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 Davis MSBA\Fall 2023\BAX 401- Information Insights and Impact\Homework 3\"/>
    </mc:Choice>
  </mc:AlternateContent>
  <xr:revisionPtr revIDLastSave="0" documentId="13_ncr:1_{6362F93C-1DC4-490F-979A-F30E1AB68A65}" xr6:coauthVersionLast="47" xr6:coauthVersionMax="47" xr10:uidLastSave="{00000000-0000-0000-0000-000000000000}"/>
  <bookViews>
    <workbookView xWindow="-108" yWindow="-108" windowWidth="23256" windowHeight="12456" firstSheet="6" activeTab="10" xr2:uid="{DF0EF64F-B4D5-48B3-A53F-AF2B7CFB32D8}"/>
  </bookViews>
  <sheets>
    <sheet name="Traditional Experiment" sheetId="1" r:id="rId1"/>
    <sheet name="Greedy" sheetId="2" r:id="rId2"/>
    <sheet name="Greedy conv rate B = 0.11 " sheetId="9" r:id="rId3"/>
    <sheet name="Epsilon-Greedy" sheetId="3" r:id="rId4"/>
    <sheet name="Epsilon(0.5)-Greedy " sheetId="7" r:id="rId5"/>
    <sheet name="Epsilon-Greedy B = 0.11" sheetId="10" r:id="rId6"/>
    <sheet name="Softmax" sheetId="4" r:id="rId7"/>
    <sheet name="Softmax B = 0.11" sheetId="11" r:id="rId8"/>
    <sheet name="Softmax Tau doubled" sheetId="8" r:id="rId9"/>
    <sheet name="UCB" sheetId="6" r:id="rId10"/>
    <sheet name="UCB B = 0.1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4" i="12" l="1"/>
  <c r="AE13" i="12"/>
  <c r="AE13" i="6"/>
  <c r="AD13" i="12"/>
  <c r="AD13" i="6"/>
  <c r="AC13" i="12"/>
  <c r="AC13" i="6"/>
  <c r="C8" i="8"/>
  <c r="S13" i="12"/>
  <c r="R13" i="12"/>
  <c r="K13" i="12"/>
  <c r="J13" i="12"/>
  <c r="E13" i="12"/>
  <c r="Q13" i="12" s="1"/>
  <c r="T13" i="12" s="1"/>
  <c r="W13" i="11"/>
  <c r="AA13" i="11" s="1"/>
  <c r="AE13" i="11" s="1"/>
  <c r="U13" i="11"/>
  <c r="S13" i="11"/>
  <c r="R13" i="11"/>
  <c r="K13" i="11"/>
  <c r="J13" i="11"/>
  <c r="V13" i="11" s="1"/>
  <c r="Z13" i="11" s="1"/>
  <c r="AD13" i="11" s="1"/>
  <c r="I13" i="11"/>
  <c r="H13" i="11"/>
  <c r="E13" i="11"/>
  <c r="AC110" i="10"/>
  <c r="E111" i="10" s="1"/>
  <c r="I111" i="10" s="1"/>
  <c r="AC105" i="10"/>
  <c r="AC96" i="10"/>
  <c r="G97" i="10" s="1"/>
  <c r="AC80" i="10"/>
  <c r="G81" i="10" s="1"/>
  <c r="K81" i="10" s="1"/>
  <c r="AC78" i="10"/>
  <c r="F79" i="10" s="1"/>
  <c r="AC77" i="10"/>
  <c r="AC65" i="10"/>
  <c r="G66" i="10" s="1"/>
  <c r="AC42" i="10"/>
  <c r="G43" i="10" s="1"/>
  <c r="K43" i="10" s="1"/>
  <c r="AC39" i="10"/>
  <c r="AC34" i="10"/>
  <c r="E35" i="10" s="1"/>
  <c r="AC32" i="10"/>
  <c r="E33" i="10" s="1"/>
  <c r="AC29" i="10"/>
  <c r="G30" i="10" s="1"/>
  <c r="AC19" i="10"/>
  <c r="F20" i="10" s="1"/>
  <c r="AC18" i="10"/>
  <c r="G19" i="10" s="1"/>
  <c r="K19" i="10" s="1"/>
  <c r="S13" i="10"/>
  <c r="R13" i="10"/>
  <c r="O13" i="10"/>
  <c r="K13" i="10"/>
  <c r="J13" i="10"/>
  <c r="N13" i="10" s="1"/>
  <c r="E13" i="10"/>
  <c r="H13" i="10" s="1"/>
  <c r="S112" i="9"/>
  <c r="R112" i="9"/>
  <c r="O112" i="9"/>
  <c r="M112" i="9"/>
  <c r="K112" i="9"/>
  <c r="J112" i="9"/>
  <c r="N112" i="9" s="1"/>
  <c r="I112" i="9"/>
  <c r="L112" i="9" s="1"/>
  <c r="P112" i="9" s="1"/>
  <c r="H112" i="9"/>
  <c r="S111" i="9"/>
  <c r="R111" i="9"/>
  <c r="Q111" i="9"/>
  <c r="P111" i="9"/>
  <c r="O111" i="9"/>
  <c r="M111" i="9"/>
  <c r="K111" i="9"/>
  <c r="J111" i="9"/>
  <c r="N111" i="9" s="1"/>
  <c r="I111" i="9"/>
  <c r="L111" i="9" s="1"/>
  <c r="H111" i="9"/>
  <c r="S110" i="9"/>
  <c r="R110" i="9"/>
  <c r="O110" i="9"/>
  <c r="N110" i="9"/>
  <c r="M110" i="9"/>
  <c r="K110" i="9"/>
  <c r="J110" i="9"/>
  <c r="L110" i="9" s="1"/>
  <c r="P110" i="9" s="1"/>
  <c r="I110" i="9"/>
  <c r="H110" i="9"/>
  <c r="S109" i="9"/>
  <c r="R109" i="9"/>
  <c r="O109" i="9"/>
  <c r="M109" i="9"/>
  <c r="K109" i="9"/>
  <c r="J109" i="9"/>
  <c r="N109" i="9" s="1"/>
  <c r="I109" i="9"/>
  <c r="H109" i="9"/>
  <c r="S108" i="9"/>
  <c r="R108" i="9"/>
  <c r="O108" i="9"/>
  <c r="M108" i="9"/>
  <c r="K108" i="9"/>
  <c r="J108" i="9"/>
  <c r="N108" i="9" s="1"/>
  <c r="I108" i="9"/>
  <c r="H108" i="9"/>
  <c r="S107" i="9"/>
  <c r="R107" i="9"/>
  <c r="O107" i="9"/>
  <c r="M107" i="9"/>
  <c r="K107" i="9"/>
  <c r="J107" i="9"/>
  <c r="N107" i="9" s="1"/>
  <c r="I107" i="9"/>
  <c r="H107" i="9"/>
  <c r="S106" i="9"/>
  <c r="R106" i="9"/>
  <c r="O106" i="9"/>
  <c r="M106" i="9"/>
  <c r="K106" i="9"/>
  <c r="J106" i="9"/>
  <c r="I106" i="9"/>
  <c r="H106" i="9"/>
  <c r="S105" i="9"/>
  <c r="R105" i="9"/>
  <c r="O105" i="9"/>
  <c r="M105" i="9"/>
  <c r="K105" i="9"/>
  <c r="J105" i="9"/>
  <c r="N105" i="9" s="1"/>
  <c r="I105" i="9"/>
  <c r="H105" i="9"/>
  <c r="S104" i="9"/>
  <c r="R104" i="9"/>
  <c r="O104" i="9"/>
  <c r="M104" i="9"/>
  <c r="K104" i="9"/>
  <c r="J104" i="9"/>
  <c r="N104" i="9" s="1"/>
  <c r="I104" i="9"/>
  <c r="L104" i="9" s="1"/>
  <c r="H104" i="9"/>
  <c r="S103" i="9"/>
  <c r="R103" i="9"/>
  <c r="O103" i="9"/>
  <c r="M103" i="9"/>
  <c r="K103" i="9"/>
  <c r="J103" i="9"/>
  <c r="N103" i="9" s="1"/>
  <c r="I103" i="9"/>
  <c r="H103" i="9"/>
  <c r="S102" i="9"/>
  <c r="R102" i="9"/>
  <c r="O102" i="9"/>
  <c r="M102" i="9"/>
  <c r="K102" i="9"/>
  <c r="J102" i="9"/>
  <c r="I102" i="9"/>
  <c r="H102" i="9"/>
  <c r="S101" i="9"/>
  <c r="R101" i="9"/>
  <c r="O101" i="9"/>
  <c r="M101" i="9"/>
  <c r="K101" i="9"/>
  <c r="J101" i="9"/>
  <c r="N101" i="9" s="1"/>
  <c r="I101" i="9"/>
  <c r="H101" i="9"/>
  <c r="S100" i="9"/>
  <c r="R100" i="9"/>
  <c r="O100" i="9"/>
  <c r="M100" i="9"/>
  <c r="K100" i="9"/>
  <c r="J100" i="9"/>
  <c r="N100" i="9" s="1"/>
  <c r="I100" i="9"/>
  <c r="H100" i="9"/>
  <c r="S99" i="9"/>
  <c r="R99" i="9"/>
  <c r="O99" i="9"/>
  <c r="N99" i="9"/>
  <c r="M99" i="9"/>
  <c r="K99" i="9"/>
  <c r="J99" i="9"/>
  <c r="I99" i="9"/>
  <c r="H99" i="9"/>
  <c r="S98" i="9"/>
  <c r="R98" i="9"/>
  <c r="Q98" i="9"/>
  <c r="O98" i="9"/>
  <c r="M98" i="9"/>
  <c r="K98" i="9"/>
  <c r="J98" i="9"/>
  <c r="N98" i="9" s="1"/>
  <c r="I98" i="9"/>
  <c r="H98" i="9"/>
  <c r="S97" i="9"/>
  <c r="R97" i="9"/>
  <c r="O97" i="9"/>
  <c r="M97" i="9"/>
  <c r="K97" i="9"/>
  <c r="J97" i="9"/>
  <c r="I97" i="9"/>
  <c r="H97" i="9"/>
  <c r="S96" i="9"/>
  <c r="R96" i="9"/>
  <c r="O96" i="9"/>
  <c r="M96" i="9"/>
  <c r="K96" i="9"/>
  <c r="J96" i="9"/>
  <c r="N96" i="9" s="1"/>
  <c r="I96" i="9"/>
  <c r="H96" i="9"/>
  <c r="S95" i="9"/>
  <c r="R95" i="9"/>
  <c r="O95" i="9"/>
  <c r="M95" i="9"/>
  <c r="K95" i="9"/>
  <c r="J95" i="9"/>
  <c r="L95" i="9" s="1"/>
  <c r="P95" i="9" s="1"/>
  <c r="I95" i="9"/>
  <c r="H95" i="9"/>
  <c r="S94" i="9"/>
  <c r="R94" i="9"/>
  <c r="O94" i="9"/>
  <c r="M94" i="9"/>
  <c r="K94" i="9"/>
  <c r="J94" i="9"/>
  <c r="L94" i="9" s="1"/>
  <c r="P94" i="9" s="1"/>
  <c r="I94" i="9"/>
  <c r="H94" i="9"/>
  <c r="S93" i="9"/>
  <c r="R93" i="9"/>
  <c r="O93" i="9"/>
  <c r="M93" i="9"/>
  <c r="K93" i="9"/>
  <c r="J93" i="9"/>
  <c r="N93" i="9" s="1"/>
  <c r="I93" i="9"/>
  <c r="L93" i="9" s="1"/>
  <c r="P93" i="9" s="1"/>
  <c r="H93" i="9"/>
  <c r="S92" i="9"/>
  <c r="R92" i="9"/>
  <c r="P92" i="9"/>
  <c r="O92" i="9"/>
  <c r="M92" i="9"/>
  <c r="K92" i="9"/>
  <c r="J92" i="9"/>
  <c r="N92" i="9" s="1"/>
  <c r="I92" i="9"/>
  <c r="L92" i="9" s="1"/>
  <c r="H92" i="9"/>
  <c r="S91" i="9"/>
  <c r="R91" i="9"/>
  <c r="O91" i="9"/>
  <c r="M91" i="9"/>
  <c r="K91" i="9"/>
  <c r="J91" i="9"/>
  <c r="I91" i="9"/>
  <c r="H91" i="9"/>
  <c r="S90" i="9"/>
  <c r="R90" i="9"/>
  <c r="O90" i="9"/>
  <c r="M90" i="9"/>
  <c r="K90" i="9"/>
  <c r="J90" i="9"/>
  <c r="L90" i="9" s="1"/>
  <c r="P90" i="9" s="1"/>
  <c r="I90" i="9"/>
  <c r="H90" i="9"/>
  <c r="S89" i="9"/>
  <c r="R89" i="9"/>
  <c r="O89" i="9"/>
  <c r="M89" i="9"/>
  <c r="K89" i="9"/>
  <c r="J89" i="9"/>
  <c r="N89" i="9" s="1"/>
  <c r="I89" i="9"/>
  <c r="H89" i="9"/>
  <c r="S88" i="9"/>
  <c r="R88" i="9"/>
  <c r="O88" i="9"/>
  <c r="M88" i="9"/>
  <c r="K88" i="9"/>
  <c r="J88" i="9"/>
  <c r="N88" i="9" s="1"/>
  <c r="I88" i="9"/>
  <c r="H88" i="9"/>
  <c r="S87" i="9"/>
  <c r="R87" i="9"/>
  <c r="O87" i="9"/>
  <c r="M87" i="9"/>
  <c r="K87" i="9"/>
  <c r="J87" i="9"/>
  <c r="I87" i="9"/>
  <c r="H87" i="9"/>
  <c r="S86" i="9"/>
  <c r="R86" i="9"/>
  <c r="Q86" i="9"/>
  <c r="O86" i="9"/>
  <c r="M86" i="9"/>
  <c r="K86" i="9"/>
  <c r="J86" i="9"/>
  <c r="N86" i="9" s="1"/>
  <c r="I86" i="9"/>
  <c r="H86" i="9"/>
  <c r="S85" i="9"/>
  <c r="R85" i="9"/>
  <c r="O85" i="9"/>
  <c r="M85" i="9"/>
  <c r="K85" i="9"/>
  <c r="J85" i="9"/>
  <c r="N85" i="9" s="1"/>
  <c r="I85" i="9"/>
  <c r="L85" i="9" s="1"/>
  <c r="H85" i="9"/>
  <c r="S84" i="9"/>
  <c r="R84" i="9"/>
  <c r="O84" i="9"/>
  <c r="M84" i="9"/>
  <c r="K84" i="9"/>
  <c r="J84" i="9"/>
  <c r="N84" i="9" s="1"/>
  <c r="I84" i="9"/>
  <c r="H84" i="9"/>
  <c r="S83" i="9"/>
  <c r="R83" i="9"/>
  <c r="O83" i="9"/>
  <c r="M83" i="9"/>
  <c r="K83" i="9"/>
  <c r="J83" i="9"/>
  <c r="I83" i="9"/>
  <c r="H83" i="9"/>
  <c r="S82" i="9"/>
  <c r="R82" i="9"/>
  <c r="O82" i="9"/>
  <c r="M82" i="9"/>
  <c r="K82" i="9"/>
  <c r="J82" i="9"/>
  <c r="N82" i="9" s="1"/>
  <c r="I82" i="9"/>
  <c r="H82" i="9"/>
  <c r="S81" i="9"/>
  <c r="R81" i="9"/>
  <c r="O81" i="9"/>
  <c r="M81" i="9"/>
  <c r="K81" i="9"/>
  <c r="J81" i="9"/>
  <c r="N81" i="9" s="1"/>
  <c r="I81" i="9"/>
  <c r="H81" i="9"/>
  <c r="S80" i="9"/>
  <c r="R80" i="9"/>
  <c r="Q80" i="9"/>
  <c r="O80" i="9"/>
  <c r="M80" i="9"/>
  <c r="K80" i="9"/>
  <c r="J80" i="9"/>
  <c r="N80" i="9" s="1"/>
  <c r="I80" i="9"/>
  <c r="H80" i="9"/>
  <c r="S79" i="9"/>
  <c r="R79" i="9"/>
  <c r="Q79" i="9"/>
  <c r="P79" i="9"/>
  <c r="O79" i="9"/>
  <c r="M79" i="9"/>
  <c r="K79" i="9"/>
  <c r="J79" i="9"/>
  <c r="L79" i="9" s="1"/>
  <c r="I79" i="9"/>
  <c r="H79" i="9"/>
  <c r="S78" i="9"/>
  <c r="R78" i="9"/>
  <c r="O78" i="9"/>
  <c r="M78" i="9"/>
  <c r="K78" i="9"/>
  <c r="J78" i="9"/>
  <c r="N78" i="9" s="1"/>
  <c r="I78" i="9"/>
  <c r="H78" i="9"/>
  <c r="S77" i="9"/>
  <c r="R77" i="9"/>
  <c r="O77" i="9"/>
  <c r="M77" i="9"/>
  <c r="K77" i="9"/>
  <c r="J77" i="9"/>
  <c r="N77" i="9" s="1"/>
  <c r="I77" i="9"/>
  <c r="L77" i="9" s="1"/>
  <c r="P77" i="9" s="1"/>
  <c r="H77" i="9"/>
  <c r="S76" i="9"/>
  <c r="R76" i="9"/>
  <c r="O76" i="9"/>
  <c r="M76" i="9"/>
  <c r="K76" i="9"/>
  <c r="J76" i="9"/>
  <c r="N76" i="9" s="1"/>
  <c r="I76" i="9"/>
  <c r="H76" i="9"/>
  <c r="S75" i="9"/>
  <c r="R75" i="9"/>
  <c r="O75" i="9"/>
  <c r="M75" i="9"/>
  <c r="K75" i="9"/>
  <c r="J75" i="9"/>
  <c r="L75" i="9" s="1"/>
  <c r="P75" i="9" s="1"/>
  <c r="I75" i="9"/>
  <c r="H75" i="9"/>
  <c r="S74" i="9"/>
  <c r="R74" i="9"/>
  <c r="O74" i="9"/>
  <c r="M74" i="9"/>
  <c r="K74" i="9"/>
  <c r="J74" i="9"/>
  <c r="N74" i="9" s="1"/>
  <c r="I74" i="9"/>
  <c r="H74" i="9"/>
  <c r="S73" i="9"/>
  <c r="R73" i="9"/>
  <c r="O73" i="9"/>
  <c r="M73" i="9"/>
  <c r="K73" i="9"/>
  <c r="J73" i="9"/>
  <c r="N73" i="9" s="1"/>
  <c r="I73" i="9"/>
  <c r="H73" i="9"/>
  <c r="S72" i="9"/>
  <c r="R72" i="9"/>
  <c r="O72" i="9"/>
  <c r="M72" i="9"/>
  <c r="K72" i="9"/>
  <c r="J72" i="9"/>
  <c r="N72" i="9" s="1"/>
  <c r="I72" i="9"/>
  <c r="H72" i="9"/>
  <c r="S71" i="9"/>
  <c r="R71" i="9"/>
  <c r="O71" i="9"/>
  <c r="M71" i="9"/>
  <c r="K71" i="9"/>
  <c r="J71" i="9"/>
  <c r="L71" i="9" s="1"/>
  <c r="P71" i="9" s="1"/>
  <c r="I71" i="9"/>
  <c r="H71" i="9"/>
  <c r="S70" i="9"/>
  <c r="R70" i="9"/>
  <c r="O70" i="9"/>
  <c r="M70" i="9"/>
  <c r="K70" i="9"/>
  <c r="J70" i="9"/>
  <c r="I70" i="9"/>
  <c r="H70" i="9"/>
  <c r="S69" i="9"/>
  <c r="R69" i="9"/>
  <c r="O69" i="9"/>
  <c r="M69" i="9"/>
  <c r="K69" i="9"/>
  <c r="J69" i="9"/>
  <c r="N69" i="9" s="1"/>
  <c r="I69" i="9"/>
  <c r="H69" i="9"/>
  <c r="S68" i="9"/>
  <c r="R68" i="9"/>
  <c r="O68" i="9"/>
  <c r="M68" i="9"/>
  <c r="K68" i="9"/>
  <c r="J68" i="9"/>
  <c r="N68" i="9" s="1"/>
  <c r="I68" i="9"/>
  <c r="H68" i="9"/>
  <c r="S67" i="9"/>
  <c r="R67" i="9"/>
  <c r="O67" i="9"/>
  <c r="M67" i="9"/>
  <c r="K67" i="9"/>
  <c r="J67" i="9"/>
  <c r="L67" i="9" s="1"/>
  <c r="P67" i="9" s="1"/>
  <c r="I67" i="9"/>
  <c r="H67" i="9"/>
  <c r="S66" i="9"/>
  <c r="R66" i="9"/>
  <c r="O66" i="9"/>
  <c r="M66" i="9"/>
  <c r="K66" i="9"/>
  <c r="J66" i="9"/>
  <c r="N66" i="9" s="1"/>
  <c r="I66" i="9"/>
  <c r="H66" i="9"/>
  <c r="S65" i="9"/>
  <c r="R65" i="9"/>
  <c r="O65" i="9"/>
  <c r="N65" i="9"/>
  <c r="M65" i="9"/>
  <c r="K65" i="9"/>
  <c r="J65" i="9"/>
  <c r="I65" i="9"/>
  <c r="H65" i="9"/>
  <c r="S64" i="9"/>
  <c r="R64" i="9"/>
  <c r="O64" i="9"/>
  <c r="M64" i="9"/>
  <c r="K64" i="9"/>
  <c r="J64" i="9"/>
  <c r="N64" i="9" s="1"/>
  <c r="I64" i="9"/>
  <c r="H64" i="9"/>
  <c r="S63" i="9"/>
  <c r="R63" i="9"/>
  <c r="Q63" i="9"/>
  <c r="O63" i="9"/>
  <c r="M63" i="9"/>
  <c r="K63" i="9"/>
  <c r="J63" i="9"/>
  <c r="L63" i="9" s="1"/>
  <c r="P63" i="9" s="1"/>
  <c r="I63" i="9"/>
  <c r="H63" i="9"/>
  <c r="S62" i="9"/>
  <c r="R62" i="9"/>
  <c r="O62" i="9"/>
  <c r="M62" i="9"/>
  <c r="K62" i="9"/>
  <c r="J62" i="9"/>
  <c r="N62" i="9" s="1"/>
  <c r="I62" i="9"/>
  <c r="H62" i="9"/>
  <c r="S61" i="9"/>
  <c r="R61" i="9"/>
  <c r="O61" i="9"/>
  <c r="N61" i="9"/>
  <c r="M61" i="9"/>
  <c r="K61" i="9"/>
  <c r="J61" i="9"/>
  <c r="I61" i="9"/>
  <c r="H61" i="9"/>
  <c r="S60" i="9"/>
  <c r="R60" i="9"/>
  <c r="O60" i="9"/>
  <c r="M60" i="9"/>
  <c r="K60" i="9"/>
  <c r="J60" i="9"/>
  <c r="N60" i="9" s="1"/>
  <c r="I60" i="9"/>
  <c r="L60" i="9" s="1"/>
  <c r="H60" i="9"/>
  <c r="S59" i="9"/>
  <c r="R59" i="9"/>
  <c r="Q59" i="9"/>
  <c r="O59" i="9"/>
  <c r="M59" i="9"/>
  <c r="K59" i="9"/>
  <c r="J59" i="9"/>
  <c r="L59" i="9" s="1"/>
  <c r="P59" i="9" s="1"/>
  <c r="I59" i="9"/>
  <c r="H59" i="9"/>
  <c r="S58" i="9"/>
  <c r="R58" i="9"/>
  <c r="Q58" i="9"/>
  <c r="O58" i="9"/>
  <c r="M58" i="9"/>
  <c r="K58" i="9"/>
  <c r="J58" i="9"/>
  <c r="I58" i="9"/>
  <c r="H58" i="9"/>
  <c r="S57" i="9"/>
  <c r="R57" i="9"/>
  <c r="O57" i="9"/>
  <c r="N57" i="9"/>
  <c r="M57" i="9"/>
  <c r="K57" i="9"/>
  <c r="J57" i="9"/>
  <c r="L57" i="9" s="1"/>
  <c r="P57" i="9" s="1"/>
  <c r="I57" i="9"/>
  <c r="H57" i="9"/>
  <c r="S56" i="9"/>
  <c r="R56" i="9"/>
  <c r="O56" i="9"/>
  <c r="M56" i="9"/>
  <c r="K56" i="9"/>
  <c r="J56" i="9"/>
  <c r="N56" i="9" s="1"/>
  <c r="I56" i="9"/>
  <c r="L56" i="9" s="1"/>
  <c r="P56" i="9" s="1"/>
  <c r="H56" i="9"/>
  <c r="S55" i="9"/>
  <c r="R55" i="9"/>
  <c r="Q55" i="9"/>
  <c r="O55" i="9"/>
  <c r="M55" i="9"/>
  <c r="K55" i="9"/>
  <c r="J55" i="9"/>
  <c r="L55" i="9" s="1"/>
  <c r="P55" i="9" s="1"/>
  <c r="I55" i="9"/>
  <c r="H55" i="9"/>
  <c r="S54" i="9"/>
  <c r="R54" i="9"/>
  <c r="O54" i="9"/>
  <c r="M54" i="9"/>
  <c r="K54" i="9"/>
  <c r="J54" i="9"/>
  <c r="L54" i="9" s="1"/>
  <c r="P54" i="9" s="1"/>
  <c r="I54" i="9"/>
  <c r="H54" i="9"/>
  <c r="S53" i="9"/>
  <c r="R53" i="9"/>
  <c r="P53" i="9"/>
  <c r="O53" i="9"/>
  <c r="M53" i="9"/>
  <c r="K53" i="9"/>
  <c r="J53" i="9"/>
  <c r="N53" i="9" s="1"/>
  <c r="I53" i="9"/>
  <c r="L53" i="9" s="1"/>
  <c r="H53" i="9"/>
  <c r="S52" i="9"/>
  <c r="R52" i="9"/>
  <c r="O52" i="9"/>
  <c r="M52" i="9"/>
  <c r="K52" i="9"/>
  <c r="J52" i="9"/>
  <c r="N52" i="9" s="1"/>
  <c r="I52" i="9"/>
  <c r="H52" i="9"/>
  <c r="S51" i="9"/>
  <c r="R51" i="9"/>
  <c r="Q51" i="9"/>
  <c r="O51" i="9"/>
  <c r="M51" i="9"/>
  <c r="K51" i="9"/>
  <c r="J51" i="9"/>
  <c r="N51" i="9" s="1"/>
  <c r="I51" i="9"/>
  <c r="H51" i="9"/>
  <c r="S50" i="9"/>
  <c r="R50" i="9"/>
  <c r="Q50" i="9"/>
  <c r="O50" i="9"/>
  <c r="M50" i="9"/>
  <c r="K50" i="9"/>
  <c r="J50" i="9"/>
  <c r="N50" i="9" s="1"/>
  <c r="I50" i="9"/>
  <c r="H50" i="9"/>
  <c r="S49" i="9"/>
  <c r="R49" i="9"/>
  <c r="O49" i="9"/>
  <c r="M49" i="9"/>
  <c r="K49" i="9"/>
  <c r="J49" i="9"/>
  <c r="N49" i="9" s="1"/>
  <c r="I49" i="9"/>
  <c r="L49" i="9" s="1"/>
  <c r="P49" i="9" s="1"/>
  <c r="H49" i="9"/>
  <c r="S48" i="9"/>
  <c r="R48" i="9"/>
  <c r="O48" i="9"/>
  <c r="M48" i="9"/>
  <c r="K48" i="9"/>
  <c r="J48" i="9"/>
  <c r="N48" i="9" s="1"/>
  <c r="I48" i="9"/>
  <c r="H48" i="9"/>
  <c r="S47" i="9"/>
  <c r="R47" i="9"/>
  <c r="O47" i="9"/>
  <c r="M47" i="9"/>
  <c r="K47" i="9"/>
  <c r="J47" i="9"/>
  <c r="N47" i="9" s="1"/>
  <c r="I47" i="9"/>
  <c r="H47" i="9"/>
  <c r="S46" i="9"/>
  <c r="R46" i="9"/>
  <c r="Q46" i="9"/>
  <c r="O46" i="9"/>
  <c r="M46" i="9"/>
  <c r="K46" i="9"/>
  <c r="J46" i="9"/>
  <c r="N46" i="9" s="1"/>
  <c r="I46" i="9"/>
  <c r="L46" i="9" s="1"/>
  <c r="P46" i="9" s="1"/>
  <c r="H46" i="9"/>
  <c r="S45" i="9"/>
  <c r="R45" i="9"/>
  <c r="O45" i="9"/>
  <c r="M45" i="9"/>
  <c r="K45" i="9"/>
  <c r="J45" i="9"/>
  <c r="N45" i="9" s="1"/>
  <c r="I45" i="9"/>
  <c r="L45" i="9" s="1"/>
  <c r="P45" i="9" s="1"/>
  <c r="H45" i="9"/>
  <c r="S44" i="9"/>
  <c r="R44" i="9"/>
  <c r="O44" i="9"/>
  <c r="M44" i="9"/>
  <c r="K44" i="9"/>
  <c r="J44" i="9"/>
  <c r="N44" i="9" s="1"/>
  <c r="I44" i="9"/>
  <c r="H44" i="9"/>
  <c r="S43" i="9"/>
  <c r="R43" i="9"/>
  <c r="Q43" i="9"/>
  <c r="O43" i="9"/>
  <c r="M43" i="9"/>
  <c r="K43" i="9"/>
  <c r="J43" i="9"/>
  <c r="N43" i="9" s="1"/>
  <c r="I43" i="9"/>
  <c r="L43" i="9" s="1"/>
  <c r="P43" i="9" s="1"/>
  <c r="H43" i="9"/>
  <c r="S42" i="9"/>
  <c r="R42" i="9"/>
  <c r="O42" i="9"/>
  <c r="M42" i="9"/>
  <c r="L42" i="9"/>
  <c r="P42" i="9" s="1"/>
  <c r="K42" i="9"/>
  <c r="J42" i="9"/>
  <c r="N42" i="9" s="1"/>
  <c r="I42" i="9"/>
  <c r="H42" i="9"/>
  <c r="S41" i="9"/>
  <c r="R41" i="9"/>
  <c r="O41" i="9"/>
  <c r="N41" i="9"/>
  <c r="M41" i="9"/>
  <c r="K41" i="9"/>
  <c r="J41" i="9"/>
  <c r="I41" i="9"/>
  <c r="L41" i="9" s="1"/>
  <c r="P41" i="9" s="1"/>
  <c r="H41" i="9"/>
  <c r="S40" i="9"/>
  <c r="R40" i="9"/>
  <c r="O40" i="9"/>
  <c r="M40" i="9"/>
  <c r="K40" i="9"/>
  <c r="J40" i="9"/>
  <c r="I40" i="9"/>
  <c r="H40" i="9"/>
  <c r="S39" i="9"/>
  <c r="R39" i="9"/>
  <c r="O39" i="9"/>
  <c r="M39" i="9"/>
  <c r="K39" i="9"/>
  <c r="J39" i="9"/>
  <c r="N39" i="9" s="1"/>
  <c r="I39" i="9"/>
  <c r="L39" i="9" s="1"/>
  <c r="P39" i="9" s="1"/>
  <c r="H39" i="9"/>
  <c r="S38" i="9"/>
  <c r="R38" i="9"/>
  <c r="Q38" i="9"/>
  <c r="T38" i="9" s="1"/>
  <c r="O38" i="9"/>
  <c r="M38" i="9"/>
  <c r="L38" i="9"/>
  <c r="P38" i="9" s="1"/>
  <c r="K38" i="9"/>
  <c r="J38" i="9"/>
  <c r="N38" i="9" s="1"/>
  <c r="I38" i="9"/>
  <c r="H38" i="9"/>
  <c r="S37" i="9"/>
  <c r="R37" i="9"/>
  <c r="P37" i="9"/>
  <c r="O37" i="9"/>
  <c r="M37" i="9"/>
  <c r="L37" i="9"/>
  <c r="K37" i="9"/>
  <c r="J37" i="9"/>
  <c r="N37" i="9" s="1"/>
  <c r="I37" i="9"/>
  <c r="H37" i="9"/>
  <c r="S36" i="9"/>
  <c r="R36" i="9"/>
  <c r="K36" i="9"/>
  <c r="O36" i="9" s="1"/>
  <c r="J36" i="9"/>
  <c r="N36" i="9" s="1"/>
  <c r="I36" i="9"/>
  <c r="H36" i="9"/>
  <c r="S35" i="9"/>
  <c r="R35" i="9"/>
  <c r="O35" i="9"/>
  <c r="K35" i="9"/>
  <c r="J35" i="9"/>
  <c r="N35" i="9" s="1"/>
  <c r="I35" i="9"/>
  <c r="L35" i="9" s="1"/>
  <c r="H35" i="9"/>
  <c r="S34" i="9"/>
  <c r="R34" i="9"/>
  <c r="O34" i="9"/>
  <c r="M34" i="9"/>
  <c r="K34" i="9"/>
  <c r="J34" i="9"/>
  <c r="I34" i="9"/>
  <c r="H34" i="9"/>
  <c r="S33" i="9"/>
  <c r="R33" i="9"/>
  <c r="M33" i="9"/>
  <c r="K33" i="9"/>
  <c r="O33" i="9" s="1"/>
  <c r="J33" i="9"/>
  <c r="N33" i="9" s="1"/>
  <c r="I33" i="9"/>
  <c r="H33" i="9"/>
  <c r="S32" i="9"/>
  <c r="R32" i="9"/>
  <c r="K32" i="9"/>
  <c r="O32" i="9" s="1"/>
  <c r="J32" i="9"/>
  <c r="N32" i="9" s="1"/>
  <c r="I32" i="9"/>
  <c r="H32" i="9"/>
  <c r="S31" i="9"/>
  <c r="R31" i="9"/>
  <c r="M31" i="9"/>
  <c r="K31" i="9"/>
  <c r="O31" i="9" s="1"/>
  <c r="J31" i="9"/>
  <c r="N31" i="9" s="1"/>
  <c r="I31" i="9"/>
  <c r="H31" i="9"/>
  <c r="S30" i="9"/>
  <c r="R30" i="9"/>
  <c r="Q30" i="9"/>
  <c r="T30" i="9" s="1"/>
  <c r="O30" i="9"/>
  <c r="M30" i="9"/>
  <c r="K30" i="9"/>
  <c r="J30" i="9"/>
  <c r="N30" i="9" s="1"/>
  <c r="I30" i="9"/>
  <c r="H30" i="9"/>
  <c r="S29" i="9"/>
  <c r="R29" i="9"/>
  <c r="Q29" i="9"/>
  <c r="O29" i="9"/>
  <c r="M29" i="9"/>
  <c r="K29" i="9"/>
  <c r="J29" i="9"/>
  <c r="L29" i="9" s="1"/>
  <c r="P29" i="9" s="1"/>
  <c r="I29" i="9"/>
  <c r="H29" i="9"/>
  <c r="S28" i="9"/>
  <c r="R28" i="9"/>
  <c r="K28" i="9"/>
  <c r="O28" i="9" s="1"/>
  <c r="J28" i="9"/>
  <c r="N28" i="9" s="1"/>
  <c r="I28" i="9"/>
  <c r="M28" i="9" s="1"/>
  <c r="H28" i="9"/>
  <c r="S27" i="9"/>
  <c r="R27" i="9"/>
  <c r="O27" i="9"/>
  <c r="K27" i="9"/>
  <c r="J27" i="9"/>
  <c r="N27" i="9" s="1"/>
  <c r="I27" i="9"/>
  <c r="H27" i="9"/>
  <c r="S26" i="9"/>
  <c r="R26" i="9"/>
  <c r="M26" i="9"/>
  <c r="K26" i="9"/>
  <c r="J26" i="9"/>
  <c r="I26" i="9"/>
  <c r="H26" i="9"/>
  <c r="S25" i="9"/>
  <c r="R25" i="9"/>
  <c r="K25" i="9"/>
  <c r="O25" i="9" s="1"/>
  <c r="J25" i="9"/>
  <c r="L25" i="9" s="1"/>
  <c r="P25" i="9" s="1"/>
  <c r="I25" i="9"/>
  <c r="M25" i="9" s="1"/>
  <c r="H25" i="9"/>
  <c r="S24" i="9"/>
  <c r="R24" i="9"/>
  <c r="Q24" i="9"/>
  <c r="K24" i="9"/>
  <c r="O24" i="9" s="1"/>
  <c r="J24" i="9"/>
  <c r="N24" i="9" s="1"/>
  <c r="I24" i="9"/>
  <c r="H24" i="9"/>
  <c r="W23" i="9"/>
  <c r="AA23" i="9" s="1"/>
  <c r="S23" i="9"/>
  <c r="R23" i="9"/>
  <c r="K23" i="9"/>
  <c r="O23" i="9" s="1"/>
  <c r="J23" i="9"/>
  <c r="N23" i="9" s="1"/>
  <c r="I23" i="9"/>
  <c r="H23" i="9"/>
  <c r="W22" i="9"/>
  <c r="S22" i="9"/>
  <c r="R22" i="9"/>
  <c r="O22" i="9"/>
  <c r="M22" i="9"/>
  <c r="K22" i="9"/>
  <c r="J22" i="9"/>
  <c r="N22" i="9" s="1"/>
  <c r="I22" i="9"/>
  <c r="H22" i="9"/>
  <c r="S21" i="9"/>
  <c r="R21" i="9"/>
  <c r="O21" i="9"/>
  <c r="K21" i="9"/>
  <c r="J21" i="9"/>
  <c r="N21" i="9" s="1"/>
  <c r="I21" i="9"/>
  <c r="H21" i="9"/>
  <c r="S20" i="9"/>
  <c r="R20" i="9"/>
  <c r="O20" i="9"/>
  <c r="M20" i="9"/>
  <c r="K20" i="9"/>
  <c r="J20" i="9"/>
  <c r="N20" i="9" s="1"/>
  <c r="I20" i="9"/>
  <c r="H20" i="9"/>
  <c r="W19" i="9"/>
  <c r="AA19" i="9" s="1"/>
  <c r="S19" i="9"/>
  <c r="R19" i="9"/>
  <c r="K19" i="9"/>
  <c r="O19" i="9" s="1"/>
  <c r="J19" i="9"/>
  <c r="N19" i="9" s="1"/>
  <c r="I19" i="9"/>
  <c r="L19" i="9" s="1"/>
  <c r="P19" i="9" s="1"/>
  <c r="H19" i="9"/>
  <c r="S18" i="9"/>
  <c r="R18" i="9"/>
  <c r="O18" i="9"/>
  <c r="K18" i="9"/>
  <c r="J18" i="9"/>
  <c r="N18" i="9" s="1"/>
  <c r="I18" i="9"/>
  <c r="M18" i="9" s="1"/>
  <c r="H18" i="9"/>
  <c r="S17" i="9"/>
  <c r="R17" i="9"/>
  <c r="O17" i="9"/>
  <c r="K17" i="9"/>
  <c r="J17" i="9"/>
  <c r="N17" i="9" s="1"/>
  <c r="I17" i="9"/>
  <c r="H17" i="9"/>
  <c r="S16" i="9"/>
  <c r="R16" i="9"/>
  <c r="O16" i="9"/>
  <c r="M16" i="9"/>
  <c r="K16" i="9"/>
  <c r="J16" i="9"/>
  <c r="N16" i="9" s="1"/>
  <c r="I16" i="9"/>
  <c r="H16" i="9"/>
  <c r="W15" i="9"/>
  <c r="AA15" i="9" s="1"/>
  <c r="S15" i="9"/>
  <c r="R15" i="9"/>
  <c r="K15" i="9"/>
  <c r="O15" i="9" s="1"/>
  <c r="J15" i="9"/>
  <c r="N15" i="9" s="1"/>
  <c r="I15" i="9"/>
  <c r="H15" i="9"/>
  <c r="S14" i="9"/>
  <c r="R14" i="9"/>
  <c r="O14" i="9"/>
  <c r="K14" i="9"/>
  <c r="J14" i="9"/>
  <c r="N14" i="9" s="1"/>
  <c r="I14" i="9"/>
  <c r="M14" i="9" s="1"/>
  <c r="H14" i="9"/>
  <c r="W13" i="9"/>
  <c r="S13" i="9"/>
  <c r="AA13" i="9" s="1"/>
  <c r="R13" i="9"/>
  <c r="Q13" i="9"/>
  <c r="K13" i="9"/>
  <c r="W20" i="9" s="1"/>
  <c r="AA20" i="9" s="1"/>
  <c r="J13" i="9"/>
  <c r="V14" i="9" s="1"/>
  <c r="E13" i="9"/>
  <c r="S13" i="8"/>
  <c r="R13" i="8"/>
  <c r="K13" i="8"/>
  <c r="J13" i="8"/>
  <c r="E13" i="8"/>
  <c r="Q13" i="8" s="1"/>
  <c r="AC110" i="7"/>
  <c r="E111" i="7" s="1"/>
  <c r="AC105" i="7"/>
  <c r="G106" i="7" s="1"/>
  <c r="AC96" i="7"/>
  <c r="AC80" i="7"/>
  <c r="G81" i="7" s="1"/>
  <c r="AC78" i="7"/>
  <c r="AC77" i="7"/>
  <c r="AC65" i="7"/>
  <c r="F66" i="7" s="1"/>
  <c r="AC42" i="7"/>
  <c r="AC39" i="7"/>
  <c r="AC34" i="7"/>
  <c r="E35" i="7" s="1"/>
  <c r="AC32" i="7"/>
  <c r="AC29" i="7"/>
  <c r="G30" i="7" s="1"/>
  <c r="AC19" i="7"/>
  <c r="G20" i="7" s="1"/>
  <c r="AC18" i="7"/>
  <c r="E19" i="7" s="1"/>
  <c r="S13" i="7"/>
  <c r="R13" i="7"/>
  <c r="K13" i="7"/>
  <c r="O13" i="7" s="1"/>
  <c r="J13" i="7"/>
  <c r="N13" i="7" s="1"/>
  <c r="E13" i="7"/>
  <c r="Q13" i="7" s="1"/>
  <c r="T13" i="7" s="1"/>
  <c r="AC18" i="3"/>
  <c r="F19" i="3" s="1"/>
  <c r="AC19" i="3"/>
  <c r="F20" i="3" s="1"/>
  <c r="AC29" i="3"/>
  <c r="F30" i="3" s="1"/>
  <c r="AC32" i="3"/>
  <c r="F33" i="3" s="1"/>
  <c r="AC34" i="3"/>
  <c r="F35" i="3" s="1"/>
  <c r="AC39" i="3"/>
  <c r="F40" i="3" s="1"/>
  <c r="AC42" i="3"/>
  <c r="F43" i="3" s="1"/>
  <c r="AC65" i="3"/>
  <c r="F66" i="3" s="1"/>
  <c r="AC77" i="3"/>
  <c r="F78" i="3" s="1"/>
  <c r="AC78" i="3"/>
  <c r="F79" i="3" s="1"/>
  <c r="AC80" i="3"/>
  <c r="F81" i="3" s="1"/>
  <c r="AC96" i="3"/>
  <c r="F97" i="3" s="1"/>
  <c r="AC105" i="3"/>
  <c r="F106" i="3" s="1"/>
  <c r="AC110" i="3"/>
  <c r="F111" i="3" s="1"/>
  <c r="S13" i="6"/>
  <c r="R13" i="6"/>
  <c r="K13" i="6"/>
  <c r="J13" i="6"/>
  <c r="E13" i="6"/>
  <c r="Q13" i="6" s="1"/>
  <c r="T13" i="6" s="1"/>
  <c r="S112" i="2"/>
  <c r="R112" i="2"/>
  <c r="K112" i="2"/>
  <c r="O112" i="2" s="1"/>
  <c r="J112" i="2"/>
  <c r="I112" i="2"/>
  <c r="M112" i="2" s="1"/>
  <c r="H112" i="2"/>
  <c r="S111" i="2"/>
  <c r="R111" i="2"/>
  <c r="O111" i="2"/>
  <c r="K111" i="2"/>
  <c r="J111" i="2"/>
  <c r="N111" i="2" s="1"/>
  <c r="I111" i="2"/>
  <c r="M111" i="2" s="1"/>
  <c r="H111" i="2"/>
  <c r="S110" i="2"/>
  <c r="R110" i="2"/>
  <c r="M110" i="2"/>
  <c r="K110" i="2"/>
  <c r="O110" i="2" s="1"/>
  <c r="J110" i="2"/>
  <c r="N110" i="2" s="1"/>
  <c r="I110" i="2"/>
  <c r="H110" i="2"/>
  <c r="S109" i="2"/>
  <c r="R109" i="2"/>
  <c r="K109" i="2"/>
  <c r="O109" i="2" s="1"/>
  <c r="J109" i="2"/>
  <c r="N109" i="2" s="1"/>
  <c r="I109" i="2"/>
  <c r="L109" i="2" s="1"/>
  <c r="H109" i="2"/>
  <c r="S108" i="2"/>
  <c r="R108" i="2"/>
  <c r="K108" i="2"/>
  <c r="O108" i="2" s="1"/>
  <c r="J108" i="2"/>
  <c r="I108" i="2"/>
  <c r="M108" i="2" s="1"/>
  <c r="H108" i="2"/>
  <c r="S107" i="2"/>
  <c r="R107" i="2"/>
  <c r="O107" i="2"/>
  <c r="K107" i="2"/>
  <c r="J107" i="2"/>
  <c r="N107" i="2" s="1"/>
  <c r="I107" i="2"/>
  <c r="M107" i="2" s="1"/>
  <c r="H107" i="2"/>
  <c r="S106" i="2"/>
  <c r="R106" i="2"/>
  <c r="M106" i="2"/>
  <c r="K106" i="2"/>
  <c r="J106" i="2"/>
  <c r="N106" i="2" s="1"/>
  <c r="I106" i="2"/>
  <c r="H106" i="2"/>
  <c r="S105" i="2"/>
  <c r="R105" i="2"/>
  <c r="K105" i="2"/>
  <c r="O105" i="2" s="1"/>
  <c r="J105" i="2"/>
  <c r="N105" i="2" s="1"/>
  <c r="I105" i="2"/>
  <c r="H105" i="2"/>
  <c r="S104" i="2"/>
  <c r="R104" i="2"/>
  <c r="K104" i="2"/>
  <c r="O104" i="2" s="1"/>
  <c r="J104" i="2"/>
  <c r="I104" i="2"/>
  <c r="M104" i="2" s="1"/>
  <c r="H104" i="2"/>
  <c r="S103" i="2"/>
  <c r="R103" i="2"/>
  <c r="O103" i="2"/>
  <c r="K103" i="2"/>
  <c r="J103" i="2"/>
  <c r="N103" i="2" s="1"/>
  <c r="I103" i="2"/>
  <c r="M103" i="2" s="1"/>
  <c r="H103" i="2"/>
  <c r="S102" i="2"/>
  <c r="R102" i="2"/>
  <c r="M102" i="2"/>
  <c r="K102" i="2"/>
  <c r="O102" i="2" s="1"/>
  <c r="J102" i="2"/>
  <c r="N102" i="2" s="1"/>
  <c r="I102" i="2"/>
  <c r="L102" i="2" s="1"/>
  <c r="H102" i="2"/>
  <c r="S101" i="2"/>
  <c r="R101" i="2"/>
  <c r="K101" i="2"/>
  <c r="O101" i="2" s="1"/>
  <c r="J101" i="2"/>
  <c r="N101" i="2" s="1"/>
  <c r="I101" i="2"/>
  <c r="H101" i="2"/>
  <c r="S100" i="2"/>
  <c r="R100" i="2"/>
  <c r="K100" i="2"/>
  <c r="O100" i="2" s="1"/>
  <c r="J100" i="2"/>
  <c r="I100" i="2"/>
  <c r="M100" i="2" s="1"/>
  <c r="H100" i="2"/>
  <c r="S99" i="2"/>
  <c r="R99" i="2"/>
  <c r="O99" i="2"/>
  <c r="K99" i="2"/>
  <c r="J99" i="2"/>
  <c r="N99" i="2" s="1"/>
  <c r="I99" i="2"/>
  <c r="M99" i="2" s="1"/>
  <c r="H99" i="2"/>
  <c r="S98" i="2"/>
  <c r="R98" i="2"/>
  <c r="M98" i="2"/>
  <c r="K98" i="2"/>
  <c r="J98" i="2"/>
  <c r="N98" i="2" s="1"/>
  <c r="I98" i="2"/>
  <c r="H98" i="2"/>
  <c r="S97" i="2"/>
  <c r="R97" i="2"/>
  <c r="M97" i="2"/>
  <c r="K97" i="2"/>
  <c r="O97" i="2" s="1"/>
  <c r="J97" i="2"/>
  <c r="N97" i="2" s="1"/>
  <c r="I97" i="2"/>
  <c r="H97" i="2"/>
  <c r="S96" i="2"/>
  <c r="R96" i="2"/>
  <c r="K96" i="2"/>
  <c r="O96" i="2" s="1"/>
  <c r="J96" i="2"/>
  <c r="I96" i="2"/>
  <c r="M96" i="2" s="1"/>
  <c r="H96" i="2"/>
  <c r="S95" i="2"/>
  <c r="R95" i="2"/>
  <c r="O95" i="2"/>
  <c r="K95" i="2"/>
  <c r="J95" i="2"/>
  <c r="N95" i="2" s="1"/>
  <c r="I95" i="2"/>
  <c r="M95" i="2" s="1"/>
  <c r="H95" i="2"/>
  <c r="S94" i="2"/>
  <c r="R94" i="2"/>
  <c r="M94" i="2"/>
  <c r="K94" i="2"/>
  <c r="O94" i="2" s="1"/>
  <c r="J94" i="2"/>
  <c r="N94" i="2" s="1"/>
  <c r="I94" i="2"/>
  <c r="L94" i="2" s="1"/>
  <c r="H94" i="2"/>
  <c r="S93" i="2"/>
  <c r="R93" i="2"/>
  <c r="K93" i="2"/>
  <c r="O93" i="2" s="1"/>
  <c r="J93" i="2"/>
  <c r="N93" i="2" s="1"/>
  <c r="I93" i="2"/>
  <c r="H93" i="2"/>
  <c r="S92" i="2"/>
  <c r="R92" i="2"/>
  <c r="K92" i="2"/>
  <c r="O92" i="2" s="1"/>
  <c r="J92" i="2"/>
  <c r="I92" i="2"/>
  <c r="M92" i="2" s="1"/>
  <c r="H92" i="2"/>
  <c r="S91" i="2"/>
  <c r="R91" i="2"/>
  <c r="O91" i="2"/>
  <c r="K91" i="2"/>
  <c r="J91" i="2"/>
  <c r="N91" i="2" s="1"/>
  <c r="I91" i="2"/>
  <c r="M91" i="2" s="1"/>
  <c r="H91" i="2"/>
  <c r="S90" i="2"/>
  <c r="R90" i="2"/>
  <c r="M90" i="2"/>
  <c r="K90" i="2"/>
  <c r="J90" i="2"/>
  <c r="N90" i="2" s="1"/>
  <c r="I90" i="2"/>
  <c r="H90" i="2"/>
  <c r="S89" i="2"/>
  <c r="R89" i="2"/>
  <c r="K89" i="2"/>
  <c r="O89" i="2" s="1"/>
  <c r="J89" i="2"/>
  <c r="N89" i="2" s="1"/>
  <c r="I89" i="2"/>
  <c r="H89" i="2"/>
  <c r="S88" i="2"/>
  <c r="R88" i="2"/>
  <c r="K88" i="2"/>
  <c r="O88" i="2" s="1"/>
  <c r="J88" i="2"/>
  <c r="I88" i="2"/>
  <c r="M88" i="2" s="1"/>
  <c r="H88" i="2"/>
  <c r="S87" i="2"/>
  <c r="R87" i="2"/>
  <c r="O87" i="2"/>
  <c r="K87" i="2"/>
  <c r="J87" i="2"/>
  <c r="N87" i="2" s="1"/>
  <c r="I87" i="2"/>
  <c r="M87" i="2" s="1"/>
  <c r="H87" i="2"/>
  <c r="S86" i="2"/>
  <c r="R86" i="2"/>
  <c r="M86" i="2"/>
  <c r="K86" i="2"/>
  <c r="O86" i="2" s="1"/>
  <c r="J86" i="2"/>
  <c r="N86" i="2" s="1"/>
  <c r="I86" i="2"/>
  <c r="H86" i="2"/>
  <c r="S85" i="2"/>
  <c r="R85" i="2"/>
  <c r="K85" i="2"/>
  <c r="O85" i="2" s="1"/>
  <c r="J85" i="2"/>
  <c r="N85" i="2" s="1"/>
  <c r="I85" i="2"/>
  <c r="H85" i="2"/>
  <c r="S84" i="2"/>
  <c r="R84" i="2"/>
  <c r="K84" i="2"/>
  <c r="O84" i="2" s="1"/>
  <c r="J84" i="2"/>
  <c r="I84" i="2"/>
  <c r="M84" i="2" s="1"/>
  <c r="H84" i="2"/>
  <c r="S83" i="2"/>
  <c r="R83" i="2"/>
  <c r="O83" i="2"/>
  <c r="K83" i="2"/>
  <c r="J83" i="2"/>
  <c r="N83" i="2" s="1"/>
  <c r="I83" i="2"/>
  <c r="M83" i="2" s="1"/>
  <c r="H83" i="2"/>
  <c r="S82" i="2"/>
  <c r="R82" i="2"/>
  <c r="M82" i="2"/>
  <c r="K82" i="2"/>
  <c r="J82" i="2"/>
  <c r="N82" i="2" s="1"/>
  <c r="I82" i="2"/>
  <c r="H82" i="2"/>
  <c r="S81" i="2"/>
  <c r="R81" i="2"/>
  <c r="K81" i="2"/>
  <c r="O81" i="2" s="1"/>
  <c r="J81" i="2"/>
  <c r="N81" i="2" s="1"/>
  <c r="I81" i="2"/>
  <c r="H81" i="2"/>
  <c r="S80" i="2"/>
  <c r="R80" i="2"/>
  <c r="K80" i="2"/>
  <c r="O80" i="2" s="1"/>
  <c r="J80" i="2"/>
  <c r="I80" i="2"/>
  <c r="M80" i="2" s="1"/>
  <c r="H80" i="2"/>
  <c r="S79" i="2"/>
  <c r="R79" i="2"/>
  <c r="O79" i="2"/>
  <c r="K79" i="2"/>
  <c r="J79" i="2"/>
  <c r="N79" i="2" s="1"/>
  <c r="I79" i="2"/>
  <c r="M79" i="2" s="1"/>
  <c r="H79" i="2"/>
  <c r="S78" i="2"/>
  <c r="R78" i="2"/>
  <c r="M78" i="2"/>
  <c r="K78" i="2"/>
  <c r="O78" i="2" s="1"/>
  <c r="J78" i="2"/>
  <c r="N78" i="2" s="1"/>
  <c r="I78" i="2"/>
  <c r="H78" i="2"/>
  <c r="S77" i="2"/>
  <c r="R77" i="2"/>
  <c r="K77" i="2"/>
  <c r="O77" i="2" s="1"/>
  <c r="J77" i="2"/>
  <c r="N77" i="2" s="1"/>
  <c r="I77" i="2"/>
  <c r="H77" i="2"/>
  <c r="S76" i="2"/>
  <c r="R76" i="2"/>
  <c r="K76" i="2"/>
  <c r="O76" i="2" s="1"/>
  <c r="J76" i="2"/>
  <c r="I76" i="2"/>
  <c r="M76" i="2" s="1"/>
  <c r="H76" i="2"/>
  <c r="S75" i="2"/>
  <c r="R75" i="2"/>
  <c r="O75" i="2"/>
  <c r="K75" i="2"/>
  <c r="J75" i="2"/>
  <c r="N75" i="2" s="1"/>
  <c r="I75" i="2"/>
  <c r="M75" i="2" s="1"/>
  <c r="H75" i="2"/>
  <c r="S74" i="2"/>
  <c r="R74" i="2"/>
  <c r="M74" i="2"/>
  <c r="K74" i="2"/>
  <c r="J74" i="2"/>
  <c r="N74" i="2" s="1"/>
  <c r="I74" i="2"/>
  <c r="H74" i="2"/>
  <c r="S73" i="2"/>
  <c r="R73" i="2"/>
  <c r="K73" i="2"/>
  <c r="O73" i="2" s="1"/>
  <c r="J73" i="2"/>
  <c r="N73" i="2" s="1"/>
  <c r="I73" i="2"/>
  <c r="L73" i="2" s="1"/>
  <c r="H73" i="2"/>
  <c r="S72" i="2"/>
  <c r="R72" i="2"/>
  <c r="K72" i="2"/>
  <c r="O72" i="2" s="1"/>
  <c r="J72" i="2"/>
  <c r="I72" i="2"/>
  <c r="M72" i="2" s="1"/>
  <c r="H72" i="2"/>
  <c r="S71" i="2"/>
  <c r="R71" i="2"/>
  <c r="O71" i="2"/>
  <c r="K71" i="2"/>
  <c r="J71" i="2"/>
  <c r="N71" i="2" s="1"/>
  <c r="I71" i="2"/>
  <c r="M71" i="2" s="1"/>
  <c r="H71" i="2"/>
  <c r="S70" i="2"/>
  <c r="R70" i="2"/>
  <c r="M70" i="2"/>
  <c r="K70" i="2"/>
  <c r="O70" i="2" s="1"/>
  <c r="J70" i="2"/>
  <c r="L70" i="2" s="1"/>
  <c r="I70" i="2"/>
  <c r="H70" i="2"/>
  <c r="S69" i="2"/>
  <c r="R69" i="2"/>
  <c r="K69" i="2"/>
  <c r="O69" i="2" s="1"/>
  <c r="J69" i="2"/>
  <c r="N69" i="2" s="1"/>
  <c r="I69" i="2"/>
  <c r="H69" i="2"/>
  <c r="S68" i="2"/>
  <c r="R68" i="2"/>
  <c r="K68" i="2"/>
  <c r="O68" i="2" s="1"/>
  <c r="J68" i="2"/>
  <c r="N68" i="2" s="1"/>
  <c r="I68" i="2"/>
  <c r="M68" i="2" s="1"/>
  <c r="H68" i="2"/>
  <c r="S67" i="2"/>
  <c r="R67" i="2"/>
  <c r="O67" i="2"/>
  <c r="K67" i="2"/>
  <c r="J67" i="2"/>
  <c r="N67" i="2" s="1"/>
  <c r="I67" i="2"/>
  <c r="H67" i="2"/>
  <c r="S66" i="2"/>
  <c r="R66" i="2"/>
  <c r="M66" i="2"/>
  <c r="K66" i="2"/>
  <c r="O66" i="2" s="1"/>
  <c r="J66" i="2"/>
  <c r="N66" i="2" s="1"/>
  <c r="I66" i="2"/>
  <c r="H66" i="2"/>
  <c r="S65" i="2"/>
  <c r="R65" i="2"/>
  <c r="O65" i="2"/>
  <c r="M65" i="2"/>
  <c r="K65" i="2"/>
  <c r="J65" i="2"/>
  <c r="N65" i="2" s="1"/>
  <c r="I65" i="2"/>
  <c r="H65" i="2"/>
  <c r="S64" i="2"/>
  <c r="R64" i="2"/>
  <c r="K64" i="2"/>
  <c r="O64" i="2" s="1"/>
  <c r="J64" i="2"/>
  <c r="N64" i="2" s="1"/>
  <c r="I64" i="2"/>
  <c r="M64" i="2" s="1"/>
  <c r="H64" i="2"/>
  <c r="S63" i="2"/>
  <c r="R63" i="2"/>
  <c r="O63" i="2"/>
  <c r="K63" i="2"/>
  <c r="J63" i="2"/>
  <c r="N63" i="2" s="1"/>
  <c r="I63" i="2"/>
  <c r="H63" i="2"/>
  <c r="S62" i="2"/>
  <c r="R62" i="2"/>
  <c r="M62" i="2"/>
  <c r="K62" i="2"/>
  <c r="O62" i="2" s="1"/>
  <c r="J62" i="2"/>
  <c r="N62" i="2" s="1"/>
  <c r="I62" i="2"/>
  <c r="H62" i="2"/>
  <c r="S61" i="2"/>
  <c r="R61" i="2"/>
  <c r="O61" i="2"/>
  <c r="K61" i="2"/>
  <c r="J61" i="2"/>
  <c r="N61" i="2" s="1"/>
  <c r="I61" i="2"/>
  <c r="L61" i="2" s="1"/>
  <c r="H61" i="2"/>
  <c r="S60" i="2"/>
  <c r="R60" i="2"/>
  <c r="K60" i="2"/>
  <c r="O60" i="2" s="1"/>
  <c r="J60" i="2"/>
  <c r="N60" i="2" s="1"/>
  <c r="I60" i="2"/>
  <c r="M60" i="2" s="1"/>
  <c r="H60" i="2"/>
  <c r="S59" i="2"/>
  <c r="R59" i="2"/>
  <c r="O59" i="2"/>
  <c r="K59" i="2"/>
  <c r="J59" i="2"/>
  <c r="N59" i="2" s="1"/>
  <c r="I59" i="2"/>
  <c r="H59" i="2"/>
  <c r="S58" i="2"/>
  <c r="R58" i="2"/>
  <c r="M58" i="2"/>
  <c r="K58" i="2"/>
  <c r="O58" i="2" s="1"/>
  <c r="J58" i="2"/>
  <c r="N58" i="2" s="1"/>
  <c r="I58" i="2"/>
  <c r="H58" i="2"/>
  <c r="S57" i="2"/>
  <c r="R57" i="2"/>
  <c r="O57" i="2"/>
  <c r="M57" i="2"/>
  <c r="K57" i="2"/>
  <c r="J57" i="2"/>
  <c r="N57" i="2" s="1"/>
  <c r="I57" i="2"/>
  <c r="H57" i="2"/>
  <c r="S56" i="2"/>
  <c r="R56" i="2"/>
  <c r="K56" i="2"/>
  <c r="O56" i="2" s="1"/>
  <c r="J56" i="2"/>
  <c r="N56" i="2" s="1"/>
  <c r="I56" i="2"/>
  <c r="M56" i="2" s="1"/>
  <c r="H56" i="2"/>
  <c r="S55" i="2"/>
  <c r="R55" i="2"/>
  <c r="O55" i="2"/>
  <c r="K55" i="2"/>
  <c r="J55" i="2"/>
  <c r="N55" i="2" s="1"/>
  <c r="I55" i="2"/>
  <c r="H55" i="2"/>
  <c r="S54" i="2"/>
  <c r="R54" i="2"/>
  <c r="M54" i="2"/>
  <c r="K54" i="2"/>
  <c r="J54" i="2"/>
  <c r="N54" i="2" s="1"/>
  <c r="I54" i="2"/>
  <c r="H54" i="2"/>
  <c r="S53" i="2"/>
  <c r="R53" i="2"/>
  <c r="O53" i="2"/>
  <c r="M53" i="2"/>
  <c r="K53" i="2"/>
  <c r="J53" i="2"/>
  <c r="N53" i="2" s="1"/>
  <c r="I53" i="2"/>
  <c r="H53" i="2"/>
  <c r="S52" i="2"/>
  <c r="R52" i="2"/>
  <c r="M52" i="2"/>
  <c r="K52" i="2"/>
  <c r="O52" i="2" s="1"/>
  <c r="J52" i="2"/>
  <c r="N52" i="2" s="1"/>
  <c r="I52" i="2"/>
  <c r="H52" i="2"/>
  <c r="S51" i="2"/>
  <c r="R51" i="2"/>
  <c r="O51" i="2"/>
  <c r="K51" i="2"/>
  <c r="J51" i="2"/>
  <c r="N51" i="2" s="1"/>
  <c r="I51" i="2"/>
  <c r="H51" i="2"/>
  <c r="S50" i="2"/>
  <c r="R50" i="2"/>
  <c r="M50" i="2"/>
  <c r="K50" i="2"/>
  <c r="O50" i="2" s="1"/>
  <c r="J50" i="2"/>
  <c r="N50" i="2" s="1"/>
  <c r="I50" i="2"/>
  <c r="H50" i="2"/>
  <c r="S49" i="2"/>
  <c r="R49" i="2"/>
  <c r="O49" i="2"/>
  <c r="K49" i="2"/>
  <c r="J49" i="2"/>
  <c r="N49" i="2" s="1"/>
  <c r="I49" i="2"/>
  <c r="H49" i="2"/>
  <c r="S48" i="2"/>
  <c r="R48" i="2"/>
  <c r="M48" i="2"/>
  <c r="K48" i="2"/>
  <c r="O48" i="2" s="1"/>
  <c r="J48" i="2"/>
  <c r="N48" i="2" s="1"/>
  <c r="I48" i="2"/>
  <c r="H48" i="2"/>
  <c r="S47" i="2"/>
  <c r="R47" i="2"/>
  <c r="O47" i="2"/>
  <c r="M47" i="2"/>
  <c r="K47" i="2"/>
  <c r="J47" i="2"/>
  <c r="N47" i="2" s="1"/>
  <c r="I47" i="2"/>
  <c r="H47" i="2"/>
  <c r="S46" i="2"/>
  <c r="R46" i="2"/>
  <c r="O46" i="2"/>
  <c r="M46" i="2"/>
  <c r="K46" i="2"/>
  <c r="J46" i="2"/>
  <c r="N46" i="2" s="1"/>
  <c r="I46" i="2"/>
  <c r="H46" i="2"/>
  <c r="S45" i="2"/>
  <c r="R45" i="2"/>
  <c r="K45" i="2"/>
  <c r="O45" i="2" s="1"/>
  <c r="J45" i="2"/>
  <c r="N45" i="2" s="1"/>
  <c r="I45" i="2"/>
  <c r="H45" i="2"/>
  <c r="S44" i="2"/>
  <c r="R44" i="2"/>
  <c r="O44" i="2"/>
  <c r="K44" i="2"/>
  <c r="J44" i="2"/>
  <c r="N44" i="2" s="1"/>
  <c r="I44" i="2"/>
  <c r="M44" i="2" s="1"/>
  <c r="H44" i="2"/>
  <c r="S43" i="2"/>
  <c r="R43" i="2"/>
  <c r="K43" i="2"/>
  <c r="O43" i="2" s="1"/>
  <c r="J43" i="2"/>
  <c r="N43" i="2" s="1"/>
  <c r="I43" i="2"/>
  <c r="H43" i="2"/>
  <c r="S42" i="2"/>
  <c r="R42" i="2"/>
  <c r="M42" i="2"/>
  <c r="K42" i="2"/>
  <c r="O42" i="2" s="1"/>
  <c r="J42" i="2"/>
  <c r="N42" i="2" s="1"/>
  <c r="I42" i="2"/>
  <c r="H42" i="2"/>
  <c r="S41" i="2"/>
  <c r="R41" i="2"/>
  <c r="K41" i="2"/>
  <c r="O41" i="2" s="1"/>
  <c r="J41" i="2"/>
  <c r="N41" i="2" s="1"/>
  <c r="I41" i="2"/>
  <c r="H41" i="2"/>
  <c r="S40" i="2"/>
  <c r="R40" i="2"/>
  <c r="O40" i="2"/>
  <c r="K40" i="2"/>
  <c r="J40" i="2"/>
  <c r="N40" i="2" s="1"/>
  <c r="I40" i="2"/>
  <c r="M40" i="2" s="1"/>
  <c r="H40" i="2"/>
  <c r="S39" i="2"/>
  <c r="R39" i="2"/>
  <c r="O39" i="2"/>
  <c r="M39" i="2"/>
  <c r="K39" i="2"/>
  <c r="J39" i="2"/>
  <c r="N39" i="2" s="1"/>
  <c r="I39" i="2"/>
  <c r="H39" i="2"/>
  <c r="S38" i="2"/>
  <c r="R38" i="2"/>
  <c r="K38" i="2"/>
  <c r="O38" i="2" s="1"/>
  <c r="J38" i="2"/>
  <c r="N38" i="2" s="1"/>
  <c r="I38" i="2"/>
  <c r="H38" i="2"/>
  <c r="S37" i="2"/>
  <c r="R37" i="2"/>
  <c r="P37" i="2"/>
  <c r="O37" i="2"/>
  <c r="M37" i="2"/>
  <c r="K37" i="2"/>
  <c r="J37" i="2"/>
  <c r="N37" i="2" s="1"/>
  <c r="I37" i="2"/>
  <c r="L37" i="2" s="1"/>
  <c r="H37" i="2"/>
  <c r="S36" i="2"/>
  <c r="R36" i="2"/>
  <c r="O36" i="2"/>
  <c r="K36" i="2"/>
  <c r="J36" i="2"/>
  <c r="N36" i="2" s="1"/>
  <c r="I36" i="2"/>
  <c r="H36" i="2"/>
  <c r="S35" i="2"/>
  <c r="R35" i="2"/>
  <c r="Q35" i="2"/>
  <c r="M35" i="2"/>
  <c r="K35" i="2"/>
  <c r="O35" i="2" s="1"/>
  <c r="J35" i="2"/>
  <c r="I35" i="2"/>
  <c r="H35" i="2"/>
  <c r="S34" i="2"/>
  <c r="R34" i="2"/>
  <c r="O34" i="2"/>
  <c r="N34" i="2"/>
  <c r="M34" i="2"/>
  <c r="K34" i="2"/>
  <c r="J34" i="2"/>
  <c r="I34" i="2"/>
  <c r="L34" i="2" s="1"/>
  <c r="P34" i="2" s="1"/>
  <c r="H34" i="2"/>
  <c r="S33" i="2"/>
  <c r="R33" i="2"/>
  <c r="K33" i="2"/>
  <c r="O33" i="2" s="1"/>
  <c r="J33" i="2"/>
  <c r="N33" i="2" s="1"/>
  <c r="I33" i="2"/>
  <c r="L33" i="2" s="1"/>
  <c r="P33" i="2" s="1"/>
  <c r="H33" i="2"/>
  <c r="S32" i="2"/>
  <c r="R32" i="2"/>
  <c r="O32" i="2"/>
  <c r="K32" i="2"/>
  <c r="J32" i="2"/>
  <c r="N32" i="2" s="1"/>
  <c r="I32" i="2"/>
  <c r="H32" i="2"/>
  <c r="S31" i="2"/>
  <c r="R31" i="2"/>
  <c r="O31" i="2"/>
  <c r="N31" i="2"/>
  <c r="M31" i="2"/>
  <c r="L31" i="2"/>
  <c r="P31" i="2" s="1"/>
  <c r="K31" i="2"/>
  <c r="J31" i="2"/>
  <c r="I31" i="2"/>
  <c r="H31" i="2"/>
  <c r="S30" i="2"/>
  <c r="R30" i="2"/>
  <c r="K30" i="2"/>
  <c r="O30" i="2" s="1"/>
  <c r="J30" i="2"/>
  <c r="N30" i="2" s="1"/>
  <c r="I30" i="2"/>
  <c r="H30" i="2"/>
  <c r="S29" i="2"/>
  <c r="R29" i="2"/>
  <c r="K29" i="2"/>
  <c r="O29" i="2" s="1"/>
  <c r="J29" i="2"/>
  <c r="N29" i="2" s="1"/>
  <c r="I29" i="2"/>
  <c r="M29" i="2" s="1"/>
  <c r="H29" i="2"/>
  <c r="S28" i="2"/>
  <c r="R28" i="2"/>
  <c r="P28" i="2"/>
  <c r="O28" i="2"/>
  <c r="N28" i="2"/>
  <c r="M28" i="2"/>
  <c r="L28" i="2"/>
  <c r="K28" i="2"/>
  <c r="J28" i="2"/>
  <c r="I28" i="2"/>
  <c r="H28" i="2"/>
  <c r="S27" i="2"/>
  <c r="R27" i="2"/>
  <c r="O27" i="2"/>
  <c r="K27" i="2"/>
  <c r="J27" i="2"/>
  <c r="N27" i="2" s="1"/>
  <c r="I27" i="2"/>
  <c r="H27" i="2"/>
  <c r="S26" i="2"/>
  <c r="R26" i="2"/>
  <c r="O26" i="2"/>
  <c r="K26" i="2"/>
  <c r="J26" i="2"/>
  <c r="N26" i="2" s="1"/>
  <c r="I26" i="2"/>
  <c r="M26" i="2" s="1"/>
  <c r="H26" i="2"/>
  <c r="S25" i="2"/>
  <c r="R25" i="2"/>
  <c r="M25" i="2"/>
  <c r="K25" i="2"/>
  <c r="O25" i="2" s="1"/>
  <c r="J25" i="2"/>
  <c r="N25" i="2" s="1"/>
  <c r="I25" i="2"/>
  <c r="H25" i="2"/>
  <c r="S24" i="2"/>
  <c r="R24" i="2"/>
  <c r="O24" i="2"/>
  <c r="N24" i="2"/>
  <c r="K24" i="2"/>
  <c r="J24" i="2"/>
  <c r="I24" i="2"/>
  <c r="H24" i="2"/>
  <c r="S23" i="2"/>
  <c r="R23" i="2"/>
  <c r="O23" i="2"/>
  <c r="N23" i="2"/>
  <c r="K23" i="2"/>
  <c r="J23" i="2"/>
  <c r="I23" i="2"/>
  <c r="H23" i="2"/>
  <c r="S22" i="2"/>
  <c r="R22" i="2"/>
  <c r="O22" i="2"/>
  <c r="M22" i="2"/>
  <c r="K22" i="2"/>
  <c r="J22" i="2"/>
  <c r="I22" i="2"/>
  <c r="H22" i="2"/>
  <c r="S21" i="2"/>
  <c r="R21" i="2"/>
  <c r="K21" i="2"/>
  <c r="O21" i="2" s="1"/>
  <c r="J21" i="2"/>
  <c r="N21" i="2" s="1"/>
  <c r="I21" i="2"/>
  <c r="M21" i="2" s="1"/>
  <c r="H21" i="2"/>
  <c r="S20" i="2"/>
  <c r="R20" i="2"/>
  <c r="P20" i="2"/>
  <c r="O20" i="2"/>
  <c r="N20" i="2"/>
  <c r="M20" i="2"/>
  <c r="K20" i="2"/>
  <c r="J20" i="2"/>
  <c r="I20" i="2"/>
  <c r="L20" i="2" s="1"/>
  <c r="H20" i="2"/>
  <c r="W19" i="2"/>
  <c r="AA19" i="2" s="1"/>
  <c r="S19" i="2"/>
  <c r="R19" i="2"/>
  <c r="N19" i="2"/>
  <c r="L19" i="2"/>
  <c r="P19" i="2" s="1"/>
  <c r="K19" i="2"/>
  <c r="O19" i="2" s="1"/>
  <c r="J19" i="2"/>
  <c r="I19" i="2"/>
  <c r="M19" i="2" s="1"/>
  <c r="H19" i="2"/>
  <c r="W18" i="2"/>
  <c r="S18" i="2"/>
  <c r="R18" i="2"/>
  <c r="L18" i="2"/>
  <c r="P18" i="2" s="1"/>
  <c r="K18" i="2"/>
  <c r="O18" i="2" s="1"/>
  <c r="J18" i="2"/>
  <c r="N18" i="2" s="1"/>
  <c r="I18" i="2"/>
  <c r="M18" i="2" s="1"/>
  <c r="H18" i="2"/>
  <c r="S17" i="2"/>
  <c r="R17" i="2"/>
  <c r="P17" i="2"/>
  <c r="O17" i="2"/>
  <c r="M17" i="2"/>
  <c r="L17" i="2"/>
  <c r="K17" i="2"/>
  <c r="J17" i="2"/>
  <c r="N17" i="2" s="1"/>
  <c r="I17" i="2"/>
  <c r="H17" i="2"/>
  <c r="S16" i="2"/>
  <c r="R16" i="2"/>
  <c r="O16" i="2"/>
  <c r="K16" i="2"/>
  <c r="J16" i="2"/>
  <c r="I16" i="2"/>
  <c r="H16" i="2"/>
  <c r="V15" i="2"/>
  <c r="S15" i="2"/>
  <c r="R15" i="2"/>
  <c r="Z15" i="2" s="1"/>
  <c r="K15" i="2"/>
  <c r="J15" i="2"/>
  <c r="N15" i="2" s="1"/>
  <c r="I15" i="2"/>
  <c r="H15" i="2"/>
  <c r="S14" i="2"/>
  <c r="R14" i="2"/>
  <c r="O14" i="2"/>
  <c r="N14" i="2"/>
  <c r="M14" i="2"/>
  <c r="L14" i="2"/>
  <c r="P14" i="2" s="1"/>
  <c r="K14" i="2"/>
  <c r="J14" i="2"/>
  <c r="I14" i="2"/>
  <c r="H14" i="2"/>
  <c r="W13" i="2"/>
  <c r="V13" i="2"/>
  <c r="S13" i="2"/>
  <c r="R13" i="2"/>
  <c r="O13" i="2"/>
  <c r="K13" i="2"/>
  <c r="J13" i="2"/>
  <c r="E13" i="2"/>
  <c r="Q43" i="2" s="1"/>
  <c r="S13" i="4"/>
  <c r="R13" i="4"/>
  <c r="K13" i="4"/>
  <c r="O13" i="4" s="1"/>
  <c r="J13" i="4"/>
  <c r="N13" i="4" s="1"/>
  <c r="E13" i="4"/>
  <c r="Q13" i="4" s="1"/>
  <c r="S13" i="3"/>
  <c r="R13" i="3"/>
  <c r="K13" i="3"/>
  <c r="O13" i="3" s="1"/>
  <c r="J13" i="3"/>
  <c r="N13" i="3" s="1"/>
  <c r="E13" i="3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3" i="6" l="1"/>
  <c r="I13" i="6"/>
  <c r="H13" i="12"/>
  <c r="I13" i="12"/>
  <c r="M13" i="12" s="1"/>
  <c r="W13" i="12"/>
  <c r="AA13" i="12" s="1"/>
  <c r="V13" i="12"/>
  <c r="Z13" i="12" s="1"/>
  <c r="N13" i="12"/>
  <c r="L13" i="12"/>
  <c r="P13" i="12" s="1"/>
  <c r="O13" i="12"/>
  <c r="X13" i="11"/>
  <c r="O13" i="11"/>
  <c r="L13" i="11"/>
  <c r="P13" i="11" s="1"/>
  <c r="M13" i="11"/>
  <c r="N13" i="11"/>
  <c r="Q13" i="11"/>
  <c r="F81" i="10"/>
  <c r="J81" i="10" s="1"/>
  <c r="F111" i="10"/>
  <c r="J111" i="10" s="1"/>
  <c r="N111" i="10" s="1"/>
  <c r="G111" i="10"/>
  <c r="G79" i="10"/>
  <c r="K79" i="10" s="1"/>
  <c r="O79" i="10" s="1"/>
  <c r="K30" i="10"/>
  <c r="O30" i="10" s="1"/>
  <c r="F97" i="10"/>
  <c r="E66" i="10"/>
  <c r="I66" i="10" s="1"/>
  <c r="F66" i="10"/>
  <c r="E19" i="10"/>
  <c r="F35" i="10"/>
  <c r="J35" i="10" s="1"/>
  <c r="F33" i="10"/>
  <c r="G33" i="10"/>
  <c r="I33" i="10"/>
  <c r="M33" i="10" s="1"/>
  <c r="G20" i="10"/>
  <c r="G35" i="10"/>
  <c r="K35" i="10" s="1"/>
  <c r="O35" i="10" s="1"/>
  <c r="E81" i="10"/>
  <c r="I81" i="10" s="1"/>
  <c r="I35" i="10"/>
  <c r="AA13" i="10"/>
  <c r="J20" i="10"/>
  <c r="N20" i="10" s="1"/>
  <c r="K66" i="10"/>
  <c r="O66" i="10" s="1"/>
  <c r="I13" i="10"/>
  <c r="G40" i="10"/>
  <c r="F40" i="10"/>
  <c r="G78" i="10"/>
  <c r="F78" i="10"/>
  <c r="K97" i="10"/>
  <c r="O97" i="10" s="1"/>
  <c r="O19" i="10"/>
  <c r="E40" i="10"/>
  <c r="E78" i="10"/>
  <c r="O43" i="10"/>
  <c r="Q13" i="10"/>
  <c r="O81" i="10"/>
  <c r="V13" i="10"/>
  <c r="Z13" i="10" s="1"/>
  <c r="E30" i="10"/>
  <c r="W13" i="10"/>
  <c r="F30" i="10"/>
  <c r="E43" i="10"/>
  <c r="F19" i="10"/>
  <c r="E20" i="10"/>
  <c r="F43" i="10"/>
  <c r="J79" i="10"/>
  <c r="N79" i="10" s="1"/>
  <c r="E79" i="10"/>
  <c r="G106" i="10"/>
  <c r="F106" i="10"/>
  <c r="E106" i="10"/>
  <c r="M111" i="10"/>
  <c r="E97" i="10"/>
  <c r="L44" i="9"/>
  <c r="P44" i="9" s="1"/>
  <c r="L86" i="9"/>
  <c r="P86" i="9" s="1"/>
  <c r="L82" i="9"/>
  <c r="P82" i="9" s="1"/>
  <c r="V18" i="9"/>
  <c r="L20" i="9"/>
  <c r="P20" i="9" s="1"/>
  <c r="L47" i="9"/>
  <c r="P47" i="9" s="1"/>
  <c r="N55" i="9"/>
  <c r="N63" i="9"/>
  <c r="N90" i="9"/>
  <c r="L100" i="9"/>
  <c r="P100" i="9" s="1"/>
  <c r="L105" i="9"/>
  <c r="P105" i="9" s="1"/>
  <c r="N25" i="9"/>
  <c r="N94" i="9"/>
  <c r="N13" i="9"/>
  <c r="Z14" i="9"/>
  <c r="L23" i="9"/>
  <c r="P23" i="9" s="1"/>
  <c r="N29" i="9"/>
  <c r="L50" i="9"/>
  <c r="P50" i="9" s="1"/>
  <c r="N67" i="9"/>
  <c r="L81" i="9"/>
  <c r="P81" i="9" s="1"/>
  <c r="L88" i="9"/>
  <c r="P88" i="9" s="1"/>
  <c r="L89" i="9"/>
  <c r="P89" i="9" s="1"/>
  <c r="P96" i="9"/>
  <c r="L101" i="9"/>
  <c r="P101" i="9" s="1"/>
  <c r="L96" i="9"/>
  <c r="N71" i="9"/>
  <c r="L74" i="9"/>
  <c r="P74" i="9" s="1"/>
  <c r="L16" i="9"/>
  <c r="P16" i="9" s="1"/>
  <c r="L61" i="9"/>
  <c r="P61" i="9" s="1"/>
  <c r="L65" i="9"/>
  <c r="P65" i="9" s="1"/>
  <c r="L69" i="9"/>
  <c r="P69" i="9" s="1"/>
  <c r="L14" i="9"/>
  <c r="P14" i="9" s="1"/>
  <c r="V15" i="9"/>
  <c r="Z15" i="9" s="1"/>
  <c r="V22" i="9"/>
  <c r="V35" i="9"/>
  <c r="Z35" i="9" s="1"/>
  <c r="V23" i="9"/>
  <c r="Z23" i="9" s="1"/>
  <c r="V19" i="9"/>
  <c r="N95" i="9"/>
  <c r="L30" i="9"/>
  <c r="P30" i="9" s="1"/>
  <c r="L109" i="9"/>
  <c r="P109" i="9" s="1"/>
  <c r="M21" i="9"/>
  <c r="L21" i="9"/>
  <c r="P21" i="9" s="1"/>
  <c r="M32" i="9"/>
  <c r="L32" i="9"/>
  <c r="P32" i="9" s="1"/>
  <c r="T63" i="9"/>
  <c r="T86" i="9"/>
  <c r="W77" i="9"/>
  <c r="O26" i="9"/>
  <c r="W36" i="9"/>
  <c r="AA36" i="9" s="1"/>
  <c r="W49" i="9"/>
  <c r="T58" i="9"/>
  <c r="T111" i="9"/>
  <c r="AA81" i="9"/>
  <c r="AA38" i="9"/>
  <c r="T43" i="9"/>
  <c r="T98" i="9"/>
  <c r="V106" i="9"/>
  <c r="Z106" i="9" s="1"/>
  <c r="T79" i="9"/>
  <c r="W85" i="9"/>
  <c r="Z16" i="9"/>
  <c r="V36" i="9"/>
  <c r="Z36" i="9" s="1"/>
  <c r="W62" i="9"/>
  <c r="AA62" i="9" s="1"/>
  <c r="N40" i="9"/>
  <c r="L40" i="9"/>
  <c r="P40" i="9" s="1"/>
  <c r="T80" i="9"/>
  <c r="V99" i="9"/>
  <c r="Z99" i="9" s="1"/>
  <c r="T29" i="9"/>
  <c r="W41" i="9"/>
  <c r="AA56" i="9"/>
  <c r="W97" i="9"/>
  <c r="AA97" i="9" s="1"/>
  <c r="M17" i="9"/>
  <c r="L17" i="9"/>
  <c r="P17" i="9" s="1"/>
  <c r="V28" i="9"/>
  <c r="Z28" i="9" s="1"/>
  <c r="T50" i="9"/>
  <c r="T55" i="9"/>
  <c r="W60" i="9"/>
  <c r="AA60" i="9" s="1"/>
  <c r="L15" i="9"/>
  <c r="P15" i="9" s="1"/>
  <c r="M15" i="9"/>
  <c r="V27" i="9"/>
  <c r="Z27" i="9" s="1"/>
  <c r="AA31" i="9"/>
  <c r="T13" i="9"/>
  <c r="W28" i="9"/>
  <c r="AA28" i="9" s="1"/>
  <c r="W45" i="9"/>
  <c r="T59" i="9"/>
  <c r="L26" i="9"/>
  <c r="P26" i="9" s="1"/>
  <c r="N26" i="9"/>
  <c r="V66" i="9"/>
  <c r="Z66" i="9" s="1"/>
  <c r="V83" i="9"/>
  <c r="Z83" i="9" s="1"/>
  <c r="N102" i="9"/>
  <c r="L102" i="9"/>
  <c r="P102" i="9" s="1"/>
  <c r="T51" i="9"/>
  <c r="V64" i="9"/>
  <c r="Z64" i="9" s="1"/>
  <c r="L68" i="9"/>
  <c r="P68" i="9" s="1"/>
  <c r="V77" i="9"/>
  <c r="Z77" i="9" s="1"/>
  <c r="Z79" i="9"/>
  <c r="P85" i="9"/>
  <c r="V98" i="9"/>
  <c r="Z98" i="9" s="1"/>
  <c r="Q109" i="9"/>
  <c r="Q105" i="9"/>
  <c r="Q101" i="9"/>
  <c r="Q97" i="9"/>
  <c r="Q93" i="9"/>
  <c r="Q89" i="9"/>
  <c r="Q85" i="9"/>
  <c r="Q81" i="9"/>
  <c r="Q77" i="9"/>
  <c r="Q73" i="9"/>
  <c r="Q69" i="9"/>
  <c r="Q65" i="9"/>
  <c r="Q61" i="9"/>
  <c r="Q57" i="9"/>
  <c r="Q53" i="9"/>
  <c r="Q49" i="9"/>
  <c r="Q45" i="9"/>
  <c r="Q110" i="9"/>
  <c r="Q104" i="9"/>
  <c r="Q87" i="9"/>
  <c r="Q62" i="9"/>
  <c r="Q47" i="9"/>
  <c r="Q44" i="9"/>
  <c r="Q40" i="9"/>
  <c r="Q36" i="9"/>
  <c r="Q32" i="9"/>
  <c r="Q28" i="9"/>
  <c r="Q108" i="9"/>
  <c r="Q91" i="9"/>
  <c r="Q66" i="9"/>
  <c r="Q60" i="9"/>
  <c r="Q56" i="9"/>
  <c r="Q95" i="9"/>
  <c r="Q70" i="9"/>
  <c r="Q64" i="9"/>
  <c r="Q54" i="9"/>
  <c r="Q99" i="9"/>
  <c r="Q74" i="9"/>
  <c r="Q68" i="9"/>
  <c r="Q41" i="9"/>
  <c r="Q37" i="9"/>
  <c r="Q103" i="9"/>
  <c r="Q78" i="9"/>
  <c r="Q72" i="9"/>
  <c r="Q52" i="9"/>
  <c r="Q90" i="9"/>
  <c r="Q84" i="9"/>
  <c r="Q25" i="9"/>
  <c r="Q42" i="9"/>
  <c r="Q112" i="9"/>
  <c r="Q96" i="9"/>
  <c r="Q83" i="9"/>
  <c r="Q67" i="9"/>
  <c r="Q19" i="9"/>
  <c r="Q102" i="9"/>
  <c r="Q82" i="9"/>
  <c r="Q76" i="9"/>
  <c r="Q75" i="9"/>
  <c r="Q94" i="9"/>
  <c r="Q88" i="9"/>
  <c r="Q48" i="9"/>
  <c r="Q33" i="9"/>
  <c r="Q20" i="9"/>
  <c r="Q16" i="9"/>
  <c r="H13" i="9"/>
  <c r="Q14" i="9"/>
  <c r="T24" i="9"/>
  <c r="V70" i="9"/>
  <c r="Z70" i="9" s="1"/>
  <c r="Q92" i="9"/>
  <c r="Q106" i="9"/>
  <c r="V79" i="9"/>
  <c r="W16" i="9"/>
  <c r="AA16" i="9" s="1"/>
  <c r="L18" i="9"/>
  <c r="P18" i="9" s="1"/>
  <c r="N34" i="9"/>
  <c r="L34" i="9"/>
  <c r="P34" i="9" s="1"/>
  <c r="M36" i="9"/>
  <c r="L36" i="9"/>
  <c r="P36" i="9" s="1"/>
  <c r="V38" i="9"/>
  <c r="V46" i="9"/>
  <c r="Z46" i="9" s="1"/>
  <c r="W70" i="9"/>
  <c r="AA70" i="9" s="1"/>
  <c r="V75" i="9"/>
  <c r="Z75" i="9" s="1"/>
  <c r="L83" i="9"/>
  <c r="P83" i="9" s="1"/>
  <c r="N83" i="9"/>
  <c r="Q107" i="9"/>
  <c r="N97" i="9"/>
  <c r="L97" i="9"/>
  <c r="P97" i="9" s="1"/>
  <c r="W102" i="9"/>
  <c r="V104" i="9"/>
  <c r="Z104" i="9" s="1"/>
  <c r="Q15" i="9"/>
  <c r="Q18" i="9"/>
  <c r="M19" i="9"/>
  <c r="M23" i="9"/>
  <c r="V32" i="9"/>
  <c r="Z32" i="9" s="1"/>
  <c r="M35" i="9"/>
  <c r="V40" i="9"/>
  <c r="Z40" i="9" s="1"/>
  <c r="V69" i="9"/>
  <c r="Z69" i="9" s="1"/>
  <c r="W72" i="9"/>
  <c r="V73" i="9"/>
  <c r="Z73" i="9" s="1"/>
  <c r="L76" i="9"/>
  <c r="P76" i="9" s="1"/>
  <c r="W93" i="9"/>
  <c r="W104" i="9"/>
  <c r="AA44" i="9"/>
  <c r="T46" i="9"/>
  <c r="Z24" i="9"/>
  <c r="AA25" i="9"/>
  <c r="L33" i="9"/>
  <c r="P33" i="9" s="1"/>
  <c r="V56" i="9"/>
  <c r="V96" i="9"/>
  <c r="I13" i="9"/>
  <c r="W56" i="9"/>
  <c r="P60" i="9"/>
  <c r="V24" i="9"/>
  <c r="V25" i="9"/>
  <c r="Z25" i="9" s="1"/>
  <c r="Q26" i="9"/>
  <c r="L66" i="9"/>
  <c r="P66" i="9" s="1"/>
  <c r="Q71" i="9"/>
  <c r="V72" i="9"/>
  <c r="W74" i="9"/>
  <c r="AA74" i="9" s="1"/>
  <c r="M24" i="9"/>
  <c r="L24" i="9"/>
  <c r="P24" i="9" s="1"/>
  <c r="W26" i="9"/>
  <c r="AA26" i="9" s="1"/>
  <c r="Q27" i="9"/>
  <c r="W32" i="9"/>
  <c r="AA32" i="9" s="1"/>
  <c r="W40" i="9"/>
  <c r="AA40" i="9" s="1"/>
  <c r="N54" i="9"/>
  <c r="N58" i="9"/>
  <c r="L58" i="9"/>
  <c r="P58" i="9" s="1"/>
  <c r="L78" i="9"/>
  <c r="P78" i="9" s="1"/>
  <c r="Q100" i="9"/>
  <c r="W106" i="9"/>
  <c r="AA106" i="9" s="1"/>
  <c r="AA79" i="9"/>
  <c r="P35" i="9"/>
  <c r="Q39" i="9"/>
  <c r="V51" i="9"/>
  <c r="Z51" i="9" s="1"/>
  <c r="L22" i="9"/>
  <c r="P22" i="9" s="1"/>
  <c r="V93" i="9"/>
  <c r="Z93" i="9" s="1"/>
  <c r="Z19" i="9"/>
  <c r="Z22" i="9"/>
  <c r="Q35" i="9"/>
  <c r="AA41" i="9"/>
  <c r="N59" i="9"/>
  <c r="Z84" i="9"/>
  <c r="L103" i="9"/>
  <c r="P103" i="9" s="1"/>
  <c r="P104" i="9"/>
  <c r="V52" i="9"/>
  <c r="L27" i="9"/>
  <c r="P27" i="9" s="1"/>
  <c r="M27" i="9"/>
  <c r="Z38" i="9"/>
  <c r="AA46" i="9"/>
  <c r="AA51" i="9"/>
  <c r="V58" i="9"/>
  <c r="Z58" i="9" s="1"/>
  <c r="Q31" i="9"/>
  <c r="L87" i="9"/>
  <c r="P87" i="9" s="1"/>
  <c r="N87" i="9"/>
  <c r="V91" i="9"/>
  <c r="Z91" i="9" s="1"/>
  <c r="W111" i="9"/>
  <c r="AA111" i="9" s="1"/>
  <c r="W107" i="9"/>
  <c r="AA107" i="9" s="1"/>
  <c r="W103" i="9"/>
  <c r="AA103" i="9" s="1"/>
  <c r="W99" i="9"/>
  <c r="AA99" i="9" s="1"/>
  <c r="W95" i="9"/>
  <c r="AA95" i="9" s="1"/>
  <c r="W91" i="9"/>
  <c r="AA91" i="9" s="1"/>
  <c r="W87" i="9"/>
  <c r="AA87" i="9" s="1"/>
  <c r="W83" i="9"/>
  <c r="W79" i="9"/>
  <c r="W75" i="9"/>
  <c r="W71" i="9"/>
  <c r="AA71" i="9" s="1"/>
  <c r="W67" i="9"/>
  <c r="AA67" i="9" s="1"/>
  <c r="W63" i="9"/>
  <c r="AA63" i="9" s="1"/>
  <c r="W59" i="9"/>
  <c r="AA59" i="9" s="1"/>
  <c r="W55" i="9"/>
  <c r="AA55" i="9" s="1"/>
  <c r="W51" i="9"/>
  <c r="W47" i="9"/>
  <c r="AA47" i="9" s="1"/>
  <c r="W112" i="9"/>
  <c r="W101" i="9"/>
  <c r="W80" i="9"/>
  <c r="W78" i="9"/>
  <c r="AA78" i="9" s="1"/>
  <c r="W50" i="9"/>
  <c r="AA50" i="9" s="1"/>
  <c r="W42" i="9"/>
  <c r="AA42" i="9" s="1"/>
  <c r="W38" i="9"/>
  <c r="W34" i="9"/>
  <c r="AA34" i="9" s="1"/>
  <c r="W30" i="9"/>
  <c r="AA30" i="9" s="1"/>
  <c r="W105" i="9"/>
  <c r="AA105" i="9" s="1"/>
  <c r="W84" i="9"/>
  <c r="AA84" i="9" s="1"/>
  <c r="W82" i="9"/>
  <c r="AA82" i="9" s="1"/>
  <c r="W57" i="9"/>
  <c r="W48" i="9"/>
  <c r="AA48" i="9" s="1"/>
  <c r="W109" i="9"/>
  <c r="W88" i="9"/>
  <c r="W86" i="9"/>
  <c r="AA86" i="9" s="1"/>
  <c r="W61" i="9"/>
  <c r="W92" i="9"/>
  <c r="AA92" i="9" s="1"/>
  <c r="W90" i="9"/>
  <c r="AA90" i="9" s="1"/>
  <c r="W65" i="9"/>
  <c r="AA65" i="9" s="1"/>
  <c r="W46" i="9"/>
  <c r="W43" i="9"/>
  <c r="AA43" i="9" s="1"/>
  <c r="W39" i="9"/>
  <c r="W35" i="9"/>
  <c r="AA35" i="9" s="1"/>
  <c r="W96" i="9"/>
  <c r="W94" i="9"/>
  <c r="W69" i="9"/>
  <c r="W53" i="9"/>
  <c r="W110" i="9"/>
  <c r="AA110" i="9" s="1"/>
  <c r="W76" i="9"/>
  <c r="AA76" i="9" s="1"/>
  <c r="W68" i="9"/>
  <c r="W33" i="9"/>
  <c r="AA33" i="9" s="1"/>
  <c r="W31" i="9"/>
  <c r="W89" i="9"/>
  <c r="AA89" i="9" s="1"/>
  <c r="W54" i="9"/>
  <c r="AA54" i="9" s="1"/>
  <c r="W108" i="9"/>
  <c r="AA108" i="9" s="1"/>
  <c r="W100" i="9"/>
  <c r="W44" i="9"/>
  <c r="W37" i="9"/>
  <c r="AA37" i="9" s="1"/>
  <c r="W29" i="9"/>
  <c r="AA29" i="9" s="1"/>
  <c r="W21" i="9"/>
  <c r="AA21" i="9" s="1"/>
  <c r="W17" i="9"/>
  <c r="AA17" i="9" s="1"/>
  <c r="W81" i="9"/>
  <c r="W73" i="9"/>
  <c r="AA73" i="9" s="1"/>
  <c r="W66" i="9"/>
  <c r="AA66" i="9" s="1"/>
  <c r="W58" i="9"/>
  <c r="W27" i="9"/>
  <c r="AA27" i="9" s="1"/>
  <c r="W24" i="9"/>
  <c r="AA24" i="9" s="1"/>
  <c r="W98" i="9"/>
  <c r="AA98" i="9" s="1"/>
  <c r="W64" i="9"/>
  <c r="W52" i="9"/>
  <c r="AA52" i="9" s="1"/>
  <c r="W18" i="9"/>
  <c r="AA18" i="9" s="1"/>
  <c r="W14" i="9"/>
  <c r="AA14" i="9" s="1"/>
  <c r="Q17" i="9"/>
  <c r="Q21" i="9"/>
  <c r="W25" i="9"/>
  <c r="L28" i="9"/>
  <c r="P28" i="9" s="1"/>
  <c r="V30" i="9"/>
  <c r="Z30" i="9" s="1"/>
  <c r="AA39" i="9"/>
  <c r="Z18" i="9"/>
  <c r="Q22" i="9"/>
  <c r="O13" i="9"/>
  <c r="V87" i="9"/>
  <c r="Z87" i="9" s="1"/>
  <c r="V81" i="9"/>
  <c r="Z81" i="9" s="1"/>
  <c r="AA22" i="9"/>
  <c r="Q23" i="9"/>
  <c r="Q34" i="9"/>
  <c r="AA61" i="9"/>
  <c r="V62" i="9"/>
  <c r="Z62" i="9" s="1"/>
  <c r="N70" i="9"/>
  <c r="L70" i="9"/>
  <c r="P70" i="9" s="1"/>
  <c r="V85" i="9"/>
  <c r="Z85" i="9" s="1"/>
  <c r="AA100" i="9"/>
  <c r="Z31" i="9"/>
  <c r="V34" i="9"/>
  <c r="Z34" i="9" s="1"/>
  <c r="V41" i="9"/>
  <c r="Z41" i="9" s="1"/>
  <c r="V43" i="9"/>
  <c r="Z43" i="9" s="1"/>
  <c r="V47" i="9"/>
  <c r="Z47" i="9" s="1"/>
  <c r="AA53" i="9"/>
  <c r="AA57" i="9"/>
  <c r="AA58" i="9"/>
  <c r="L91" i="9"/>
  <c r="P91" i="9" s="1"/>
  <c r="N91" i="9"/>
  <c r="Z88" i="9"/>
  <c r="V110" i="9"/>
  <c r="Z110" i="9" s="1"/>
  <c r="V111" i="9"/>
  <c r="Z111" i="9" s="1"/>
  <c r="V103" i="9"/>
  <c r="Z103" i="9" s="1"/>
  <c r="V97" i="9"/>
  <c r="Z97" i="9" s="1"/>
  <c r="V76" i="9"/>
  <c r="Z76" i="9" s="1"/>
  <c r="V74" i="9"/>
  <c r="Z74" i="9" s="1"/>
  <c r="V112" i="9"/>
  <c r="Z112" i="9" s="1"/>
  <c r="V107" i="9"/>
  <c r="Z107" i="9" s="1"/>
  <c r="V101" i="9"/>
  <c r="Z101" i="9" s="1"/>
  <c r="V80" i="9"/>
  <c r="Z80" i="9" s="1"/>
  <c r="V78" i="9"/>
  <c r="Z78" i="9" s="1"/>
  <c r="V59" i="9"/>
  <c r="Z59" i="9" s="1"/>
  <c r="V50" i="9"/>
  <c r="Z50" i="9" s="1"/>
  <c r="V42" i="9"/>
  <c r="Z42" i="9" s="1"/>
  <c r="V105" i="9"/>
  <c r="Z105" i="9" s="1"/>
  <c r="V84" i="9"/>
  <c r="V82" i="9"/>
  <c r="Z82" i="9" s="1"/>
  <c r="V63" i="9"/>
  <c r="Z63" i="9" s="1"/>
  <c r="V57" i="9"/>
  <c r="Z57" i="9" s="1"/>
  <c r="V55" i="9"/>
  <c r="Z55" i="9" s="1"/>
  <c r="V48" i="9"/>
  <c r="Z48" i="9" s="1"/>
  <c r="V109" i="9"/>
  <c r="Z109" i="9" s="1"/>
  <c r="V88" i="9"/>
  <c r="V86" i="9"/>
  <c r="Z86" i="9" s="1"/>
  <c r="V67" i="9"/>
  <c r="V61" i="9"/>
  <c r="Z61" i="9" s="1"/>
  <c r="V92" i="9"/>
  <c r="Z92" i="9" s="1"/>
  <c r="V90" i="9"/>
  <c r="Z90" i="9" s="1"/>
  <c r="V71" i="9"/>
  <c r="Z71" i="9" s="1"/>
  <c r="V65" i="9"/>
  <c r="Z65" i="9" s="1"/>
  <c r="V13" i="9"/>
  <c r="Z13" i="9" s="1"/>
  <c r="V17" i="9"/>
  <c r="Z17" i="9" s="1"/>
  <c r="V21" i="9"/>
  <c r="Z21" i="9" s="1"/>
  <c r="V29" i="9"/>
  <c r="Z29" i="9" s="1"/>
  <c r="V37" i="9"/>
  <c r="Z37" i="9" s="1"/>
  <c r="V44" i="9"/>
  <c r="Z44" i="9" s="1"/>
  <c r="AA49" i="9"/>
  <c r="L62" i="9"/>
  <c r="P62" i="9" s="1"/>
  <c r="L64" i="9"/>
  <c r="P64" i="9" s="1"/>
  <c r="L72" i="9"/>
  <c r="P72" i="9" s="1"/>
  <c r="AA88" i="9"/>
  <c r="AA94" i="9"/>
  <c r="L99" i="9"/>
  <c r="P99" i="9" s="1"/>
  <c r="V100" i="9"/>
  <c r="Z100" i="9" s="1"/>
  <c r="V108" i="9"/>
  <c r="Z108" i="9" s="1"/>
  <c r="V39" i="9"/>
  <c r="Z39" i="9" s="1"/>
  <c r="L52" i="9"/>
  <c r="P52" i="9" s="1"/>
  <c r="V53" i="9"/>
  <c r="Z53" i="9" s="1"/>
  <c r="V54" i="9"/>
  <c r="Z54" i="9" s="1"/>
  <c r="L73" i="9"/>
  <c r="P73" i="9" s="1"/>
  <c r="AA77" i="9"/>
  <c r="V89" i="9"/>
  <c r="Z89" i="9" s="1"/>
  <c r="V94" i="9"/>
  <c r="Z94" i="9" s="1"/>
  <c r="V95" i="9"/>
  <c r="Z95" i="9" s="1"/>
  <c r="N106" i="9"/>
  <c r="L106" i="9"/>
  <c r="P106" i="9" s="1"/>
  <c r="AA109" i="9"/>
  <c r="V31" i="9"/>
  <c r="Z67" i="9"/>
  <c r="V68" i="9"/>
  <c r="Z68" i="9" s="1"/>
  <c r="AA69" i="9"/>
  <c r="AA75" i="9"/>
  <c r="Z96" i="9"/>
  <c r="AA102" i="9"/>
  <c r="V33" i="9"/>
  <c r="Z33" i="9" s="1"/>
  <c r="V16" i="9"/>
  <c r="V20" i="9"/>
  <c r="Z20" i="9" s="1"/>
  <c r="V26" i="9"/>
  <c r="Z26" i="9" s="1"/>
  <c r="L31" i="9"/>
  <c r="P31" i="9" s="1"/>
  <c r="V45" i="9"/>
  <c r="Z45" i="9" s="1"/>
  <c r="V49" i="9"/>
  <c r="Z49" i="9" s="1"/>
  <c r="V60" i="9"/>
  <c r="AA83" i="9"/>
  <c r="AA96" i="9"/>
  <c r="V102" i="9"/>
  <c r="Z102" i="9" s="1"/>
  <c r="AA104" i="9"/>
  <c r="L108" i="9"/>
  <c r="P108" i="9" s="1"/>
  <c r="AA80" i="9"/>
  <c r="AA101" i="9"/>
  <c r="AA112" i="9"/>
  <c r="Z52" i="9"/>
  <c r="Z72" i="9"/>
  <c r="AA45" i="9"/>
  <c r="L51" i="9"/>
  <c r="P51" i="9" s="1"/>
  <c r="AA72" i="9"/>
  <c r="AA93" i="9"/>
  <c r="L98" i="9"/>
  <c r="P98" i="9" s="1"/>
  <c r="L48" i="9"/>
  <c r="P48" i="9" s="1"/>
  <c r="AA68" i="9"/>
  <c r="N79" i="9"/>
  <c r="L84" i="9"/>
  <c r="P84" i="9" s="1"/>
  <c r="Z56" i="9"/>
  <c r="Z60" i="9"/>
  <c r="AA64" i="9"/>
  <c r="N75" i="9"/>
  <c r="L80" i="9"/>
  <c r="P80" i="9" s="1"/>
  <c r="AA85" i="9"/>
  <c r="L107" i="9"/>
  <c r="P107" i="9" s="1"/>
  <c r="H13" i="8"/>
  <c r="T13" i="8"/>
  <c r="N13" i="8"/>
  <c r="V13" i="8"/>
  <c r="Z13" i="8"/>
  <c r="AD13" i="8" s="1"/>
  <c r="W13" i="8"/>
  <c r="AA13" i="8" s="1"/>
  <c r="AE13" i="8" s="1"/>
  <c r="I13" i="8"/>
  <c r="M13" i="8" s="1"/>
  <c r="O13" i="8"/>
  <c r="I35" i="7"/>
  <c r="M35" i="7" s="1"/>
  <c r="K81" i="7"/>
  <c r="O81" i="7" s="1"/>
  <c r="F20" i="7"/>
  <c r="J20" i="7" s="1"/>
  <c r="E106" i="7"/>
  <c r="I106" i="7" s="1"/>
  <c r="G111" i="7"/>
  <c r="I111" i="7"/>
  <c r="M111" i="7" s="1"/>
  <c r="E81" i="7"/>
  <c r="I81" i="7" s="1"/>
  <c r="E20" i="7"/>
  <c r="K106" i="7"/>
  <c r="O106" i="7" s="1"/>
  <c r="F111" i="7"/>
  <c r="F19" i="7"/>
  <c r="J19" i="7" s="1"/>
  <c r="F81" i="7"/>
  <c r="J81" i="7" s="1"/>
  <c r="E30" i="7"/>
  <c r="I30" i="7" s="1"/>
  <c r="F30" i="7"/>
  <c r="J30" i="7" s="1"/>
  <c r="N30" i="7" s="1"/>
  <c r="G19" i="7"/>
  <c r="K19" i="7" s="1"/>
  <c r="F35" i="7"/>
  <c r="I19" i="7"/>
  <c r="M19" i="7" s="1"/>
  <c r="F40" i="7"/>
  <c r="G40" i="7"/>
  <c r="E40" i="7"/>
  <c r="K20" i="7"/>
  <c r="O20" i="7" s="1"/>
  <c r="K30" i="7"/>
  <c r="O30" i="7" s="1"/>
  <c r="G78" i="7"/>
  <c r="F78" i="7"/>
  <c r="E78" i="7"/>
  <c r="H13" i="7"/>
  <c r="G33" i="7"/>
  <c r="E33" i="7"/>
  <c r="I13" i="7"/>
  <c r="F33" i="7"/>
  <c r="V13" i="7"/>
  <c r="Z13" i="7" s="1"/>
  <c r="W13" i="7"/>
  <c r="AA13" i="7" s="1"/>
  <c r="G35" i="7"/>
  <c r="G43" i="7"/>
  <c r="F43" i="7"/>
  <c r="E43" i="7"/>
  <c r="J66" i="7"/>
  <c r="N66" i="7" s="1"/>
  <c r="E66" i="7"/>
  <c r="G66" i="7"/>
  <c r="G97" i="7"/>
  <c r="F97" i="7"/>
  <c r="F79" i="7"/>
  <c r="G79" i="7"/>
  <c r="E79" i="7"/>
  <c r="E97" i="7"/>
  <c r="F106" i="7"/>
  <c r="E106" i="3"/>
  <c r="E97" i="3"/>
  <c r="E81" i="3"/>
  <c r="E79" i="3"/>
  <c r="E78" i="3"/>
  <c r="E35" i="3"/>
  <c r="E20" i="3"/>
  <c r="E43" i="3"/>
  <c r="E19" i="3"/>
  <c r="G106" i="3"/>
  <c r="E66" i="3"/>
  <c r="E30" i="3"/>
  <c r="E33" i="3"/>
  <c r="G97" i="3"/>
  <c r="E40" i="3"/>
  <c r="E111" i="3"/>
  <c r="G81" i="3"/>
  <c r="G33" i="3"/>
  <c r="G20" i="3"/>
  <c r="G79" i="3"/>
  <c r="G43" i="3"/>
  <c r="G19" i="3"/>
  <c r="G78" i="3"/>
  <c r="G66" i="3"/>
  <c r="G30" i="3"/>
  <c r="G40" i="3"/>
  <c r="G35" i="3"/>
  <c r="G111" i="3"/>
  <c r="H13" i="4"/>
  <c r="L52" i="2"/>
  <c r="P70" i="2"/>
  <c r="L47" i="2"/>
  <c r="L57" i="2"/>
  <c r="L105" i="2"/>
  <c r="P105" i="2" s="1"/>
  <c r="P73" i="2"/>
  <c r="L78" i="2"/>
  <c r="P78" i="2" s="1"/>
  <c r="N70" i="2"/>
  <c r="P94" i="2"/>
  <c r="P102" i="2"/>
  <c r="L110" i="2"/>
  <c r="P110" i="2" s="1"/>
  <c r="L49" i="2"/>
  <c r="P49" i="2" s="1"/>
  <c r="L58" i="2"/>
  <c r="P58" i="2" s="1"/>
  <c r="L86" i="2"/>
  <c r="P86" i="2" s="1"/>
  <c r="L44" i="2"/>
  <c r="P44" i="2" s="1"/>
  <c r="L46" i="2"/>
  <c r="P46" i="2" s="1"/>
  <c r="L56" i="2"/>
  <c r="P56" i="2" s="1"/>
  <c r="P61" i="2"/>
  <c r="P109" i="2"/>
  <c r="P52" i="2"/>
  <c r="W45" i="2"/>
  <c r="W85" i="2"/>
  <c r="AA85" i="2" s="1"/>
  <c r="V48" i="2"/>
  <c r="Z48" i="2" s="1"/>
  <c r="M13" i="6"/>
  <c r="L13" i="6"/>
  <c r="P13" i="6" s="1"/>
  <c r="N13" i="6"/>
  <c r="U13" i="6"/>
  <c r="V13" i="6"/>
  <c r="Z13" i="6" s="1"/>
  <c r="O13" i="6"/>
  <c r="W13" i="6"/>
  <c r="AA13" i="6" s="1"/>
  <c r="T43" i="2"/>
  <c r="L30" i="2"/>
  <c r="P30" i="2" s="1"/>
  <c r="M30" i="2"/>
  <c r="V65" i="2"/>
  <c r="Z65" i="2" s="1"/>
  <c r="Q44" i="2"/>
  <c r="W76" i="2"/>
  <c r="AA76" i="2" s="1"/>
  <c r="W92" i="2"/>
  <c r="AA92" i="2" s="1"/>
  <c r="T35" i="2"/>
  <c r="V45" i="2"/>
  <c r="Z45" i="2" s="1"/>
  <c r="N72" i="2"/>
  <c r="L72" i="2"/>
  <c r="P72" i="2" s="1"/>
  <c r="N22" i="2"/>
  <c r="L22" i="2"/>
  <c r="P22" i="2" s="1"/>
  <c r="M27" i="2"/>
  <c r="L27" i="2"/>
  <c r="P27" i="2" s="1"/>
  <c r="AA16" i="2"/>
  <c r="Q109" i="2"/>
  <c r="Q105" i="2"/>
  <c r="Q101" i="2"/>
  <c r="Q97" i="2"/>
  <c r="Q93" i="2"/>
  <c r="Q89" i="2"/>
  <c r="Q85" i="2"/>
  <c r="Q81" i="2"/>
  <c r="Q77" i="2"/>
  <c r="Q73" i="2"/>
  <c r="Q69" i="2"/>
  <c r="Q65" i="2"/>
  <c r="Q61" i="2"/>
  <c r="Q57" i="2"/>
  <c r="Q53" i="2"/>
  <c r="Q49" i="2"/>
  <c r="Q45" i="2"/>
  <c r="Q60" i="2"/>
  <c r="Q55" i="2"/>
  <c r="Q106" i="2"/>
  <c r="Q98" i="2"/>
  <c r="Q90" i="2"/>
  <c r="Q82" i="2"/>
  <c r="Q74" i="2"/>
  <c r="Q64" i="2"/>
  <c r="Q59" i="2"/>
  <c r="Q68" i="2"/>
  <c r="Q63" i="2"/>
  <c r="Q67" i="2"/>
  <c r="Q54" i="2"/>
  <c r="Q50" i="2"/>
  <c r="Q48" i="2"/>
  <c r="Q111" i="2"/>
  <c r="Q103" i="2"/>
  <c r="Q95" i="2"/>
  <c r="Q87" i="2"/>
  <c r="Q79" i="2"/>
  <c r="Q71" i="2"/>
  <c r="Q58" i="2"/>
  <c r="Q112" i="2"/>
  <c r="Q104" i="2"/>
  <c r="Q96" i="2"/>
  <c r="Q88" i="2"/>
  <c r="Q80" i="2"/>
  <c r="Q72" i="2"/>
  <c r="Q62" i="2"/>
  <c r="Q42" i="2"/>
  <c r="Q38" i="2"/>
  <c r="Q34" i="2"/>
  <c r="Q30" i="2"/>
  <c r="Q26" i="2"/>
  <c r="Q22" i="2"/>
  <c r="Q18" i="2"/>
  <c r="Q14" i="2"/>
  <c r="Q83" i="2"/>
  <c r="Q70" i="2"/>
  <c r="Q24" i="2"/>
  <c r="Q21" i="2"/>
  <c r="Q91" i="2"/>
  <c r="Q78" i="2"/>
  <c r="Q41" i="2"/>
  <c r="Q27" i="2"/>
  <c r="Q16" i="2"/>
  <c r="Q99" i="2"/>
  <c r="Q86" i="2"/>
  <c r="Q76" i="2"/>
  <c r="Q47" i="2"/>
  <c r="Q13" i="2"/>
  <c r="Q39" i="2"/>
  <c r="Q107" i="2"/>
  <c r="Q94" i="2"/>
  <c r="Q84" i="2"/>
  <c r="Q36" i="2"/>
  <c r="Q33" i="2"/>
  <c r="Q19" i="2"/>
  <c r="Q102" i="2"/>
  <c r="Q92" i="2"/>
  <c r="Q100" i="2"/>
  <c r="Q52" i="2"/>
  <c r="Q28" i="2"/>
  <c r="Q25" i="2"/>
  <c r="Q110" i="2"/>
  <c r="Q108" i="2"/>
  <c r="Q46" i="2"/>
  <c r="Q20" i="2"/>
  <c r="Q17" i="2"/>
  <c r="I13" i="2"/>
  <c r="M13" i="2" s="1"/>
  <c r="Q66" i="2"/>
  <c r="H13" i="2"/>
  <c r="Q56" i="2"/>
  <c r="Q51" i="2"/>
  <c r="Q40" i="2"/>
  <c r="Q37" i="2"/>
  <c r="Q32" i="2"/>
  <c r="Q23" i="2"/>
  <c r="Q31" i="2"/>
  <c r="Q29" i="2"/>
  <c r="N80" i="2"/>
  <c r="L80" i="2"/>
  <c r="P80" i="2" s="1"/>
  <c r="O90" i="2"/>
  <c r="L90" i="2"/>
  <c r="P90" i="2" s="1"/>
  <c r="M36" i="2"/>
  <c r="L36" i="2"/>
  <c r="P36" i="2" s="1"/>
  <c r="Q75" i="2"/>
  <c r="N16" i="2"/>
  <c r="V16" i="2"/>
  <c r="Z16" i="2" s="1"/>
  <c r="V61" i="2"/>
  <c r="Z61" i="2" s="1"/>
  <c r="V68" i="2"/>
  <c r="Z68" i="2" s="1"/>
  <c r="V77" i="2"/>
  <c r="Z77" i="2" s="1"/>
  <c r="V69" i="2"/>
  <c r="Z69" i="2" s="1"/>
  <c r="V33" i="2"/>
  <c r="Z33" i="2" s="1"/>
  <c r="V27" i="2"/>
  <c r="Z27" i="2" s="1"/>
  <c r="V30" i="2"/>
  <c r="Z30" i="2" s="1"/>
  <c r="W77" i="2"/>
  <c r="AA77" i="2" s="1"/>
  <c r="V76" i="2"/>
  <c r="Z76" i="2" s="1"/>
  <c r="Q15" i="2"/>
  <c r="L16" i="2"/>
  <c r="P16" i="2" s="1"/>
  <c r="M16" i="2"/>
  <c r="Z20" i="2"/>
  <c r="AA37" i="2"/>
  <c r="V19" i="2"/>
  <c r="Z19" i="2" s="1"/>
  <c r="Z22" i="2"/>
  <c r="O54" i="2"/>
  <c r="L54" i="2"/>
  <c r="P54" i="2" s="1"/>
  <c r="V64" i="2"/>
  <c r="Z64" i="2" s="1"/>
  <c r="W64" i="2"/>
  <c r="AA64" i="2" s="1"/>
  <c r="AA22" i="2"/>
  <c r="Z35" i="2"/>
  <c r="AA43" i="2"/>
  <c r="L89" i="2"/>
  <c r="P89" i="2" s="1"/>
  <c r="M89" i="2"/>
  <c r="M15" i="2"/>
  <c r="L15" i="2"/>
  <c r="P15" i="2" s="1"/>
  <c r="W22" i="2"/>
  <c r="W30" i="2"/>
  <c r="AA30" i="2" s="1"/>
  <c r="AA35" i="2"/>
  <c r="W39" i="2"/>
  <c r="AA39" i="2" s="1"/>
  <c r="L50" i="2"/>
  <c r="P50" i="2" s="1"/>
  <c r="AA13" i="2"/>
  <c r="W21" i="2"/>
  <c r="AA21" i="2" s="1"/>
  <c r="W25" i="2"/>
  <c r="AA25" i="2" s="1"/>
  <c r="W27" i="2"/>
  <c r="AA27" i="2" s="1"/>
  <c r="W33" i="2"/>
  <c r="AA33" i="2" s="1"/>
  <c r="V36" i="2"/>
  <c r="Z36" i="2" s="1"/>
  <c r="V38" i="2"/>
  <c r="Z38" i="2" s="1"/>
  <c r="V41" i="2"/>
  <c r="Z41" i="2" s="1"/>
  <c r="P47" i="2"/>
  <c r="W69" i="2"/>
  <c r="AA69" i="2" s="1"/>
  <c r="V84" i="2"/>
  <c r="Z84" i="2" s="1"/>
  <c r="O15" i="2"/>
  <c r="W29" i="2"/>
  <c r="AA29" i="2" s="1"/>
  <c r="W26" i="2"/>
  <c r="AA26" i="2" s="1"/>
  <c r="W35" i="2"/>
  <c r="W84" i="2"/>
  <c r="AA84" i="2" s="1"/>
  <c r="M45" i="2"/>
  <c r="L45" i="2"/>
  <c r="P45" i="2" s="1"/>
  <c r="W68" i="2"/>
  <c r="AA68" i="2" s="1"/>
  <c r="Z18" i="2"/>
  <c r="M24" i="2"/>
  <c r="L24" i="2"/>
  <c r="P24" i="2" s="1"/>
  <c r="L43" i="2"/>
  <c r="P43" i="2" s="1"/>
  <c r="M43" i="2"/>
  <c r="M51" i="2"/>
  <c r="L51" i="2"/>
  <c r="P51" i="2" s="1"/>
  <c r="W74" i="2"/>
  <c r="AA74" i="2" s="1"/>
  <c r="N88" i="2"/>
  <c r="L88" i="2"/>
  <c r="P88" i="2" s="1"/>
  <c r="M41" i="2"/>
  <c r="L41" i="2"/>
  <c r="P41" i="2" s="1"/>
  <c r="Z17" i="2"/>
  <c r="AA18" i="2"/>
  <c r="M32" i="2"/>
  <c r="L32" i="2"/>
  <c r="P32" i="2" s="1"/>
  <c r="N35" i="2"/>
  <c r="L35" i="2"/>
  <c r="P35" i="2" s="1"/>
  <c r="L39" i="2"/>
  <c r="P39" i="2" s="1"/>
  <c r="L42" i="2"/>
  <c r="P42" i="2" s="1"/>
  <c r="W60" i="2"/>
  <c r="AA60" i="2" s="1"/>
  <c r="M23" i="2"/>
  <c r="L23" i="2"/>
  <c r="P23" i="2" s="1"/>
  <c r="M38" i="2"/>
  <c r="L38" i="2"/>
  <c r="P38" i="2" s="1"/>
  <c r="V110" i="2"/>
  <c r="Z110" i="2" s="1"/>
  <c r="V106" i="2"/>
  <c r="Z106" i="2" s="1"/>
  <c r="V102" i="2"/>
  <c r="Z102" i="2" s="1"/>
  <c r="V98" i="2"/>
  <c r="Z98" i="2" s="1"/>
  <c r="V94" i="2"/>
  <c r="Z94" i="2" s="1"/>
  <c r="V90" i="2"/>
  <c r="Z90" i="2" s="1"/>
  <c r="V86" i="2"/>
  <c r="Z86" i="2" s="1"/>
  <c r="V82" i="2"/>
  <c r="Z82" i="2" s="1"/>
  <c r="V78" i="2"/>
  <c r="Z78" i="2" s="1"/>
  <c r="V74" i="2"/>
  <c r="Z74" i="2" s="1"/>
  <c r="V70" i="2"/>
  <c r="Z70" i="2" s="1"/>
  <c r="V66" i="2"/>
  <c r="Z66" i="2" s="1"/>
  <c r="V62" i="2"/>
  <c r="Z62" i="2" s="1"/>
  <c r="V58" i="2"/>
  <c r="Z58" i="2" s="1"/>
  <c r="V54" i="2"/>
  <c r="Z54" i="2" s="1"/>
  <c r="V50" i="2"/>
  <c r="Z50" i="2" s="1"/>
  <c r="V111" i="2"/>
  <c r="Z111" i="2" s="1"/>
  <c r="V107" i="2"/>
  <c r="Z107" i="2" s="1"/>
  <c r="V103" i="2"/>
  <c r="Z103" i="2" s="1"/>
  <c r="V99" i="2"/>
  <c r="Z99" i="2" s="1"/>
  <c r="V95" i="2"/>
  <c r="Z95" i="2" s="1"/>
  <c r="V91" i="2"/>
  <c r="Z91" i="2" s="1"/>
  <c r="V87" i="2"/>
  <c r="Z87" i="2" s="1"/>
  <c r="V83" i="2"/>
  <c r="Z83" i="2" s="1"/>
  <c r="V79" i="2"/>
  <c r="Z79" i="2" s="1"/>
  <c r="V75" i="2"/>
  <c r="Z75" i="2" s="1"/>
  <c r="V71" i="2"/>
  <c r="Z71" i="2" s="1"/>
  <c r="V67" i="2"/>
  <c r="Z67" i="2" s="1"/>
  <c r="V63" i="2"/>
  <c r="Z63" i="2" s="1"/>
  <c r="V59" i="2"/>
  <c r="Z59" i="2" s="1"/>
  <c r="V55" i="2"/>
  <c r="Z55" i="2" s="1"/>
  <c r="V51" i="2"/>
  <c r="Z51" i="2" s="1"/>
  <c r="V112" i="2"/>
  <c r="Z112" i="2" s="1"/>
  <c r="V105" i="2"/>
  <c r="Z105" i="2" s="1"/>
  <c r="V104" i="2"/>
  <c r="Z104" i="2" s="1"/>
  <c r="V97" i="2"/>
  <c r="Z97" i="2" s="1"/>
  <c r="V96" i="2"/>
  <c r="V89" i="2"/>
  <c r="Z89" i="2" s="1"/>
  <c r="V88" i="2"/>
  <c r="Z88" i="2" s="1"/>
  <c r="V81" i="2"/>
  <c r="Z81" i="2" s="1"/>
  <c r="V80" i="2"/>
  <c r="Z80" i="2" s="1"/>
  <c r="V73" i="2"/>
  <c r="Z73" i="2" s="1"/>
  <c r="V72" i="2"/>
  <c r="Z72" i="2" s="1"/>
  <c r="V43" i="2"/>
  <c r="Z43" i="2" s="1"/>
  <c r="V53" i="2"/>
  <c r="Z53" i="2" s="1"/>
  <c r="V57" i="2"/>
  <c r="Z57" i="2" s="1"/>
  <c r="V49" i="2"/>
  <c r="Z49" i="2" s="1"/>
  <c r="V47" i="2"/>
  <c r="Z47" i="2" s="1"/>
  <c r="N13" i="2"/>
  <c r="V92" i="2"/>
  <c r="Z92" i="2" s="1"/>
  <c r="V85" i="2"/>
  <c r="Z85" i="2" s="1"/>
  <c r="V39" i="2"/>
  <c r="Z39" i="2" s="1"/>
  <c r="V28" i="2"/>
  <c r="Z28" i="2" s="1"/>
  <c r="V25" i="2"/>
  <c r="V22" i="2"/>
  <c r="V100" i="2"/>
  <c r="Z100" i="2" s="1"/>
  <c r="V93" i="2"/>
  <c r="Z93" i="2" s="1"/>
  <c r="V52" i="2"/>
  <c r="Z52" i="2" s="1"/>
  <c r="V44" i="2"/>
  <c r="Z44" i="2" s="1"/>
  <c r="V14" i="2"/>
  <c r="Z14" i="2" s="1"/>
  <c r="V56" i="2"/>
  <c r="Z56" i="2" s="1"/>
  <c r="V23" i="2"/>
  <c r="Z23" i="2" s="1"/>
  <c r="V108" i="2"/>
  <c r="Z108" i="2" s="1"/>
  <c r="V101" i="2"/>
  <c r="Z101" i="2" s="1"/>
  <c r="V42" i="2"/>
  <c r="Z42" i="2" s="1"/>
  <c r="V31" i="2"/>
  <c r="Z31" i="2" s="1"/>
  <c r="V20" i="2"/>
  <c r="V17" i="2"/>
  <c r="V40" i="2"/>
  <c r="Z40" i="2" s="1"/>
  <c r="V37" i="2"/>
  <c r="Z37" i="2" s="1"/>
  <c r="V34" i="2"/>
  <c r="Z34" i="2" s="1"/>
  <c r="V109" i="2"/>
  <c r="Z109" i="2" s="1"/>
  <c r="V46" i="2"/>
  <c r="Z46" i="2" s="1"/>
  <c r="V32" i="2"/>
  <c r="Z32" i="2" s="1"/>
  <c r="V29" i="2"/>
  <c r="Z29" i="2" s="1"/>
  <c r="V26" i="2"/>
  <c r="Z26" i="2" s="1"/>
  <c r="V60" i="2"/>
  <c r="Z60" i="2" s="1"/>
  <c r="V35" i="2"/>
  <c r="V24" i="2"/>
  <c r="Z24" i="2" s="1"/>
  <c r="V21" i="2"/>
  <c r="Z21" i="2" s="1"/>
  <c r="V18" i="2"/>
  <c r="L21" i="2"/>
  <c r="P21" i="2" s="1"/>
  <c r="L25" i="2"/>
  <c r="P25" i="2" s="1"/>
  <c r="M33" i="2"/>
  <c r="O106" i="2"/>
  <c r="L106" i="2"/>
  <c r="P106" i="2" s="1"/>
  <c r="W111" i="2"/>
  <c r="AA111" i="2" s="1"/>
  <c r="W107" i="2"/>
  <c r="AA107" i="2" s="1"/>
  <c r="W103" i="2"/>
  <c r="AA103" i="2" s="1"/>
  <c r="W99" i="2"/>
  <c r="AA99" i="2" s="1"/>
  <c r="W95" i="2"/>
  <c r="AA95" i="2" s="1"/>
  <c r="W91" i="2"/>
  <c r="AA91" i="2" s="1"/>
  <c r="W87" i="2"/>
  <c r="AA87" i="2" s="1"/>
  <c r="W83" i="2"/>
  <c r="AA83" i="2" s="1"/>
  <c r="W79" i="2"/>
  <c r="AA79" i="2" s="1"/>
  <c r="W75" i="2"/>
  <c r="AA75" i="2" s="1"/>
  <c r="W71" i="2"/>
  <c r="AA71" i="2" s="1"/>
  <c r="W67" i="2"/>
  <c r="AA67" i="2" s="1"/>
  <c r="W63" i="2"/>
  <c r="AA63" i="2" s="1"/>
  <c r="W59" i="2"/>
  <c r="AA59" i="2" s="1"/>
  <c r="W55" i="2"/>
  <c r="AA55" i="2" s="1"/>
  <c r="W51" i="2"/>
  <c r="AA51" i="2" s="1"/>
  <c r="W47" i="2"/>
  <c r="AA47" i="2" s="1"/>
  <c r="W112" i="2"/>
  <c r="AA112" i="2" s="1"/>
  <c r="W105" i="2"/>
  <c r="AA105" i="2" s="1"/>
  <c r="W104" i="2"/>
  <c r="AA104" i="2" s="1"/>
  <c r="W97" i="2"/>
  <c r="AA97" i="2" s="1"/>
  <c r="W96" i="2"/>
  <c r="W89" i="2"/>
  <c r="AA89" i="2" s="1"/>
  <c r="W88" i="2"/>
  <c r="AA88" i="2" s="1"/>
  <c r="W81" i="2"/>
  <c r="AA81" i="2" s="1"/>
  <c r="W80" i="2"/>
  <c r="AA80" i="2" s="1"/>
  <c r="W73" i="2"/>
  <c r="AA73" i="2" s="1"/>
  <c r="W72" i="2"/>
  <c r="AA72" i="2" s="1"/>
  <c r="W54" i="2"/>
  <c r="AA54" i="2" s="1"/>
  <c r="W58" i="2"/>
  <c r="AA58" i="2" s="1"/>
  <c r="W46" i="2"/>
  <c r="AA46" i="2" s="1"/>
  <c r="W62" i="2"/>
  <c r="W66" i="2"/>
  <c r="AA66" i="2" s="1"/>
  <c r="W53" i="2"/>
  <c r="AA53" i="2" s="1"/>
  <c r="W110" i="2"/>
  <c r="AA110" i="2" s="1"/>
  <c r="W102" i="2"/>
  <c r="AA102" i="2" s="1"/>
  <c r="W94" i="2"/>
  <c r="AA94" i="2" s="1"/>
  <c r="W86" i="2"/>
  <c r="AA86" i="2" s="1"/>
  <c r="W78" i="2"/>
  <c r="AA78" i="2" s="1"/>
  <c r="W70" i="2"/>
  <c r="AA70" i="2" s="1"/>
  <c r="W57" i="2"/>
  <c r="AA57" i="2" s="1"/>
  <c r="W49" i="2"/>
  <c r="AA49" i="2" s="1"/>
  <c r="W61" i="2"/>
  <c r="AA61" i="2" s="1"/>
  <c r="W52" i="2"/>
  <c r="W44" i="2"/>
  <c r="AA44" i="2" s="1"/>
  <c r="W40" i="2"/>
  <c r="AA40" i="2" s="1"/>
  <c r="W36" i="2"/>
  <c r="AA36" i="2" s="1"/>
  <c r="W32" i="2"/>
  <c r="AA32" i="2" s="1"/>
  <c r="W28" i="2"/>
  <c r="AA28" i="2" s="1"/>
  <c r="W24" i="2"/>
  <c r="AA24" i="2" s="1"/>
  <c r="W20" i="2"/>
  <c r="AA20" i="2" s="1"/>
  <c r="W16" i="2"/>
  <c r="W38" i="2"/>
  <c r="AA38" i="2" s="1"/>
  <c r="W41" i="2"/>
  <c r="AA41" i="2" s="1"/>
  <c r="W43" i="2"/>
  <c r="W48" i="2"/>
  <c r="AA48" i="2" s="1"/>
  <c r="W65" i="2"/>
  <c r="AA65" i="2" s="1"/>
  <c r="L69" i="2"/>
  <c r="P69" i="2" s="1"/>
  <c r="M69" i="2"/>
  <c r="L97" i="2"/>
  <c r="P97" i="2" s="1"/>
  <c r="O98" i="2"/>
  <c r="L98" i="2"/>
  <c r="P98" i="2" s="1"/>
  <c r="W15" i="2"/>
  <c r="AA15" i="2" s="1"/>
  <c r="W50" i="2"/>
  <c r="AA50" i="2" s="1"/>
  <c r="M67" i="2"/>
  <c r="L67" i="2"/>
  <c r="P67" i="2" s="1"/>
  <c r="L81" i="2"/>
  <c r="P81" i="2" s="1"/>
  <c r="O82" i="2"/>
  <c r="L82" i="2"/>
  <c r="P82" i="2" s="1"/>
  <c r="M105" i="2"/>
  <c r="AA52" i="2"/>
  <c r="W56" i="2"/>
  <c r="AA56" i="2" s="1"/>
  <c r="W106" i="2"/>
  <c r="AA106" i="2" s="1"/>
  <c r="W109" i="2"/>
  <c r="AA109" i="2" s="1"/>
  <c r="N112" i="2"/>
  <c r="L112" i="2"/>
  <c r="P112" i="2" s="1"/>
  <c r="M63" i="2"/>
  <c r="L63" i="2"/>
  <c r="P63" i="2" s="1"/>
  <c r="L26" i="2"/>
  <c r="P26" i="2" s="1"/>
  <c r="L29" i="2"/>
  <c r="P29" i="2" s="1"/>
  <c r="W34" i="2"/>
  <c r="AA34" i="2" s="1"/>
  <c r="W37" i="2"/>
  <c r="L48" i="2"/>
  <c r="P48" i="2" s="1"/>
  <c r="M59" i="2"/>
  <c r="L59" i="2"/>
  <c r="P59" i="2" s="1"/>
  <c r="L66" i="2"/>
  <c r="P66" i="2" s="1"/>
  <c r="M81" i="2"/>
  <c r="W98" i="2"/>
  <c r="AA98" i="2" s="1"/>
  <c r="Z25" i="2"/>
  <c r="O74" i="2"/>
  <c r="L74" i="2"/>
  <c r="P74" i="2" s="1"/>
  <c r="W23" i="2"/>
  <c r="AA23" i="2" s="1"/>
  <c r="Z13" i="2"/>
  <c r="W14" i="2"/>
  <c r="AA14" i="2" s="1"/>
  <c r="W17" i="2"/>
  <c r="AA17" i="2" s="1"/>
  <c r="W31" i="2"/>
  <c r="AA31" i="2" s="1"/>
  <c r="L40" i="2"/>
  <c r="P40" i="2" s="1"/>
  <c r="W42" i="2"/>
  <c r="AA42" i="2" s="1"/>
  <c r="AA45" i="2"/>
  <c r="L62" i="2"/>
  <c r="P62" i="2" s="1"/>
  <c r="M73" i="2"/>
  <c r="W90" i="2"/>
  <c r="AA90" i="2" s="1"/>
  <c r="W101" i="2"/>
  <c r="AA101" i="2" s="1"/>
  <c r="N104" i="2"/>
  <c r="L104" i="2"/>
  <c r="P104" i="2" s="1"/>
  <c r="W108" i="2"/>
  <c r="AA108" i="2" s="1"/>
  <c r="M55" i="2"/>
  <c r="L55" i="2"/>
  <c r="P55" i="2" s="1"/>
  <c r="W82" i="2"/>
  <c r="AA82" i="2" s="1"/>
  <c r="W93" i="2"/>
  <c r="AA93" i="2" s="1"/>
  <c r="N96" i="2"/>
  <c r="L96" i="2"/>
  <c r="P96" i="2" s="1"/>
  <c r="W100" i="2"/>
  <c r="AA100" i="2" s="1"/>
  <c r="L65" i="2"/>
  <c r="P65" i="2" s="1"/>
  <c r="L77" i="2"/>
  <c r="P77" i="2" s="1"/>
  <c r="L85" i="2"/>
  <c r="P85" i="2" s="1"/>
  <c r="L93" i="2"/>
  <c r="P93" i="2" s="1"/>
  <c r="Z96" i="2"/>
  <c r="L101" i="2"/>
  <c r="P101" i="2" s="1"/>
  <c r="P57" i="2"/>
  <c r="AA62" i="2"/>
  <c r="L68" i="2"/>
  <c r="P68" i="2" s="1"/>
  <c r="AA96" i="2"/>
  <c r="L53" i="2"/>
  <c r="P53" i="2" s="1"/>
  <c r="L64" i="2"/>
  <c r="P64" i="2" s="1"/>
  <c r="M49" i="2"/>
  <c r="L60" i="2"/>
  <c r="P60" i="2" s="1"/>
  <c r="M61" i="2"/>
  <c r="N76" i="2"/>
  <c r="L76" i="2"/>
  <c r="P76" i="2" s="1"/>
  <c r="M77" i="2"/>
  <c r="N84" i="2"/>
  <c r="L84" i="2"/>
  <c r="P84" i="2" s="1"/>
  <c r="M85" i="2"/>
  <c r="N92" i="2"/>
  <c r="L92" i="2"/>
  <c r="P92" i="2" s="1"/>
  <c r="M93" i="2"/>
  <c r="N100" i="2"/>
  <c r="L100" i="2"/>
  <c r="P100" i="2" s="1"/>
  <c r="M101" i="2"/>
  <c r="N108" i="2"/>
  <c r="L108" i="2"/>
  <c r="P108" i="2" s="1"/>
  <c r="M109" i="2"/>
  <c r="L71" i="2"/>
  <c r="P71" i="2" s="1"/>
  <c r="L75" i="2"/>
  <c r="P75" i="2" s="1"/>
  <c r="L79" i="2"/>
  <c r="P79" i="2" s="1"/>
  <c r="L83" i="2"/>
  <c r="P83" i="2" s="1"/>
  <c r="L87" i="2"/>
  <c r="P87" i="2" s="1"/>
  <c r="L91" i="2"/>
  <c r="P91" i="2" s="1"/>
  <c r="L95" i="2"/>
  <c r="P95" i="2" s="1"/>
  <c r="L99" i="2"/>
  <c r="P99" i="2" s="1"/>
  <c r="L103" i="2"/>
  <c r="P103" i="2" s="1"/>
  <c r="L107" i="2"/>
  <c r="P107" i="2" s="1"/>
  <c r="L111" i="2"/>
  <c r="P111" i="2" s="1"/>
  <c r="T13" i="4"/>
  <c r="I13" i="4"/>
  <c r="V13" i="4"/>
  <c r="Z13" i="4" s="1"/>
  <c r="W13" i="4"/>
  <c r="AA13" i="4" s="1"/>
  <c r="I13" i="3"/>
  <c r="M13" i="3" s="1"/>
  <c r="H13" i="3"/>
  <c r="Q13" i="3"/>
  <c r="W13" i="3"/>
  <c r="AA13" i="3" s="1"/>
  <c r="V13" i="3"/>
  <c r="Z13" i="3" s="1"/>
  <c r="E13" i="1"/>
  <c r="H13" i="1" s="1"/>
  <c r="O16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O14" i="1"/>
  <c r="O1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3" i="1"/>
  <c r="Q51" i="1"/>
  <c r="R51" i="1"/>
  <c r="S51" i="1"/>
  <c r="Q52" i="1"/>
  <c r="R52" i="1"/>
  <c r="S52" i="1"/>
  <c r="Q53" i="1"/>
  <c r="R53" i="1"/>
  <c r="S53" i="1"/>
  <c r="R54" i="1"/>
  <c r="S54" i="1"/>
  <c r="Q55" i="1"/>
  <c r="R55" i="1"/>
  <c r="S55" i="1"/>
  <c r="Q56" i="1"/>
  <c r="R56" i="1"/>
  <c r="S56" i="1"/>
  <c r="Q57" i="1"/>
  <c r="R57" i="1"/>
  <c r="S57" i="1"/>
  <c r="R58" i="1"/>
  <c r="S58" i="1"/>
  <c r="Q59" i="1"/>
  <c r="R59" i="1"/>
  <c r="S59" i="1"/>
  <c r="Q60" i="1"/>
  <c r="R60" i="1"/>
  <c r="S60" i="1"/>
  <c r="Q61" i="1"/>
  <c r="R61" i="1"/>
  <c r="S61" i="1"/>
  <c r="R62" i="1"/>
  <c r="S62" i="1"/>
  <c r="Q63" i="1"/>
  <c r="R63" i="1"/>
  <c r="S63" i="1"/>
  <c r="Q64" i="1"/>
  <c r="R64" i="1"/>
  <c r="S64" i="1"/>
  <c r="Q65" i="1"/>
  <c r="R65" i="1"/>
  <c r="S65" i="1"/>
  <c r="R66" i="1"/>
  <c r="S66" i="1"/>
  <c r="Q67" i="1"/>
  <c r="T67" i="1" s="1"/>
  <c r="R67" i="1"/>
  <c r="S67" i="1"/>
  <c r="Q68" i="1"/>
  <c r="R68" i="1"/>
  <c r="S68" i="1"/>
  <c r="Q69" i="1"/>
  <c r="R69" i="1"/>
  <c r="S69" i="1"/>
  <c r="R70" i="1"/>
  <c r="S70" i="1"/>
  <c r="Q71" i="1"/>
  <c r="R71" i="1"/>
  <c r="S71" i="1"/>
  <c r="Q72" i="1"/>
  <c r="R72" i="1"/>
  <c r="S72" i="1"/>
  <c r="Q73" i="1"/>
  <c r="R73" i="1"/>
  <c r="S73" i="1"/>
  <c r="R74" i="1"/>
  <c r="S74" i="1"/>
  <c r="Q75" i="1"/>
  <c r="R75" i="1"/>
  <c r="S75" i="1"/>
  <c r="Q76" i="1"/>
  <c r="R76" i="1"/>
  <c r="S76" i="1"/>
  <c r="Q77" i="1"/>
  <c r="R77" i="1"/>
  <c r="S77" i="1"/>
  <c r="R78" i="1"/>
  <c r="S78" i="1"/>
  <c r="Q79" i="1"/>
  <c r="R79" i="1"/>
  <c r="S79" i="1"/>
  <c r="Q80" i="1"/>
  <c r="T80" i="1" s="1"/>
  <c r="R80" i="1"/>
  <c r="S80" i="1"/>
  <c r="Q81" i="1"/>
  <c r="R81" i="1"/>
  <c r="S81" i="1"/>
  <c r="R82" i="1"/>
  <c r="S82" i="1"/>
  <c r="Q83" i="1"/>
  <c r="R83" i="1"/>
  <c r="S83" i="1"/>
  <c r="Q84" i="1"/>
  <c r="R84" i="1"/>
  <c r="S84" i="1"/>
  <c r="Q85" i="1"/>
  <c r="R85" i="1"/>
  <c r="S85" i="1"/>
  <c r="R86" i="1"/>
  <c r="S86" i="1"/>
  <c r="Q87" i="1"/>
  <c r="R87" i="1"/>
  <c r="S87" i="1"/>
  <c r="Q88" i="1"/>
  <c r="R88" i="1"/>
  <c r="S88" i="1"/>
  <c r="Q89" i="1"/>
  <c r="R89" i="1"/>
  <c r="S89" i="1"/>
  <c r="R90" i="1"/>
  <c r="S90" i="1"/>
  <c r="Q91" i="1"/>
  <c r="R91" i="1"/>
  <c r="S91" i="1"/>
  <c r="Q92" i="1"/>
  <c r="R92" i="1"/>
  <c r="S92" i="1"/>
  <c r="Q93" i="1"/>
  <c r="T93" i="1" s="1"/>
  <c r="R93" i="1"/>
  <c r="S93" i="1"/>
  <c r="R94" i="1"/>
  <c r="S94" i="1"/>
  <c r="Q95" i="1"/>
  <c r="R95" i="1"/>
  <c r="S95" i="1"/>
  <c r="Q96" i="1"/>
  <c r="R96" i="1"/>
  <c r="S96" i="1"/>
  <c r="Q97" i="1"/>
  <c r="R97" i="1"/>
  <c r="S97" i="1"/>
  <c r="R98" i="1"/>
  <c r="S98" i="1"/>
  <c r="Q99" i="1"/>
  <c r="R99" i="1"/>
  <c r="S99" i="1"/>
  <c r="Q100" i="1"/>
  <c r="R100" i="1"/>
  <c r="S100" i="1"/>
  <c r="Q101" i="1"/>
  <c r="R101" i="1"/>
  <c r="S101" i="1"/>
  <c r="R102" i="1"/>
  <c r="S102" i="1"/>
  <c r="Q103" i="1"/>
  <c r="R103" i="1"/>
  <c r="S103" i="1"/>
  <c r="Q104" i="1"/>
  <c r="R104" i="1"/>
  <c r="S104" i="1"/>
  <c r="Q105" i="1"/>
  <c r="R105" i="1"/>
  <c r="S105" i="1"/>
  <c r="R106" i="1"/>
  <c r="S106" i="1"/>
  <c r="Q107" i="1"/>
  <c r="R107" i="1"/>
  <c r="S107" i="1"/>
  <c r="Q108" i="1"/>
  <c r="R108" i="1"/>
  <c r="S108" i="1"/>
  <c r="Q109" i="1"/>
  <c r="R109" i="1"/>
  <c r="S109" i="1"/>
  <c r="R110" i="1"/>
  <c r="S110" i="1"/>
  <c r="Q111" i="1"/>
  <c r="R111" i="1"/>
  <c r="S111" i="1"/>
  <c r="Q112" i="1"/>
  <c r="R112" i="1"/>
  <c r="S112" i="1"/>
  <c r="Q22" i="1"/>
  <c r="R22" i="1"/>
  <c r="S22" i="1"/>
  <c r="R23" i="1"/>
  <c r="S23" i="1"/>
  <c r="Q24" i="1"/>
  <c r="T24" i="1" s="1"/>
  <c r="R24" i="1"/>
  <c r="S24" i="1"/>
  <c r="Q25" i="1"/>
  <c r="R25" i="1"/>
  <c r="S25" i="1"/>
  <c r="Q26" i="1"/>
  <c r="R26" i="1"/>
  <c r="S26" i="1"/>
  <c r="R27" i="1"/>
  <c r="S27" i="1"/>
  <c r="Q28" i="1"/>
  <c r="R28" i="1"/>
  <c r="S28" i="1"/>
  <c r="Q29" i="1"/>
  <c r="R29" i="1"/>
  <c r="S29" i="1"/>
  <c r="Q30" i="1"/>
  <c r="R30" i="1"/>
  <c r="S30" i="1"/>
  <c r="R31" i="1"/>
  <c r="S31" i="1"/>
  <c r="Q32" i="1"/>
  <c r="R32" i="1"/>
  <c r="S32" i="1"/>
  <c r="Q33" i="1"/>
  <c r="R33" i="1"/>
  <c r="S33" i="1"/>
  <c r="Q34" i="1"/>
  <c r="R34" i="1"/>
  <c r="S34" i="1"/>
  <c r="R35" i="1"/>
  <c r="S35" i="1"/>
  <c r="Q36" i="1"/>
  <c r="R36" i="1"/>
  <c r="S36" i="1"/>
  <c r="Q37" i="1"/>
  <c r="T37" i="1" s="1"/>
  <c r="R37" i="1"/>
  <c r="S37" i="1"/>
  <c r="Q38" i="1"/>
  <c r="R38" i="1"/>
  <c r="S38" i="1"/>
  <c r="R39" i="1"/>
  <c r="S39" i="1"/>
  <c r="Q40" i="1"/>
  <c r="R40" i="1"/>
  <c r="S40" i="1"/>
  <c r="Q41" i="1"/>
  <c r="R41" i="1"/>
  <c r="S41" i="1"/>
  <c r="Q42" i="1"/>
  <c r="R42" i="1"/>
  <c r="S42" i="1"/>
  <c r="R43" i="1"/>
  <c r="S43" i="1"/>
  <c r="Q44" i="1"/>
  <c r="R44" i="1"/>
  <c r="S44" i="1"/>
  <c r="Q45" i="1"/>
  <c r="R45" i="1"/>
  <c r="S45" i="1"/>
  <c r="Q46" i="1"/>
  <c r="R46" i="1"/>
  <c r="S46" i="1"/>
  <c r="R47" i="1"/>
  <c r="S47" i="1"/>
  <c r="Q48" i="1"/>
  <c r="R48" i="1"/>
  <c r="S48" i="1"/>
  <c r="Q49" i="1"/>
  <c r="R49" i="1"/>
  <c r="S49" i="1"/>
  <c r="Q50" i="1"/>
  <c r="T50" i="1" s="1"/>
  <c r="R50" i="1"/>
  <c r="S50" i="1"/>
  <c r="U13" i="12" l="1"/>
  <c r="Y13" i="12"/>
  <c r="E14" i="12" s="1"/>
  <c r="X13" i="12"/>
  <c r="AB13" i="12" s="1"/>
  <c r="G14" i="12"/>
  <c r="H111" i="10"/>
  <c r="Y13" i="11"/>
  <c r="AC13" i="11" s="1"/>
  <c r="T13" i="11"/>
  <c r="AB13" i="11" s="1"/>
  <c r="L81" i="10"/>
  <c r="N81" i="10"/>
  <c r="N35" i="10"/>
  <c r="H33" i="10"/>
  <c r="H35" i="10"/>
  <c r="J33" i="10"/>
  <c r="N33" i="10" s="1"/>
  <c r="I19" i="10"/>
  <c r="M19" i="10" s="1"/>
  <c r="H66" i="10"/>
  <c r="H81" i="10"/>
  <c r="K20" i="10"/>
  <c r="O20" i="10" s="1"/>
  <c r="K111" i="10"/>
  <c r="L111" i="10" s="1"/>
  <c r="L35" i="10"/>
  <c r="J66" i="10"/>
  <c r="N66" i="10" s="1"/>
  <c r="J97" i="10"/>
  <c r="N97" i="10" s="1"/>
  <c r="K33" i="10"/>
  <c r="O33" i="10" s="1"/>
  <c r="K78" i="10"/>
  <c r="O78" i="10" s="1"/>
  <c r="L13" i="10"/>
  <c r="P13" i="10" s="1"/>
  <c r="U13" i="10"/>
  <c r="X13" i="10" s="1"/>
  <c r="J40" i="10"/>
  <c r="N40" i="10" s="1"/>
  <c r="J43" i="10"/>
  <c r="N43" i="10" s="1"/>
  <c r="J78" i="10"/>
  <c r="N78" i="10" s="1"/>
  <c r="I43" i="10"/>
  <c r="M43" i="10" s="1"/>
  <c r="H43" i="10"/>
  <c r="K40" i="10"/>
  <c r="O40" i="10" s="1"/>
  <c r="K106" i="10"/>
  <c r="O106" i="10" s="1"/>
  <c r="I97" i="10"/>
  <c r="H97" i="10"/>
  <c r="I79" i="10"/>
  <c r="L79" i="10" s="1"/>
  <c r="H79" i="10"/>
  <c r="I20" i="10"/>
  <c r="H20" i="10"/>
  <c r="H19" i="10"/>
  <c r="J19" i="10"/>
  <c r="N19" i="10" s="1"/>
  <c r="J30" i="10"/>
  <c r="N30" i="10" s="1"/>
  <c r="I78" i="10"/>
  <c r="H78" i="10"/>
  <c r="M35" i="10"/>
  <c r="I106" i="10"/>
  <c r="M106" i="10" s="1"/>
  <c r="H106" i="10"/>
  <c r="H30" i="10"/>
  <c r="I30" i="10"/>
  <c r="M30" i="10" s="1"/>
  <c r="Y13" i="10"/>
  <c r="AC13" i="10" s="1"/>
  <c r="T13" i="10"/>
  <c r="M81" i="10"/>
  <c r="M66" i="10"/>
  <c r="I40" i="10"/>
  <c r="H40" i="10"/>
  <c r="J106" i="10"/>
  <c r="N106" i="10" s="1"/>
  <c r="M13" i="10"/>
  <c r="T14" i="9"/>
  <c r="T78" i="9"/>
  <c r="Y78" i="9"/>
  <c r="T85" i="9"/>
  <c r="T103" i="9"/>
  <c r="T89" i="9"/>
  <c r="Y89" i="9"/>
  <c r="T16" i="9"/>
  <c r="Y16" i="9"/>
  <c r="T91" i="9"/>
  <c r="T93" i="9"/>
  <c r="U110" i="9"/>
  <c r="X110" i="9" s="1"/>
  <c r="AB110" i="9" s="1"/>
  <c r="U106" i="9"/>
  <c r="X106" i="9" s="1"/>
  <c r="U102" i="9"/>
  <c r="X102" i="9" s="1"/>
  <c r="U98" i="9"/>
  <c r="U94" i="9"/>
  <c r="X94" i="9" s="1"/>
  <c r="AB94" i="9" s="1"/>
  <c r="U90" i="9"/>
  <c r="X90" i="9" s="1"/>
  <c r="AB90" i="9" s="1"/>
  <c r="U86" i="9"/>
  <c r="U82" i="9"/>
  <c r="X82" i="9" s="1"/>
  <c r="AB82" i="9" s="1"/>
  <c r="U78" i="9"/>
  <c r="X78" i="9" s="1"/>
  <c r="AB78" i="9" s="1"/>
  <c r="U74" i="9"/>
  <c r="X74" i="9" s="1"/>
  <c r="U70" i="9"/>
  <c r="X70" i="9" s="1"/>
  <c r="U66" i="9"/>
  <c r="X66" i="9" s="1"/>
  <c r="U62" i="9"/>
  <c r="X62" i="9" s="1"/>
  <c r="U58" i="9"/>
  <c r="U111" i="9"/>
  <c r="U107" i="9"/>
  <c r="X107" i="9" s="1"/>
  <c r="U103" i="9"/>
  <c r="X103" i="9" s="1"/>
  <c r="AB103" i="9" s="1"/>
  <c r="U99" i="9"/>
  <c r="X99" i="9" s="1"/>
  <c r="AB99" i="9" s="1"/>
  <c r="U95" i="9"/>
  <c r="X95" i="9" s="1"/>
  <c r="AB95" i="9" s="1"/>
  <c r="U91" i="9"/>
  <c r="X91" i="9" s="1"/>
  <c r="AB91" i="9" s="1"/>
  <c r="U87" i="9"/>
  <c r="X87" i="9" s="1"/>
  <c r="U83" i="9"/>
  <c r="X83" i="9" s="1"/>
  <c r="U79" i="9"/>
  <c r="U75" i="9"/>
  <c r="X75" i="9" s="1"/>
  <c r="U71" i="9"/>
  <c r="X71" i="9" s="1"/>
  <c r="AB71" i="9" s="1"/>
  <c r="U67" i="9"/>
  <c r="X67" i="9" s="1"/>
  <c r="U63" i="9"/>
  <c r="U59" i="9"/>
  <c r="U55" i="9"/>
  <c r="U51" i="9"/>
  <c r="U47" i="9"/>
  <c r="X47" i="9" s="1"/>
  <c r="U93" i="9"/>
  <c r="X93" i="9" s="1"/>
  <c r="AB93" i="9" s="1"/>
  <c r="U72" i="9"/>
  <c r="X72" i="9" s="1"/>
  <c r="U52" i="9"/>
  <c r="X52" i="9" s="1"/>
  <c r="U45" i="9"/>
  <c r="X45" i="9" s="1"/>
  <c r="U97" i="9"/>
  <c r="X97" i="9" s="1"/>
  <c r="U76" i="9"/>
  <c r="X76" i="9" s="1"/>
  <c r="U112" i="9"/>
  <c r="U101" i="9"/>
  <c r="X101" i="9" s="1"/>
  <c r="AB101" i="9" s="1"/>
  <c r="U80" i="9"/>
  <c r="U50" i="9"/>
  <c r="U42" i="9"/>
  <c r="X42" i="9" s="1"/>
  <c r="U38" i="9"/>
  <c r="U34" i="9"/>
  <c r="X34" i="9" s="1"/>
  <c r="AB34" i="9" s="1"/>
  <c r="U30" i="9"/>
  <c r="U26" i="9"/>
  <c r="X26" i="9" s="1"/>
  <c r="U22" i="9"/>
  <c r="X22" i="9" s="1"/>
  <c r="U105" i="9"/>
  <c r="X105" i="9" s="1"/>
  <c r="U84" i="9"/>
  <c r="X84" i="9" s="1"/>
  <c r="AB84" i="9" s="1"/>
  <c r="U57" i="9"/>
  <c r="X57" i="9" s="1"/>
  <c r="U48" i="9"/>
  <c r="X48" i="9" s="1"/>
  <c r="U109" i="9"/>
  <c r="X109" i="9" s="1"/>
  <c r="U88" i="9"/>
  <c r="X88" i="9" s="1"/>
  <c r="U61" i="9"/>
  <c r="X61" i="9" s="1"/>
  <c r="AB61" i="9" s="1"/>
  <c r="U77" i="9"/>
  <c r="X77" i="9" s="1"/>
  <c r="U35" i="9"/>
  <c r="X35" i="9" s="1"/>
  <c r="AB35" i="9" s="1"/>
  <c r="U23" i="9"/>
  <c r="X23" i="9" s="1"/>
  <c r="U20" i="9"/>
  <c r="X20" i="9" s="1"/>
  <c r="U60" i="9"/>
  <c r="X60" i="9" s="1"/>
  <c r="U49" i="9"/>
  <c r="X49" i="9" s="1"/>
  <c r="U16" i="9"/>
  <c r="X16" i="9" s="1"/>
  <c r="U68" i="9"/>
  <c r="X68" i="9" s="1"/>
  <c r="U33" i="9"/>
  <c r="X33" i="9" s="1"/>
  <c r="U31" i="9"/>
  <c r="X31" i="9" s="1"/>
  <c r="AB31" i="9" s="1"/>
  <c r="U89" i="9"/>
  <c r="X89" i="9" s="1"/>
  <c r="AB89" i="9" s="1"/>
  <c r="U65" i="9"/>
  <c r="X65" i="9" s="1"/>
  <c r="U54" i="9"/>
  <c r="X54" i="9" s="1"/>
  <c r="AB54" i="9" s="1"/>
  <c r="U53" i="9"/>
  <c r="X53" i="9" s="1"/>
  <c r="AB53" i="9" s="1"/>
  <c r="U39" i="9"/>
  <c r="X39" i="9" s="1"/>
  <c r="U108" i="9"/>
  <c r="X108" i="9" s="1"/>
  <c r="U100" i="9"/>
  <c r="X100" i="9" s="1"/>
  <c r="U81" i="9"/>
  <c r="X81" i="9" s="1"/>
  <c r="U73" i="9"/>
  <c r="X73" i="9" s="1"/>
  <c r="AB73" i="9" s="1"/>
  <c r="U27" i="9"/>
  <c r="X27" i="9" s="1"/>
  <c r="U24" i="9"/>
  <c r="U41" i="9"/>
  <c r="X41" i="9" s="1"/>
  <c r="AB41" i="9" s="1"/>
  <c r="U28" i="9"/>
  <c r="X28" i="9" s="1"/>
  <c r="AB28" i="9" s="1"/>
  <c r="U40" i="9"/>
  <c r="X40" i="9" s="1"/>
  <c r="AB40" i="9" s="1"/>
  <c r="U32" i="9"/>
  <c r="X32" i="9" s="1"/>
  <c r="AB32" i="9" s="1"/>
  <c r="U29" i="9"/>
  <c r="U56" i="9"/>
  <c r="X56" i="9" s="1"/>
  <c r="U44" i="9"/>
  <c r="X44" i="9" s="1"/>
  <c r="U85" i="9"/>
  <c r="X85" i="9" s="1"/>
  <c r="U21" i="9"/>
  <c r="X21" i="9" s="1"/>
  <c r="U17" i="9"/>
  <c r="X17" i="9" s="1"/>
  <c r="U46" i="9"/>
  <c r="U92" i="9"/>
  <c r="X92" i="9" s="1"/>
  <c r="U69" i="9"/>
  <c r="X69" i="9" s="1"/>
  <c r="U43" i="9"/>
  <c r="U37" i="9"/>
  <c r="X37" i="9" s="1"/>
  <c r="AB37" i="9" s="1"/>
  <c r="U14" i="9"/>
  <c r="X14" i="9" s="1"/>
  <c r="AB14" i="9" s="1"/>
  <c r="L13" i="9"/>
  <c r="P13" i="9" s="1"/>
  <c r="U104" i="9"/>
  <c r="X104" i="9" s="1"/>
  <c r="U25" i="9"/>
  <c r="X25" i="9" s="1"/>
  <c r="AB25" i="9" s="1"/>
  <c r="U96" i="9"/>
  <c r="X96" i="9" s="1"/>
  <c r="U13" i="9"/>
  <c r="U19" i="9"/>
  <c r="X19" i="9" s="1"/>
  <c r="U15" i="9"/>
  <c r="X15" i="9" s="1"/>
  <c r="U36" i="9"/>
  <c r="X36" i="9" s="1"/>
  <c r="AB36" i="9" s="1"/>
  <c r="U18" i="9"/>
  <c r="X18" i="9" s="1"/>
  <c r="U64" i="9"/>
  <c r="X64" i="9" s="1"/>
  <c r="AB64" i="9" s="1"/>
  <c r="Y48" i="9"/>
  <c r="T48" i="9"/>
  <c r="T42" i="9"/>
  <c r="T74" i="9"/>
  <c r="Y74" i="9"/>
  <c r="T32" i="9"/>
  <c r="T57" i="9"/>
  <c r="Y57" i="9"/>
  <c r="T105" i="9"/>
  <c r="Y105" i="9"/>
  <c r="Y88" i="9"/>
  <c r="T88" i="9"/>
  <c r="Y25" i="9"/>
  <c r="T25" i="9"/>
  <c r="T99" i="9"/>
  <c r="T36" i="9"/>
  <c r="T61" i="9"/>
  <c r="Y109" i="9"/>
  <c r="T109" i="9"/>
  <c r="Y19" i="9"/>
  <c r="T19" i="9"/>
  <c r="T104" i="9"/>
  <c r="Y104" i="9"/>
  <c r="Y39" i="9"/>
  <c r="T39" i="9"/>
  <c r="Y67" i="9"/>
  <c r="T67" i="9"/>
  <c r="T110" i="9"/>
  <c r="Y110" i="9"/>
  <c r="Y27" i="9"/>
  <c r="T27" i="9"/>
  <c r="Y107" i="9"/>
  <c r="T107" i="9"/>
  <c r="Y83" i="9"/>
  <c r="T83" i="9"/>
  <c r="T37" i="9"/>
  <c r="T45" i="9"/>
  <c r="Y45" i="9"/>
  <c r="T20" i="9"/>
  <c r="Y20" i="9"/>
  <c r="Y108" i="9"/>
  <c r="T108" i="9"/>
  <c r="T49" i="9"/>
  <c r="Y49" i="9"/>
  <c r="Y112" i="9"/>
  <c r="T112" i="9"/>
  <c r="G2" i="9"/>
  <c r="T28" i="9"/>
  <c r="T101" i="9"/>
  <c r="Y17" i="9"/>
  <c r="T17" i="9"/>
  <c r="T15" i="9"/>
  <c r="Y15" i="9"/>
  <c r="Y92" i="9"/>
  <c r="T92" i="9"/>
  <c r="Y75" i="9"/>
  <c r="T75" i="9"/>
  <c r="T84" i="9"/>
  <c r="T64" i="9"/>
  <c r="Y44" i="9"/>
  <c r="T44" i="9"/>
  <c r="Y69" i="9"/>
  <c r="T69" i="9"/>
  <c r="T68" i="9"/>
  <c r="Y68" i="9"/>
  <c r="T35" i="9"/>
  <c r="T31" i="9"/>
  <c r="T76" i="9"/>
  <c r="T90" i="9"/>
  <c r="T70" i="9"/>
  <c r="Y70" i="9"/>
  <c r="Y47" i="9"/>
  <c r="T47" i="9"/>
  <c r="T73" i="9"/>
  <c r="T26" i="9"/>
  <c r="Y26" i="9"/>
  <c r="T60" i="9"/>
  <c r="Y60" i="9"/>
  <c r="T66" i="9"/>
  <c r="Y66" i="9"/>
  <c r="H111" i="7"/>
  <c r="Y18" i="9"/>
  <c r="T18" i="9"/>
  <c r="T106" i="9"/>
  <c r="Y106" i="9"/>
  <c r="T94" i="9"/>
  <c r="M13" i="9"/>
  <c r="T54" i="9"/>
  <c r="T40" i="9"/>
  <c r="T65" i="9"/>
  <c r="Y22" i="9"/>
  <c r="T22" i="9"/>
  <c r="T71" i="9"/>
  <c r="T82" i="9"/>
  <c r="T52" i="9"/>
  <c r="Y52" i="9"/>
  <c r="T95" i="9"/>
  <c r="T62" i="9"/>
  <c r="Y62" i="9"/>
  <c r="Y77" i="9"/>
  <c r="T77" i="9"/>
  <c r="T34" i="9"/>
  <c r="Y96" i="9"/>
  <c r="T96" i="9"/>
  <c r="T41" i="9"/>
  <c r="T97" i="9"/>
  <c r="Y97" i="9"/>
  <c r="Y21" i="9"/>
  <c r="T21" i="9"/>
  <c r="T33" i="9"/>
  <c r="Y33" i="9"/>
  <c r="T53" i="9"/>
  <c r="T23" i="9"/>
  <c r="Y23" i="9"/>
  <c r="Y100" i="9"/>
  <c r="T100" i="9"/>
  <c r="T102" i="9"/>
  <c r="Y102" i="9"/>
  <c r="T72" i="9"/>
  <c r="Y72" i="9"/>
  <c r="Y56" i="9"/>
  <c r="T56" i="9"/>
  <c r="Y87" i="9"/>
  <c r="T87" i="9"/>
  <c r="Y81" i="9"/>
  <c r="T81" i="9"/>
  <c r="L13" i="8"/>
  <c r="P13" i="8" s="1"/>
  <c r="U13" i="8"/>
  <c r="H19" i="7"/>
  <c r="O19" i="7"/>
  <c r="I20" i="7"/>
  <c r="M20" i="7" s="1"/>
  <c r="N81" i="7"/>
  <c r="H20" i="7"/>
  <c r="K111" i="7"/>
  <c r="O111" i="7" s="1"/>
  <c r="H81" i="7"/>
  <c r="J35" i="7"/>
  <c r="N35" i="7" s="1"/>
  <c r="M81" i="7"/>
  <c r="N20" i="7"/>
  <c r="H106" i="7"/>
  <c r="J111" i="7"/>
  <c r="N111" i="7" s="1"/>
  <c r="N19" i="7"/>
  <c r="H30" i="7"/>
  <c r="M30" i="7"/>
  <c r="L81" i="7"/>
  <c r="J79" i="7"/>
  <c r="N79" i="7" s="1"/>
  <c r="M106" i="7"/>
  <c r="K66" i="7"/>
  <c r="O66" i="7" s="1"/>
  <c r="K35" i="7"/>
  <c r="O35" i="7" s="1"/>
  <c r="H35" i="7"/>
  <c r="L19" i="7"/>
  <c r="U13" i="7"/>
  <c r="M13" i="7"/>
  <c r="L13" i="7"/>
  <c r="P13" i="7" s="1"/>
  <c r="K97" i="7"/>
  <c r="O97" i="7" s="1"/>
  <c r="J106" i="7"/>
  <c r="L106" i="7" s="1"/>
  <c r="L30" i="7"/>
  <c r="I97" i="7"/>
  <c r="H97" i="7"/>
  <c r="H66" i="7"/>
  <c r="I66" i="7"/>
  <c r="I33" i="7"/>
  <c r="M33" i="7" s="1"/>
  <c r="H33" i="7"/>
  <c r="H78" i="7"/>
  <c r="I78" i="7"/>
  <c r="M78" i="7" s="1"/>
  <c r="K78" i="7"/>
  <c r="O78" i="7" s="1"/>
  <c r="I79" i="7"/>
  <c r="H79" i="7"/>
  <c r="I43" i="7"/>
  <c r="M43" i="7" s="1"/>
  <c r="H43" i="7"/>
  <c r="K79" i="7"/>
  <c r="O79" i="7" s="1"/>
  <c r="J43" i="7"/>
  <c r="N43" i="7" s="1"/>
  <c r="K43" i="7"/>
  <c r="O43" i="7" s="1"/>
  <c r="J97" i="7"/>
  <c r="N97" i="7" s="1"/>
  <c r="I40" i="7"/>
  <c r="M40" i="7" s="1"/>
  <c r="H40" i="7"/>
  <c r="K40" i="7"/>
  <c r="O40" i="7" s="1"/>
  <c r="J40" i="7"/>
  <c r="N40" i="7" s="1"/>
  <c r="J33" i="7"/>
  <c r="N33" i="7" s="1"/>
  <c r="K33" i="7"/>
  <c r="O33" i="7" s="1"/>
  <c r="J78" i="7"/>
  <c r="N78" i="7" s="1"/>
  <c r="AE13" i="4"/>
  <c r="AD13" i="4"/>
  <c r="X13" i="6"/>
  <c r="AB13" i="6" s="1"/>
  <c r="Y13" i="6"/>
  <c r="E14" i="6" s="1"/>
  <c r="T75" i="2"/>
  <c r="T36" i="2"/>
  <c r="T61" i="2"/>
  <c r="Y108" i="2"/>
  <c r="T108" i="2"/>
  <c r="T94" i="2"/>
  <c r="Y94" i="2"/>
  <c r="T91" i="2"/>
  <c r="T37" i="2"/>
  <c r="T107" i="2"/>
  <c r="T21" i="2"/>
  <c r="T62" i="2"/>
  <c r="T103" i="2"/>
  <c r="T90" i="2"/>
  <c r="T73" i="2"/>
  <c r="T44" i="2"/>
  <c r="T40" i="2"/>
  <c r="T25" i="2"/>
  <c r="T39" i="2"/>
  <c r="Y24" i="2"/>
  <c r="T24" i="2"/>
  <c r="T72" i="2"/>
  <c r="T111" i="2"/>
  <c r="T98" i="2"/>
  <c r="T77" i="2"/>
  <c r="Y64" i="2"/>
  <c r="T64" i="2"/>
  <c r="T87" i="2"/>
  <c r="T110" i="2"/>
  <c r="T51" i="2"/>
  <c r="T28" i="2"/>
  <c r="T13" i="2"/>
  <c r="T70" i="2"/>
  <c r="T80" i="2"/>
  <c r="T48" i="2"/>
  <c r="T106" i="2"/>
  <c r="Y106" i="2"/>
  <c r="T81" i="2"/>
  <c r="T56" i="2"/>
  <c r="T52" i="2"/>
  <c r="T47" i="2"/>
  <c r="T83" i="2"/>
  <c r="T88" i="2"/>
  <c r="T50" i="2"/>
  <c r="T55" i="2"/>
  <c r="T85" i="2"/>
  <c r="T46" i="2"/>
  <c r="T109" i="2"/>
  <c r="T84" i="2"/>
  <c r="T65" i="2"/>
  <c r="T69" i="2"/>
  <c r="T100" i="2"/>
  <c r="T76" i="2"/>
  <c r="T14" i="2"/>
  <c r="T96" i="2"/>
  <c r="T54" i="2"/>
  <c r="T60" i="2"/>
  <c r="T89" i="2"/>
  <c r="T66" i="2"/>
  <c r="T92" i="2"/>
  <c r="T86" i="2"/>
  <c r="T18" i="2"/>
  <c r="T104" i="2"/>
  <c r="T67" i="2"/>
  <c r="T45" i="2"/>
  <c r="T93" i="2"/>
  <c r="T31" i="2"/>
  <c r="T41" i="2"/>
  <c r="T23" i="2"/>
  <c r="Y23" i="2"/>
  <c r="T78" i="2"/>
  <c r="T82" i="2"/>
  <c r="U110" i="2"/>
  <c r="X110" i="2" s="1"/>
  <c r="U106" i="2"/>
  <c r="X106" i="2" s="1"/>
  <c r="U102" i="2"/>
  <c r="X102" i="2" s="1"/>
  <c r="U98" i="2"/>
  <c r="X98" i="2" s="1"/>
  <c r="U94" i="2"/>
  <c r="X94" i="2" s="1"/>
  <c r="U90" i="2"/>
  <c r="X90" i="2" s="1"/>
  <c r="U86" i="2"/>
  <c r="X86" i="2" s="1"/>
  <c r="U82" i="2"/>
  <c r="X82" i="2" s="1"/>
  <c r="U78" i="2"/>
  <c r="X78" i="2" s="1"/>
  <c r="U74" i="2"/>
  <c r="X74" i="2" s="1"/>
  <c r="U70" i="2"/>
  <c r="X70" i="2" s="1"/>
  <c r="U66" i="2"/>
  <c r="X66" i="2" s="1"/>
  <c r="U62" i="2"/>
  <c r="X62" i="2" s="1"/>
  <c r="U58" i="2"/>
  <c r="X58" i="2" s="1"/>
  <c r="U54" i="2"/>
  <c r="X54" i="2" s="1"/>
  <c r="U50" i="2"/>
  <c r="X50" i="2" s="1"/>
  <c r="U111" i="2"/>
  <c r="X111" i="2" s="1"/>
  <c r="U107" i="2"/>
  <c r="X107" i="2" s="1"/>
  <c r="AB107" i="2" s="1"/>
  <c r="U103" i="2"/>
  <c r="X103" i="2" s="1"/>
  <c r="U99" i="2"/>
  <c r="X99" i="2" s="1"/>
  <c r="U95" i="2"/>
  <c r="X95" i="2" s="1"/>
  <c r="U91" i="2"/>
  <c r="X91" i="2" s="1"/>
  <c r="U87" i="2"/>
  <c r="X87" i="2" s="1"/>
  <c r="U83" i="2"/>
  <c r="X83" i="2" s="1"/>
  <c r="U79" i="2"/>
  <c r="X79" i="2" s="1"/>
  <c r="U75" i="2"/>
  <c r="X75" i="2" s="1"/>
  <c r="U71" i="2"/>
  <c r="X71" i="2" s="1"/>
  <c r="U112" i="2"/>
  <c r="Y112" i="2" s="1"/>
  <c r="U108" i="2"/>
  <c r="X108" i="2" s="1"/>
  <c r="U104" i="2"/>
  <c r="X104" i="2" s="1"/>
  <c r="U100" i="2"/>
  <c r="X100" i="2" s="1"/>
  <c r="U96" i="2"/>
  <c r="X96" i="2" s="1"/>
  <c r="U92" i="2"/>
  <c r="X92" i="2" s="1"/>
  <c r="U88" i="2"/>
  <c r="X88" i="2" s="1"/>
  <c r="U84" i="2"/>
  <c r="X84" i="2" s="1"/>
  <c r="U80" i="2"/>
  <c r="X80" i="2" s="1"/>
  <c r="U76" i="2"/>
  <c r="X76" i="2" s="1"/>
  <c r="U72" i="2"/>
  <c r="X72" i="2" s="1"/>
  <c r="U68" i="2"/>
  <c r="X68" i="2" s="1"/>
  <c r="U64" i="2"/>
  <c r="X64" i="2" s="1"/>
  <c r="U60" i="2"/>
  <c r="X60" i="2" s="1"/>
  <c r="U56" i="2"/>
  <c r="X56" i="2" s="1"/>
  <c r="U52" i="2"/>
  <c r="X52" i="2" s="1"/>
  <c r="U48" i="2"/>
  <c r="X48" i="2" s="1"/>
  <c r="U42" i="2"/>
  <c r="X42" i="2" s="1"/>
  <c r="U105" i="2"/>
  <c r="X105" i="2" s="1"/>
  <c r="U97" i="2"/>
  <c r="X97" i="2" s="1"/>
  <c r="U89" i="2"/>
  <c r="X89" i="2" s="1"/>
  <c r="U81" i="2"/>
  <c r="X81" i="2" s="1"/>
  <c r="U73" i="2"/>
  <c r="X73" i="2" s="1"/>
  <c r="U46" i="2"/>
  <c r="X46" i="2" s="1"/>
  <c r="U53" i="2"/>
  <c r="X53" i="2" s="1"/>
  <c r="U77" i="2"/>
  <c r="X77" i="2" s="1"/>
  <c r="U69" i="2"/>
  <c r="X69" i="2" s="1"/>
  <c r="U19" i="2"/>
  <c r="X19" i="2" s="1"/>
  <c r="U40" i="2"/>
  <c r="X40" i="2" s="1"/>
  <c r="U85" i="2"/>
  <c r="X85" i="2" s="1"/>
  <c r="U39" i="2"/>
  <c r="X39" i="2" s="1"/>
  <c r="U28" i="2"/>
  <c r="X28" i="2" s="1"/>
  <c r="AB28" i="2" s="1"/>
  <c r="U25" i="2"/>
  <c r="X25" i="2" s="1"/>
  <c r="AB25" i="2" s="1"/>
  <c r="U22" i="2"/>
  <c r="X22" i="2" s="1"/>
  <c r="U57" i="2"/>
  <c r="X57" i="2" s="1"/>
  <c r="U55" i="2"/>
  <c r="X55" i="2" s="1"/>
  <c r="U49" i="2"/>
  <c r="X49" i="2" s="1"/>
  <c r="U93" i="2"/>
  <c r="X93" i="2" s="1"/>
  <c r="U51" i="2"/>
  <c r="X51" i="2" s="1"/>
  <c r="AB51" i="2" s="1"/>
  <c r="U44" i="2"/>
  <c r="X44" i="2" s="1"/>
  <c r="U20" i="2"/>
  <c r="X20" i="2" s="1"/>
  <c r="U37" i="2"/>
  <c r="X37" i="2" s="1"/>
  <c r="AB37" i="2" s="1"/>
  <c r="U34" i="2"/>
  <c r="X34" i="2" s="1"/>
  <c r="U101" i="2"/>
  <c r="X101" i="2" s="1"/>
  <c r="U31" i="2"/>
  <c r="X31" i="2" s="1"/>
  <c r="AB31" i="2" s="1"/>
  <c r="U17" i="2"/>
  <c r="X17" i="2" s="1"/>
  <c r="U14" i="2"/>
  <c r="X14" i="2" s="1"/>
  <c r="AB14" i="2" s="1"/>
  <c r="U109" i="2"/>
  <c r="X109" i="2" s="1"/>
  <c r="U23" i="2"/>
  <c r="X23" i="2" s="1"/>
  <c r="U61" i="2"/>
  <c r="X61" i="2" s="1"/>
  <c r="U15" i="2"/>
  <c r="X15" i="2" s="1"/>
  <c r="U45" i="2"/>
  <c r="X45" i="2" s="1"/>
  <c r="U16" i="2"/>
  <c r="X16" i="2" s="1"/>
  <c r="U67" i="2"/>
  <c r="X67" i="2" s="1"/>
  <c r="U32" i="2"/>
  <c r="X32" i="2" s="1"/>
  <c r="AB32" i="2" s="1"/>
  <c r="U13" i="2"/>
  <c r="X13" i="2" s="1"/>
  <c r="AB13" i="2" s="1"/>
  <c r="U29" i="2"/>
  <c r="X29" i="2" s="1"/>
  <c r="AB29" i="2" s="1"/>
  <c r="U24" i="2"/>
  <c r="X24" i="2" s="1"/>
  <c r="U59" i="2"/>
  <c r="X59" i="2" s="1"/>
  <c r="U63" i="2"/>
  <c r="X63" i="2" s="1"/>
  <c r="U35" i="2"/>
  <c r="U26" i="2"/>
  <c r="X26" i="2" s="1"/>
  <c r="AB26" i="2" s="1"/>
  <c r="U43" i="2"/>
  <c r="U41" i="2"/>
  <c r="X41" i="2" s="1"/>
  <c r="U38" i="2"/>
  <c r="X38" i="2" s="1"/>
  <c r="U36" i="2"/>
  <c r="X36" i="2" s="1"/>
  <c r="AB36" i="2" s="1"/>
  <c r="U21" i="2"/>
  <c r="X21" i="2" s="1"/>
  <c r="AB21" i="2" s="1"/>
  <c r="U33" i="2"/>
  <c r="X33" i="2" s="1"/>
  <c r="AB33" i="2" s="1"/>
  <c r="U27" i="2"/>
  <c r="X27" i="2" s="1"/>
  <c r="AB27" i="2" s="1"/>
  <c r="U18" i="2"/>
  <c r="X18" i="2" s="1"/>
  <c r="U47" i="2"/>
  <c r="X47" i="2" s="1"/>
  <c r="U30" i="2"/>
  <c r="X30" i="2" s="1"/>
  <c r="AB30" i="2" s="1"/>
  <c r="L13" i="2"/>
  <c r="P13" i="2" s="1"/>
  <c r="U65" i="2"/>
  <c r="X65" i="2" s="1"/>
  <c r="T102" i="2"/>
  <c r="Y102" i="2"/>
  <c r="Y99" i="2"/>
  <c r="T99" i="2"/>
  <c r="T22" i="2"/>
  <c r="Y22" i="2"/>
  <c r="T112" i="2"/>
  <c r="G2" i="2"/>
  <c r="T63" i="2"/>
  <c r="Y49" i="2"/>
  <c r="T49" i="2"/>
  <c r="T97" i="2"/>
  <c r="T15" i="2"/>
  <c r="Y15" i="2"/>
  <c r="Y34" i="2"/>
  <c r="T34" i="2"/>
  <c r="T74" i="2"/>
  <c r="T32" i="2"/>
  <c r="T95" i="2"/>
  <c r="T17" i="2"/>
  <c r="Y17" i="2"/>
  <c r="T19" i="2"/>
  <c r="Y19" i="2"/>
  <c r="Y16" i="2"/>
  <c r="T16" i="2"/>
  <c r="T26" i="2"/>
  <c r="T58" i="2"/>
  <c r="T68" i="2"/>
  <c r="T53" i="2"/>
  <c r="T101" i="2"/>
  <c r="T79" i="2"/>
  <c r="T38" i="2"/>
  <c r="T42" i="2"/>
  <c r="T29" i="2"/>
  <c r="T20" i="2"/>
  <c r="T33" i="2"/>
  <c r="T27" i="2"/>
  <c r="Y27" i="2"/>
  <c r="T30" i="2"/>
  <c r="T71" i="2"/>
  <c r="Y59" i="2"/>
  <c r="T59" i="2"/>
  <c r="Y57" i="2"/>
  <c r="T57" i="2"/>
  <c r="T105" i="2"/>
  <c r="Y105" i="2"/>
  <c r="L13" i="4"/>
  <c r="P13" i="4" s="1"/>
  <c r="U13" i="4"/>
  <c r="M13" i="4"/>
  <c r="T13" i="3"/>
  <c r="L13" i="3"/>
  <c r="P13" i="3" s="1"/>
  <c r="U13" i="3"/>
  <c r="X13" i="3" s="1"/>
  <c r="T38" i="1"/>
  <c r="T68" i="1"/>
  <c r="T55" i="1"/>
  <c r="T46" i="1"/>
  <c r="T33" i="1"/>
  <c r="T111" i="1"/>
  <c r="T89" i="1"/>
  <c r="T76" i="1"/>
  <c r="T63" i="1"/>
  <c r="T41" i="1"/>
  <c r="T28" i="1"/>
  <c r="T97" i="1"/>
  <c r="T84" i="1"/>
  <c r="T71" i="1"/>
  <c r="T25" i="1"/>
  <c r="T103" i="1"/>
  <c r="T81" i="1"/>
  <c r="T45" i="1"/>
  <c r="T32" i="1"/>
  <c r="T101" i="1"/>
  <c r="T88" i="1"/>
  <c r="T44" i="1"/>
  <c r="T22" i="1"/>
  <c r="T100" i="1"/>
  <c r="T87" i="1"/>
  <c r="T65" i="1"/>
  <c r="T52" i="1"/>
  <c r="T40" i="1"/>
  <c r="T30" i="1"/>
  <c r="T108" i="1"/>
  <c r="T95" i="1"/>
  <c r="T73" i="1"/>
  <c r="T60" i="1"/>
  <c r="T109" i="1"/>
  <c r="T61" i="1"/>
  <c r="T48" i="1"/>
  <c r="T26" i="1"/>
  <c r="T104" i="1"/>
  <c r="T91" i="1"/>
  <c r="T69" i="1"/>
  <c r="T56" i="1"/>
  <c r="T34" i="1"/>
  <c r="T112" i="1"/>
  <c r="T99" i="1"/>
  <c r="T77" i="1"/>
  <c r="T64" i="1"/>
  <c r="T51" i="1"/>
  <c r="T75" i="1"/>
  <c r="T53" i="1"/>
  <c r="T96" i="1"/>
  <c r="T83" i="1"/>
  <c r="T42" i="1"/>
  <c r="T29" i="1"/>
  <c r="T107" i="1"/>
  <c r="T85" i="1"/>
  <c r="T72" i="1"/>
  <c r="T59" i="1"/>
  <c r="T49" i="1"/>
  <c r="T36" i="1"/>
  <c r="T105" i="1"/>
  <c r="T92" i="1"/>
  <c r="T79" i="1"/>
  <c r="T57" i="1"/>
  <c r="M50" i="1"/>
  <c r="L50" i="1"/>
  <c r="P50" i="1" s="1"/>
  <c r="M74" i="1"/>
  <c r="L74" i="1"/>
  <c r="P74" i="1" s="1"/>
  <c r="M86" i="1"/>
  <c r="L86" i="1"/>
  <c r="P86" i="1" s="1"/>
  <c r="M110" i="1"/>
  <c r="L110" i="1"/>
  <c r="P110" i="1" s="1"/>
  <c r="M15" i="1"/>
  <c r="L15" i="1"/>
  <c r="P15" i="1" s="1"/>
  <c r="M27" i="1"/>
  <c r="L27" i="1"/>
  <c r="P27" i="1" s="1"/>
  <c r="M39" i="1"/>
  <c r="L39" i="1"/>
  <c r="P39" i="1" s="1"/>
  <c r="M51" i="1"/>
  <c r="L51" i="1"/>
  <c r="P51" i="1" s="1"/>
  <c r="M63" i="1"/>
  <c r="L63" i="1"/>
  <c r="P63" i="1" s="1"/>
  <c r="M75" i="1"/>
  <c r="L75" i="1"/>
  <c r="P75" i="1" s="1"/>
  <c r="M87" i="1"/>
  <c r="L87" i="1"/>
  <c r="P87" i="1" s="1"/>
  <c r="M99" i="1"/>
  <c r="L99" i="1"/>
  <c r="P99" i="1" s="1"/>
  <c r="M111" i="1"/>
  <c r="L111" i="1"/>
  <c r="P111" i="1" s="1"/>
  <c r="M26" i="1"/>
  <c r="L26" i="1"/>
  <c r="P26" i="1" s="1"/>
  <c r="M38" i="1"/>
  <c r="L38" i="1"/>
  <c r="P38" i="1" s="1"/>
  <c r="M62" i="1"/>
  <c r="L62" i="1"/>
  <c r="P62" i="1" s="1"/>
  <c r="M98" i="1"/>
  <c r="L98" i="1"/>
  <c r="P98" i="1" s="1"/>
  <c r="M16" i="1"/>
  <c r="L16" i="1"/>
  <c r="P16" i="1" s="1"/>
  <c r="M28" i="1"/>
  <c r="L28" i="1"/>
  <c r="P28" i="1" s="1"/>
  <c r="M40" i="1"/>
  <c r="L40" i="1"/>
  <c r="P40" i="1" s="1"/>
  <c r="M52" i="1"/>
  <c r="L52" i="1"/>
  <c r="P52" i="1" s="1"/>
  <c r="M64" i="1"/>
  <c r="L64" i="1"/>
  <c r="P64" i="1" s="1"/>
  <c r="M76" i="1"/>
  <c r="L76" i="1"/>
  <c r="P76" i="1" s="1"/>
  <c r="M88" i="1"/>
  <c r="L88" i="1"/>
  <c r="P88" i="1" s="1"/>
  <c r="M100" i="1"/>
  <c r="L100" i="1"/>
  <c r="P100" i="1" s="1"/>
  <c r="M112" i="1"/>
  <c r="L112" i="1"/>
  <c r="P112" i="1" s="1"/>
  <c r="M17" i="1"/>
  <c r="L17" i="1"/>
  <c r="P17" i="1" s="1"/>
  <c r="M29" i="1"/>
  <c r="L29" i="1"/>
  <c r="P29" i="1" s="1"/>
  <c r="M41" i="1"/>
  <c r="L41" i="1"/>
  <c r="P41" i="1" s="1"/>
  <c r="M53" i="1"/>
  <c r="L53" i="1"/>
  <c r="P53" i="1" s="1"/>
  <c r="M65" i="1"/>
  <c r="L65" i="1"/>
  <c r="P65" i="1" s="1"/>
  <c r="M77" i="1"/>
  <c r="L77" i="1"/>
  <c r="P77" i="1" s="1"/>
  <c r="M89" i="1"/>
  <c r="L89" i="1"/>
  <c r="P89" i="1" s="1"/>
  <c r="M101" i="1"/>
  <c r="L101" i="1"/>
  <c r="P101" i="1" s="1"/>
  <c r="M18" i="1"/>
  <c r="L18" i="1"/>
  <c r="P18" i="1" s="1"/>
  <c r="M30" i="1"/>
  <c r="L30" i="1"/>
  <c r="P30" i="1" s="1"/>
  <c r="M42" i="1"/>
  <c r="L42" i="1"/>
  <c r="P42" i="1" s="1"/>
  <c r="M54" i="1"/>
  <c r="L54" i="1"/>
  <c r="P54" i="1" s="1"/>
  <c r="M66" i="1"/>
  <c r="L66" i="1"/>
  <c r="P66" i="1" s="1"/>
  <c r="M78" i="1"/>
  <c r="L78" i="1"/>
  <c r="P78" i="1" s="1"/>
  <c r="M90" i="1"/>
  <c r="L90" i="1"/>
  <c r="P90" i="1" s="1"/>
  <c r="M102" i="1"/>
  <c r="L102" i="1"/>
  <c r="P102" i="1" s="1"/>
  <c r="M44" i="1"/>
  <c r="L44" i="1"/>
  <c r="P44" i="1" s="1"/>
  <c r="M80" i="1"/>
  <c r="L80" i="1"/>
  <c r="P80" i="1" s="1"/>
  <c r="M92" i="1"/>
  <c r="L92" i="1"/>
  <c r="P92" i="1" s="1"/>
  <c r="M104" i="1"/>
  <c r="L104" i="1"/>
  <c r="P104" i="1" s="1"/>
  <c r="M14" i="1"/>
  <c r="L14" i="1"/>
  <c r="P14" i="1" s="1"/>
  <c r="M55" i="1"/>
  <c r="L55" i="1"/>
  <c r="P55" i="1" s="1"/>
  <c r="M67" i="1"/>
  <c r="L67" i="1"/>
  <c r="P67" i="1" s="1"/>
  <c r="M32" i="1"/>
  <c r="L32" i="1"/>
  <c r="P32" i="1" s="1"/>
  <c r="M21" i="1"/>
  <c r="L21" i="1"/>
  <c r="P21" i="1" s="1"/>
  <c r="M33" i="1"/>
  <c r="L33" i="1"/>
  <c r="P33" i="1" s="1"/>
  <c r="M45" i="1"/>
  <c r="L45" i="1"/>
  <c r="P45" i="1" s="1"/>
  <c r="M57" i="1"/>
  <c r="L57" i="1"/>
  <c r="P57" i="1" s="1"/>
  <c r="M69" i="1"/>
  <c r="L69" i="1"/>
  <c r="P69" i="1" s="1"/>
  <c r="M81" i="1"/>
  <c r="L81" i="1"/>
  <c r="P81" i="1" s="1"/>
  <c r="M93" i="1"/>
  <c r="L93" i="1"/>
  <c r="P93" i="1" s="1"/>
  <c r="M105" i="1"/>
  <c r="L105" i="1"/>
  <c r="P105" i="1" s="1"/>
  <c r="M20" i="1"/>
  <c r="L20" i="1"/>
  <c r="P20" i="1" s="1"/>
  <c r="M56" i="1"/>
  <c r="L56" i="1"/>
  <c r="P56" i="1" s="1"/>
  <c r="M68" i="1"/>
  <c r="L68" i="1"/>
  <c r="P68" i="1" s="1"/>
  <c r="M22" i="1"/>
  <c r="L22" i="1"/>
  <c r="P22" i="1" s="1"/>
  <c r="M34" i="1"/>
  <c r="L34" i="1"/>
  <c r="P34" i="1" s="1"/>
  <c r="M46" i="1"/>
  <c r="L46" i="1"/>
  <c r="P46" i="1" s="1"/>
  <c r="M58" i="1"/>
  <c r="L58" i="1"/>
  <c r="P58" i="1" s="1"/>
  <c r="M70" i="1"/>
  <c r="L70" i="1"/>
  <c r="P70" i="1" s="1"/>
  <c r="M82" i="1"/>
  <c r="L82" i="1"/>
  <c r="P82" i="1" s="1"/>
  <c r="M94" i="1"/>
  <c r="L94" i="1"/>
  <c r="P94" i="1" s="1"/>
  <c r="M106" i="1"/>
  <c r="L106" i="1"/>
  <c r="P106" i="1" s="1"/>
  <c r="M19" i="1"/>
  <c r="L19" i="1"/>
  <c r="P19" i="1" s="1"/>
  <c r="M103" i="1"/>
  <c r="L103" i="1"/>
  <c r="P103" i="1" s="1"/>
  <c r="M23" i="1"/>
  <c r="L23" i="1"/>
  <c r="P23" i="1" s="1"/>
  <c r="M35" i="1"/>
  <c r="L35" i="1"/>
  <c r="P35" i="1" s="1"/>
  <c r="M47" i="1"/>
  <c r="L47" i="1"/>
  <c r="P47" i="1" s="1"/>
  <c r="M59" i="1"/>
  <c r="L59" i="1"/>
  <c r="P59" i="1" s="1"/>
  <c r="M71" i="1"/>
  <c r="L71" i="1"/>
  <c r="P71" i="1" s="1"/>
  <c r="M83" i="1"/>
  <c r="L83" i="1"/>
  <c r="P83" i="1" s="1"/>
  <c r="M95" i="1"/>
  <c r="L95" i="1"/>
  <c r="P95" i="1" s="1"/>
  <c r="M107" i="1"/>
  <c r="L107" i="1"/>
  <c r="P107" i="1" s="1"/>
  <c r="M79" i="1"/>
  <c r="L79" i="1"/>
  <c r="P79" i="1" s="1"/>
  <c r="M31" i="1"/>
  <c r="L31" i="1"/>
  <c r="P31" i="1" s="1"/>
  <c r="M43" i="1"/>
  <c r="L43" i="1"/>
  <c r="P43" i="1" s="1"/>
  <c r="M91" i="1"/>
  <c r="L91" i="1"/>
  <c r="P91" i="1" s="1"/>
  <c r="M24" i="1"/>
  <c r="L24" i="1"/>
  <c r="P24" i="1" s="1"/>
  <c r="M36" i="1"/>
  <c r="L36" i="1"/>
  <c r="P36" i="1" s="1"/>
  <c r="M48" i="1"/>
  <c r="L48" i="1"/>
  <c r="P48" i="1" s="1"/>
  <c r="M60" i="1"/>
  <c r="L60" i="1"/>
  <c r="P60" i="1" s="1"/>
  <c r="M72" i="1"/>
  <c r="L72" i="1"/>
  <c r="P72" i="1" s="1"/>
  <c r="M84" i="1"/>
  <c r="L84" i="1"/>
  <c r="P84" i="1" s="1"/>
  <c r="M96" i="1"/>
  <c r="L96" i="1"/>
  <c r="P96" i="1" s="1"/>
  <c r="M108" i="1"/>
  <c r="L108" i="1"/>
  <c r="P108" i="1" s="1"/>
  <c r="M25" i="1"/>
  <c r="L25" i="1"/>
  <c r="P25" i="1" s="1"/>
  <c r="M37" i="1"/>
  <c r="L37" i="1"/>
  <c r="P37" i="1" s="1"/>
  <c r="M49" i="1"/>
  <c r="L49" i="1"/>
  <c r="P49" i="1" s="1"/>
  <c r="M61" i="1"/>
  <c r="L61" i="1"/>
  <c r="P61" i="1" s="1"/>
  <c r="M73" i="1"/>
  <c r="L73" i="1"/>
  <c r="P73" i="1" s="1"/>
  <c r="M85" i="1"/>
  <c r="L85" i="1"/>
  <c r="P85" i="1" s="1"/>
  <c r="M97" i="1"/>
  <c r="L97" i="1"/>
  <c r="P97" i="1" s="1"/>
  <c r="M109" i="1"/>
  <c r="L109" i="1"/>
  <c r="P109" i="1" s="1"/>
  <c r="Q47" i="1"/>
  <c r="T47" i="1" s="1"/>
  <c r="Q43" i="1"/>
  <c r="T43" i="1" s="1"/>
  <c r="Q39" i="1"/>
  <c r="T39" i="1" s="1"/>
  <c r="Q35" i="1"/>
  <c r="T35" i="1" s="1"/>
  <c r="Q31" i="1"/>
  <c r="T31" i="1" s="1"/>
  <c r="Q27" i="1"/>
  <c r="T27" i="1" s="1"/>
  <c r="Q23" i="1"/>
  <c r="T23" i="1" s="1"/>
  <c r="Q110" i="1"/>
  <c r="T110" i="1" s="1"/>
  <c r="Q106" i="1"/>
  <c r="T106" i="1" s="1"/>
  <c r="Q102" i="1"/>
  <c r="T102" i="1" s="1"/>
  <c r="Q98" i="1"/>
  <c r="T98" i="1" s="1"/>
  <c r="Q94" i="1"/>
  <c r="T94" i="1" s="1"/>
  <c r="Q90" i="1"/>
  <c r="T90" i="1" s="1"/>
  <c r="Q86" i="1"/>
  <c r="T86" i="1" s="1"/>
  <c r="Q82" i="1"/>
  <c r="T82" i="1" s="1"/>
  <c r="Q78" i="1"/>
  <c r="T78" i="1" s="1"/>
  <c r="Q74" i="1"/>
  <c r="T74" i="1" s="1"/>
  <c r="Q70" i="1"/>
  <c r="T70" i="1" s="1"/>
  <c r="Q66" i="1"/>
  <c r="T66" i="1" s="1"/>
  <c r="Q62" i="1"/>
  <c r="T62" i="1" s="1"/>
  <c r="Q58" i="1"/>
  <c r="T58" i="1" s="1"/>
  <c r="Q54" i="1"/>
  <c r="T54" i="1" s="1"/>
  <c r="G2" i="1"/>
  <c r="S21" i="1"/>
  <c r="R21" i="1"/>
  <c r="Q21" i="1"/>
  <c r="T21" i="1" s="1"/>
  <c r="S20" i="1"/>
  <c r="R20" i="1"/>
  <c r="Q20" i="1"/>
  <c r="S19" i="1"/>
  <c r="R19" i="1"/>
  <c r="Q19" i="1"/>
  <c r="T19" i="1" s="1"/>
  <c r="S18" i="1"/>
  <c r="R18" i="1"/>
  <c r="Q18" i="1"/>
  <c r="T18" i="1" s="1"/>
  <c r="S17" i="1"/>
  <c r="R17" i="1"/>
  <c r="Q17" i="1"/>
  <c r="T17" i="1" s="1"/>
  <c r="S16" i="1"/>
  <c r="R16" i="1"/>
  <c r="Q16" i="1"/>
  <c r="S15" i="1"/>
  <c r="R15" i="1"/>
  <c r="Q15" i="1"/>
  <c r="T15" i="1" s="1"/>
  <c r="Q14" i="1"/>
  <c r="R14" i="1"/>
  <c r="S14" i="1"/>
  <c r="R13" i="1"/>
  <c r="S13" i="1"/>
  <c r="Q13" i="1"/>
  <c r="T13" i="1" s="1"/>
  <c r="AB13" i="3" l="1"/>
  <c r="P111" i="10"/>
  <c r="G14" i="6"/>
  <c r="M14" i="6"/>
  <c r="I14" i="6"/>
  <c r="Q14" i="6"/>
  <c r="F14" i="6"/>
  <c r="H14" i="6" s="1"/>
  <c r="P81" i="10"/>
  <c r="K14" i="12"/>
  <c r="O14" i="12" s="1"/>
  <c r="S14" i="12"/>
  <c r="M14" i="12"/>
  <c r="I14" i="12"/>
  <c r="Q14" i="12"/>
  <c r="F14" i="12"/>
  <c r="H14" i="12" s="1"/>
  <c r="AF13" i="11"/>
  <c r="L97" i="10"/>
  <c r="P97" i="10" s="1"/>
  <c r="L66" i="10"/>
  <c r="P66" i="10" s="1"/>
  <c r="L78" i="10"/>
  <c r="P78" i="10" s="1"/>
  <c r="P35" i="10"/>
  <c r="L19" i="10"/>
  <c r="P19" i="10" s="1"/>
  <c r="O111" i="10"/>
  <c r="L20" i="10"/>
  <c r="P20" i="10" s="1"/>
  <c r="P79" i="10"/>
  <c r="L33" i="10"/>
  <c r="P33" i="10" s="1"/>
  <c r="L40" i="10"/>
  <c r="P40" i="10" s="1"/>
  <c r="M79" i="10"/>
  <c r="M78" i="10"/>
  <c r="E14" i="10"/>
  <c r="G14" i="10"/>
  <c r="F14" i="10"/>
  <c r="M97" i="10"/>
  <c r="L30" i="10"/>
  <c r="P30" i="10" s="1"/>
  <c r="AB13" i="10"/>
  <c r="M40" i="10"/>
  <c r="L106" i="10"/>
  <c r="P106" i="10" s="1"/>
  <c r="M20" i="10"/>
  <c r="L43" i="10"/>
  <c r="P43" i="10" s="1"/>
  <c r="AB77" i="9"/>
  <c r="X38" i="9"/>
  <c r="AB38" i="9" s="1"/>
  <c r="Y38" i="9"/>
  <c r="X86" i="9"/>
  <c r="AB86" i="9" s="1"/>
  <c r="Y86" i="9"/>
  <c r="AB65" i="9"/>
  <c r="Y41" i="9"/>
  <c r="Y54" i="9"/>
  <c r="Y76" i="9"/>
  <c r="Y101" i="9"/>
  <c r="Y61" i="9"/>
  <c r="AB15" i="9"/>
  <c r="X46" i="9"/>
  <c r="AB46" i="9" s="1"/>
  <c r="Y46" i="9"/>
  <c r="AB27" i="9"/>
  <c r="AB68" i="9"/>
  <c r="AB57" i="9"/>
  <c r="X112" i="9"/>
  <c r="AB112" i="9" s="1"/>
  <c r="G3" i="9"/>
  <c r="G4" i="9" s="1"/>
  <c r="AB67" i="9"/>
  <c r="X58" i="9"/>
  <c r="AB58" i="9" s="1"/>
  <c r="Y58" i="9"/>
  <c r="AB106" i="9"/>
  <c r="Y85" i="9"/>
  <c r="Y40" i="9"/>
  <c r="Y90" i="9"/>
  <c r="AB18" i="9"/>
  <c r="AB69" i="9"/>
  <c r="AB109" i="9"/>
  <c r="X80" i="9"/>
  <c r="AB80" i="9" s="1"/>
  <c r="Y80" i="9"/>
  <c r="X59" i="9"/>
  <c r="AB59" i="9" s="1"/>
  <c r="Y59" i="9"/>
  <c r="AB107" i="9"/>
  <c r="X98" i="9"/>
  <c r="AB98" i="9" s="1"/>
  <c r="Y98" i="9"/>
  <c r="Y103" i="9"/>
  <c r="Y95" i="9"/>
  <c r="AB92" i="9"/>
  <c r="X24" i="9"/>
  <c r="AB24" i="9" s="1"/>
  <c r="Y24" i="9"/>
  <c r="AB33" i="9"/>
  <c r="AB48" i="9"/>
  <c r="X63" i="9"/>
  <c r="AB63" i="9" s="1"/>
  <c r="Y63" i="9"/>
  <c r="X111" i="9"/>
  <c r="AB111" i="9" s="1"/>
  <c r="Y111" i="9"/>
  <c r="AB102" i="9"/>
  <c r="Y64" i="9"/>
  <c r="AB17" i="9"/>
  <c r="AB16" i="9"/>
  <c r="AB76" i="9"/>
  <c r="Y82" i="9"/>
  <c r="Y31" i="9"/>
  <c r="Y28" i="9"/>
  <c r="Y36" i="9"/>
  <c r="Y32" i="9"/>
  <c r="X13" i="9"/>
  <c r="AB13" i="9" s="1"/>
  <c r="Y13" i="9"/>
  <c r="AB21" i="9"/>
  <c r="AB81" i="9"/>
  <c r="AB49" i="9"/>
  <c r="AB105" i="9"/>
  <c r="AB97" i="9"/>
  <c r="AB75" i="9"/>
  <c r="AB66" i="9"/>
  <c r="Y93" i="9"/>
  <c r="AB47" i="9"/>
  <c r="AB19" i="9"/>
  <c r="AB62" i="9"/>
  <c r="Y94" i="9"/>
  <c r="Y84" i="9"/>
  <c r="Y37" i="9"/>
  <c r="Y99" i="9"/>
  <c r="AB96" i="9"/>
  <c r="AB85" i="9"/>
  <c r="AB100" i="9"/>
  <c r="AB60" i="9"/>
  <c r="AB22" i="9"/>
  <c r="AB45" i="9"/>
  <c r="X79" i="9"/>
  <c r="AB79" i="9" s="1"/>
  <c r="Y79" i="9"/>
  <c r="AB70" i="9"/>
  <c r="AB42" i="9"/>
  <c r="X51" i="9"/>
  <c r="AB51" i="9" s="1"/>
  <c r="Y51" i="9"/>
  <c r="Y65" i="9"/>
  <c r="X43" i="9"/>
  <c r="AB43" i="9" s="1"/>
  <c r="Y43" i="9"/>
  <c r="X50" i="9"/>
  <c r="AB50" i="9" s="1"/>
  <c r="Y50" i="9"/>
  <c r="Y35" i="9"/>
  <c r="AB44" i="9"/>
  <c r="AB108" i="9"/>
  <c r="AB20" i="9"/>
  <c r="AB26" i="9"/>
  <c r="AB52" i="9"/>
  <c r="AB83" i="9"/>
  <c r="AB74" i="9"/>
  <c r="Y91" i="9"/>
  <c r="X29" i="9"/>
  <c r="AB29" i="9" s="1"/>
  <c r="Y29" i="9"/>
  <c r="AB88" i="9"/>
  <c r="X55" i="9"/>
  <c r="AB55" i="9" s="1"/>
  <c r="Y55" i="9"/>
  <c r="Y53" i="9"/>
  <c r="Y34" i="9"/>
  <c r="Y71" i="9"/>
  <c r="Y73" i="9"/>
  <c r="Y42" i="9"/>
  <c r="AB104" i="9"/>
  <c r="AB56" i="9"/>
  <c r="AB39" i="9"/>
  <c r="AB23" i="9"/>
  <c r="X30" i="9"/>
  <c r="AB30" i="9" s="1"/>
  <c r="Y30" i="9"/>
  <c r="AB72" i="9"/>
  <c r="AB87" i="9"/>
  <c r="Y14" i="9"/>
  <c r="L20" i="7"/>
  <c r="P20" i="7" s="1"/>
  <c r="P19" i="7"/>
  <c r="X13" i="8"/>
  <c r="AB13" i="8" s="1"/>
  <c r="Y13" i="8"/>
  <c r="AC13" i="8" s="1"/>
  <c r="P30" i="7"/>
  <c r="N106" i="7"/>
  <c r="L111" i="7"/>
  <c r="P111" i="7" s="1"/>
  <c r="P106" i="7"/>
  <c r="L97" i="7"/>
  <c r="P97" i="7" s="1"/>
  <c r="P81" i="7"/>
  <c r="L35" i="7"/>
  <c r="P35" i="7" s="1"/>
  <c r="L40" i="7"/>
  <c r="P40" i="7" s="1"/>
  <c r="L79" i="7"/>
  <c r="P79" i="7" s="1"/>
  <c r="L78" i="7"/>
  <c r="P78" i="7" s="1"/>
  <c r="L33" i="7"/>
  <c r="P33" i="7" s="1"/>
  <c r="X13" i="7"/>
  <c r="AB13" i="7" s="1"/>
  <c r="Y13" i="7"/>
  <c r="AC13" i="7" s="1"/>
  <c r="L66" i="7"/>
  <c r="P66" i="7" s="1"/>
  <c r="M79" i="7"/>
  <c r="M66" i="7"/>
  <c r="L43" i="7"/>
  <c r="P43" i="7" s="1"/>
  <c r="M97" i="7"/>
  <c r="AB38" i="2"/>
  <c r="AB41" i="2"/>
  <c r="AB110" i="2"/>
  <c r="AB42" i="2"/>
  <c r="AB92" i="2"/>
  <c r="AB95" i="2"/>
  <c r="AB93" i="2"/>
  <c r="AB83" i="2"/>
  <c r="AB39" i="2"/>
  <c r="AB96" i="2"/>
  <c r="Y71" i="2"/>
  <c r="Y68" i="2"/>
  <c r="AB89" i="2"/>
  <c r="AB80" i="2"/>
  <c r="AB66" i="2"/>
  <c r="Y82" i="2"/>
  <c r="Y104" i="2"/>
  <c r="Y100" i="2"/>
  <c r="AB44" i="2"/>
  <c r="Y58" i="2"/>
  <c r="AB101" i="2"/>
  <c r="AB97" i="2"/>
  <c r="AB84" i="2"/>
  <c r="AB70" i="2"/>
  <c r="Y69" i="2"/>
  <c r="AB40" i="2"/>
  <c r="Y90" i="2"/>
  <c r="Y77" i="2"/>
  <c r="Y63" i="2"/>
  <c r="Y55" i="2"/>
  <c r="Y103" i="2"/>
  <c r="AB105" i="2"/>
  <c r="AB88" i="2"/>
  <c r="Y78" i="2"/>
  <c r="Y47" i="2"/>
  <c r="Y76" i="2"/>
  <c r="Y62" i="2"/>
  <c r="Y79" i="2"/>
  <c r="Y60" i="2"/>
  <c r="Y52" i="2"/>
  <c r="AB109" i="2"/>
  <c r="Y45" i="2"/>
  <c r="Y46" i="2"/>
  <c r="Y53" i="2"/>
  <c r="Y56" i="2"/>
  <c r="Y91" i="2"/>
  <c r="AB78" i="2"/>
  <c r="AB65" i="2"/>
  <c r="AB74" i="2"/>
  <c r="AB61" i="2"/>
  <c r="AB111" i="2"/>
  <c r="AB48" i="2"/>
  <c r="AB86" i="2"/>
  <c r="AB50" i="2"/>
  <c r="AB98" i="2"/>
  <c r="AB73" i="2"/>
  <c r="AB72" i="2"/>
  <c r="AB75" i="2"/>
  <c r="Y85" i="2"/>
  <c r="Y97" i="2"/>
  <c r="AB20" i="2"/>
  <c r="AB100" i="2"/>
  <c r="X43" i="2"/>
  <c r="AB43" i="2" s="1"/>
  <c r="Y43" i="2"/>
  <c r="AB15" i="2"/>
  <c r="AB69" i="2"/>
  <c r="AB56" i="2"/>
  <c r="AB104" i="2"/>
  <c r="AB90" i="2"/>
  <c r="Y18" i="2"/>
  <c r="Y54" i="2"/>
  <c r="Y50" i="2"/>
  <c r="Y81" i="2"/>
  <c r="Y28" i="2"/>
  <c r="Y98" i="2"/>
  <c r="Y87" i="2"/>
  <c r="Y89" i="2"/>
  <c r="Y67" i="2"/>
  <c r="AB52" i="2"/>
  <c r="Y13" i="2"/>
  <c r="Y29" i="2"/>
  <c r="Y95" i="2"/>
  <c r="AB77" i="2"/>
  <c r="AB60" i="2"/>
  <c r="AB108" i="2"/>
  <c r="AB94" i="2"/>
  <c r="Y41" i="2"/>
  <c r="Y65" i="2"/>
  <c r="Y40" i="2"/>
  <c r="Y21" i="2"/>
  <c r="Y61" i="2"/>
  <c r="Y66" i="2"/>
  <c r="Y70" i="2"/>
  <c r="AB99" i="2"/>
  <c r="Y20" i="2"/>
  <c r="AB45" i="2"/>
  <c r="Y42" i="2"/>
  <c r="X35" i="2"/>
  <c r="AB35" i="2" s="1"/>
  <c r="Y35" i="2"/>
  <c r="AB23" i="2"/>
  <c r="AB49" i="2"/>
  <c r="AB53" i="2"/>
  <c r="AB64" i="2"/>
  <c r="X112" i="2"/>
  <c r="AB112" i="2" s="1"/>
  <c r="G3" i="2"/>
  <c r="G4" i="2" s="1"/>
  <c r="Y31" i="2"/>
  <c r="Y86" i="2"/>
  <c r="Y36" i="2"/>
  <c r="AB91" i="2"/>
  <c r="AB82" i="2"/>
  <c r="AB103" i="2"/>
  <c r="Y32" i="2"/>
  <c r="AB63" i="2"/>
  <c r="AB55" i="2"/>
  <c r="AB46" i="2"/>
  <c r="AB68" i="2"/>
  <c r="AB71" i="2"/>
  <c r="AB54" i="2"/>
  <c r="AB102" i="2"/>
  <c r="Y96" i="2"/>
  <c r="Y84" i="2"/>
  <c r="Y88" i="2"/>
  <c r="Y51" i="2"/>
  <c r="Y111" i="2"/>
  <c r="Y44" i="2"/>
  <c r="Y107" i="2"/>
  <c r="AB87" i="2"/>
  <c r="Y33" i="2"/>
  <c r="AB34" i="2"/>
  <c r="AB67" i="2"/>
  <c r="AB16" i="2"/>
  <c r="Y25" i="2"/>
  <c r="AB19" i="2"/>
  <c r="Y30" i="2"/>
  <c r="Y74" i="2"/>
  <c r="AB47" i="2"/>
  <c r="AB59" i="2"/>
  <c r="AB57" i="2"/>
  <c r="AB58" i="2"/>
  <c r="AB106" i="2"/>
  <c r="Y110" i="2"/>
  <c r="Y73" i="2"/>
  <c r="Y80" i="2"/>
  <c r="Y39" i="2"/>
  <c r="Y101" i="2"/>
  <c r="AB85" i="2"/>
  <c r="Y38" i="2"/>
  <c r="Y26" i="2"/>
  <c r="AB18" i="2"/>
  <c r="AB24" i="2"/>
  <c r="AB17" i="2"/>
  <c r="AB22" i="2"/>
  <c r="AB81" i="2"/>
  <c r="AB76" i="2"/>
  <c r="AB79" i="2"/>
  <c r="AB62" i="2"/>
  <c r="Y93" i="2"/>
  <c r="Y92" i="2"/>
  <c r="Y14" i="2"/>
  <c r="Y109" i="2"/>
  <c r="Y83" i="2"/>
  <c r="Y48" i="2"/>
  <c r="Y72" i="2"/>
  <c r="Y37" i="2"/>
  <c r="Y75" i="2"/>
  <c r="X13" i="4"/>
  <c r="AB13" i="4" s="1"/>
  <c r="Y13" i="4"/>
  <c r="Y13" i="3"/>
  <c r="AC13" i="3" s="1"/>
  <c r="T16" i="1"/>
  <c r="T20" i="1"/>
  <c r="T14" i="1"/>
  <c r="M13" i="1"/>
  <c r="L13" i="1"/>
  <c r="P13" i="1" s="1"/>
  <c r="U23" i="1"/>
  <c r="W29" i="1"/>
  <c r="AA29" i="1" s="1"/>
  <c r="U32" i="1"/>
  <c r="U26" i="1"/>
  <c r="U33" i="1"/>
  <c r="U25" i="1"/>
  <c r="W23" i="1"/>
  <c r="AA23" i="1" s="1"/>
  <c r="W27" i="1"/>
  <c r="AA27" i="1" s="1"/>
  <c r="W32" i="1"/>
  <c r="AA32" i="1" s="1"/>
  <c r="W30" i="1"/>
  <c r="AA30" i="1" s="1"/>
  <c r="W26" i="1"/>
  <c r="AA26" i="1" s="1"/>
  <c r="W28" i="1"/>
  <c r="AA28" i="1" s="1"/>
  <c r="W24" i="1"/>
  <c r="AA24" i="1" s="1"/>
  <c r="W31" i="1"/>
  <c r="AA31" i="1" s="1"/>
  <c r="W25" i="1"/>
  <c r="AA25" i="1" s="1"/>
  <c r="W55" i="1"/>
  <c r="AA55" i="1" s="1"/>
  <c r="W45" i="1"/>
  <c r="AA45" i="1" s="1"/>
  <c r="W60" i="1"/>
  <c r="AA60" i="1" s="1"/>
  <c r="W38" i="1"/>
  <c r="AA38" i="1" s="1"/>
  <c r="W43" i="1"/>
  <c r="AA43" i="1" s="1"/>
  <c r="W37" i="1"/>
  <c r="AA37" i="1" s="1"/>
  <c r="W51" i="1"/>
  <c r="AA51" i="1" s="1"/>
  <c r="W36" i="1"/>
  <c r="AA36" i="1" s="1"/>
  <c r="W57" i="1"/>
  <c r="AA57" i="1" s="1"/>
  <c r="W56" i="1"/>
  <c r="AA56" i="1" s="1"/>
  <c r="W53" i="1"/>
  <c r="AA53" i="1" s="1"/>
  <c r="W58" i="1"/>
  <c r="AA58" i="1" s="1"/>
  <c r="W49" i="1"/>
  <c r="AA49" i="1" s="1"/>
  <c r="W40" i="1"/>
  <c r="AA40" i="1" s="1"/>
  <c r="W52" i="1"/>
  <c r="AA52" i="1" s="1"/>
  <c r="W48" i="1"/>
  <c r="AA48" i="1" s="1"/>
  <c r="W54" i="1"/>
  <c r="AA54" i="1" s="1"/>
  <c r="W42" i="1"/>
  <c r="AA42" i="1" s="1"/>
  <c r="W61" i="1"/>
  <c r="AA61" i="1" s="1"/>
  <c r="W41" i="1"/>
  <c r="AA41" i="1" s="1"/>
  <c r="W35" i="1"/>
  <c r="AA35" i="1" s="1"/>
  <c r="W34" i="1"/>
  <c r="AA34" i="1" s="1"/>
  <c r="W50" i="1"/>
  <c r="AA50" i="1" s="1"/>
  <c r="W46" i="1"/>
  <c r="AA46" i="1" s="1"/>
  <c r="W47" i="1"/>
  <c r="AA47" i="1" s="1"/>
  <c r="W33" i="1"/>
  <c r="AA33" i="1" s="1"/>
  <c r="W59" i="1"/>
  <c r="AA59" i="1" s="1"/>
  <c r="W39" i="1"/>
  <c r="AA39" i="1" s="1"/>
  <c r="W44" i="1"/>
  <c r="AA44" i="1" s="1"/>
  <c r="U30" i="1"/>
  <c r="U24" i="1"/>
  <c r="U31" i="1"/>
  <c r="U28" i="1"/>
  <c r="U35" i="1"/>
  <c r="U29" i="1"/>
  <c r="V25" i="1"/>
  <c r="Z25" i="1" s="1"/>
  <c r="U61" i="1"/>
  <c r="U45" i="1"/>
  <c r="U50" i="1"/>
  <c r="U48" i="1"/>
  <c r="U58" i="1"/>
  <c r="U39" i="1"/>
  <c r="U43" i="1"/>
  <c r="U42" i="1"/>
  <c r="U36" i="1"/>
  <c r="U47" i="1"/>
  <c r="U60" i="1"/>
  <c r="U41" i="1"/>
  <c r="U37" i="1"/>
  <c r="U44" i="1"/>
  <c r="U51" i="1"/>
  <c r="U34" i="1"/>
  <c r="U53" i="1"/>
  <c r="U40" i="1"/>
  <c r="U54" i="1"/>
  <c r="U52" i="1"/>
  <c r="U38" i="1"/>
  <c r="U27" i="1"/>
  <c r="U59" i="1"/>
  <c r="U57" i="1"/>
  <c r="U55" i="1"/>
  <c r="U46" i="1"/>
  <c r="U56" i="1"/>
  <c r="U49" i="1"/>
  <c r="V75" i="1"/>
  <c r="Z75" i="1" s="1"/>
  <c r="V84" i="1"/>
  <c r="Z84" i="1" s="1"/>
  <c r="V77" i="1"/>
  <c r="Z77" i="1" s="1"/>
  <c r="V97" i="1"/>
  <c r="Z97" i="1" s="1"/>
  <c r="V52" i="1"/>
  <c r="Z52" i="1" s="1"/>
  <c r="V107" i="1"/>
  <c r="Z107" i="1" s="1"/>
  <c r="V35" i="1"/>
  <c r="Z35" i="1" s="1"/>
  <c r="V33" i="1"/>
  <c r="Z33" i="1" s="1"/>
  <c r="V102" i="1"/>
  <c r="Z102" i="1" s="1"/>
  <c r="V36" i="1"/>
  <c r="Z36" i="1" s="1"/>
  <c r="V103" i="1"/>
  <c r="Z103" i="1" s="1"/>
  <c r="V62" i="1"/>
  <c r="Z62" i="1" s="1"/>
  <c r="V57" i="1"/>
  <c r="Z57" i="1" s="1"/>
  <c r="V65" i="1"/>
  <c r="Z65" i="1" s="1"/>
  <c r="V39" i="1"/>
  <c r="Z39" i="1" s="1"/>
  <c r="V24" i="1"/>
  <c r="Z24" i="1" s="1"/>
  <c r="V108" i="1"/>
  <c r="Z108" i="1" s="1"/>
  <c r="V93" i="1"/>
  <c r="Z93" i="1" s="1"/>
  <c r="V70" i="1"/>
  <c r="Z70" i="1" s="1"/>
  <c r="V86" i="1"/>
  <c r="Z86" i="1" s="1"/>
  <c r="V89" i="1"/>
  <c r="Z89" i="1" s="1"/>
  <c r="V37" i="1"/>
  <c r="Z37" i="1" s="1"/>
  <c r="V111" i="1"/>
  <c r="Z111" i="1" s="1"/>
  <c r="V64" i="1"/>
  <c r="Z64" i="1" s="1"/>
  <c r="V34" i="1"/>
  <c r="Z34" i="1" s="1"/>
  <c r="V73" i="1"/>
  <c r="Z73" i="1" s="1"/>
  <c r="V99" i="1"/>
  <c r="Z99" i="1" s="1"/>
  <c r="V81" i="1"/>
  <c r="Z81" i="1" s="1"/>
  <c r="V105" i="1"/>
  <c r="Z105" i="1" s="1"/>
  <c r="V54" i="1"/>
  <c r="Z54" i="1" s="1"/>
  <c r="V47" i="1"/>
  <c r="Z47" i="1" s="1"/>
  <c r="V32" i="1"/>
  <c r="Z32" i="1" s="1"/>
  <c r="V92" i="1"/>
  <c r="Z92" i="1" s="1"/>
  <c r="V55" i="1"/>
  <c r="Z55" i="1" s="1"/>
  <c r="V51" i="1"/>
  <c r="Z51" i="1" s="1"/>
  <c r="V53" i="1"/>
  <c r="Z53" i="1" s="1"/>
  <c r="V72" i="1"/>
  <c r="Z72" i="1" s="1"/>
  <c r="V109" i="1"/>
  <c r="Z109" i="1" s="1"/>
  <c r="V40" i="1"/>
  <c r="Z40" i="1" s="1"/>
  <c r="V78" i="1"/>
  <c r="Z78" i="1" s="1"/>
  <c r="V28" i="1"/>
  <c r="Z28" i="1" s="1"/>
  <c r="V46" i="1"/>
  <c r="Z46" i="1" s="1"/>
  <c r="V44" i="1"/>
  <c r="Z44" i="1" s="1"/>
  <c r="V31" i="1"/>
  <c r="Z31" i="1" s="1"/>
  <c r="V30" i="1"/>
  <c r="Z30" i="1" s="1"/>
  <c r="V41" i="1"/>
  <c r="Z41" i="1" s="1"/>
  <c r="V98" i="1"/>
  <c r="Z98" i="1" s="1"/>
  <c r="V60" i="1"/>
  <c r="Z60" i="1" s="1"/>
  <c r="V56" i="1"/>
  <c r="Z56" i="1" s="1"/>
  <c r="V58" i="1"/>
  <c r="Z58" i="1" s="1"/>
  <c r="V42" i="1"/>
  <c r="Z42" i="1" s="1"/>
  <c r="V27" i="1"/>
  <c r="Z27" i="1" s="1"/>
  <c r="V80" i="1"/>
  <c r="Z80" i="1" s="1"/>
  <c r="V94" i="1"/>
  <c r="Z94" i="1" s="1"/>
  <c r="V59" i="1"/>
  <c r="Z59" i="1" s="1"/>
  <c r="V104" i="1"/>
  <c r="Z104" i="1" s="1"/>
  <c r="V68" i="1"/>
  <c r="Z68" i="1" s="1"/>
  <c r="V48" i="1"/>
  <c r="Z48" i="1" s="1"/>
  <c r="V63" i="1"/>
  <c r="Z63" i="1" s="1"/>
  <c r="V61" i="1"/>
  <c r="Z61" i="1" s="1"/>
  <c r="V66" i="1"/>
  <c r="Z66" i="1" s="1"/>
  <c r="V88" i="1"/>
  <c r="Z88" i="1" s="1"/>
  <c r="V100" i="1"/>
  <c r="Z100" i="1" s="1"/>
  <c r="V67" i="1"/>
  <c r="Z67" i="1" s="1"/>
  <c r="V45" i="1"/>
  <c r="Z45" i="1" s="1"/>
  <c r="V50" i="1"/>
  <c r="Z50" i="1" s="1"/>
  <c r="V110" i="1"/>
  <c r="Z110" i="1" s="1"/>
  <c r="V76" i="1"/>
  <c r="Z76" i="1" s="1"/>
  <c r="V71" i="1"/>
  <c r="Z71" i="1" s="1"/>
  <c r="V69" i="1"/>
  <c r="Z69" i="1" s="1"/>
  <c r="V74" i="1"/>
  <c r="Z74" i="1" s="1"/>
  <c r="V79" i="1"/>
  <c r="Z79" i="1" s="1"/>
  <c r="V106" i="1"/>
  <c r="Z106" i="1" s="1"/>
  <c r="V43" i="1"/>
  <c r="Z43" i="1" s="1"/>
  <c r="V38" i="1"/>
  <c r="Z38" i="1" s="1"/>
  <c r="V112" i="1"/>
  <c r="Z112" i="1" s="1"/>
  <c r="V83" i="1"/>
  <c r="Z83" i="1" s="1"/>
  <c r="V26" i="1"/>
  <c r="Z26" i="1" s="1"/>
  <c r="V95" i="1"/>
  <c r="Z95" i="1" s="1"/>
  <c r="V87" i="1"/>
  <c r="Z87" i="1" s="1"/>
  <c r="V85" i="1"/>
  <c r="Z85" i="1" s="1"/>
  <c r="V90" i="1"/>
  <c r="Z90" i="1" s="1"/>
  <c r="V82" i="1"/>
  <c r="Z82" i="1" s="1"/>
  <c r="V23" i="1"/>
  <c r="Z23" i="1" s="1"/>
  <c r="V91" i="1"/>
  <c r="Z91" i="1" s="1"/>
  <c r="V101" i="1"/>
  <c r="Z101" i="1" s="1"/>
  <c r="V29" i="1"/>
  <c r="Z29" i="1" s="1"/>
  <c r="V96" i="1"/>
  <c r="Z96" i="1" s="1"/>
  <c r="V49" i="1"/>
  <c r="Z49" i="1" s="1"/>
  <c r="W78" i="1"/>
  <c r="AA78" i="1" s="1"/>
  <c r="U87" i="1"/>
  <c r="U99" i="1"/>
  <c r="W94" i="1"/>
  <c r="AA94" i="1" s="1"/>
  <c r="W91" i="1"/>
  <c r="AA91" i="1" s="1"/>
  <c r="U104" i="1"/>
  <c r="W104" i="1"/>
  <c r="AA104" i="1" s="1"/>
  <c r="U63" i="1"/>
  <c r="U82" i="1"/>
  <c r="W79" i="1"/>
  <c r="AA79" i="1" s="1"/>
  <c r="U69" i="1"/>
  <c r="W82" i="1"/>
  <c r="AA82" i="1" s="1"/>
  <c r="W85" i="1"/>
  <c r="AA85" i="1" s="1"/>
  <c r="U97" i="1"/>
  <c r="W97" i="1"/>
  <c r="AA97" i="1" s="1"/>
  <c r="U110" i="1"/>
  <c r="U107" i="1"/>
  <c r="W65" i="1"/>
  <c r="AA65" i="1" s="1"/>
  <c r="W68" i="1"/>
  <c r="AA68" i="1" s="1"/>
  <c r="W74" i="1"/>
  <c r="AA74" i="1" s="1"/>
  <c r="W111" i="1"/>
  <c r="AA111" i="1" s="1"/>
  <c r="U96" i="1"/>
  <c r="W72" i="1"/>
  <c r="AA72" i="1" s="1"/>
  <c r="W100" i="1"/>
  <c r="AA100" i="1" s="1"/>
  <c r="W103" i="1"/>
  <c r="AA103" i="1" s="1"/>
  <c r="W62" i="1"/>
  <c r="AA62" i="1" s="1"/>
  <c r="U68" i="1"/>
  <c r="W110" i="1"/>
  <c r="AA110" i="1" s="1"/>
  <c r="U71" i="1"/>
  <c r="U90" i="1"/>
  <c r="W87" i="1"/>
  <c r="AA87" i="1" s="1"/>
  <c r="U77" i="1"/>
  <c r="W69" i="1"/>
  <c r="AA69" i="1" s="1"/>
  <c r="W64" i="1"/>
  <c r="AA64" i="1" s="1"/>
  <c r="U62" i="1"/>
  <c r="W106" i="1"/>
  <c r="AA106" i="1" s="1"/>
  <c r="W70" i="1"/>
  <c r="AA70" i="1" s="1"/>
  <c r="U76" i="1"/>
  <c r="U79" i="1"/>
  <c r="U102" i="1"/>
  <c r="U93" i="1"/>
  <c r="U85" i="1"/>
  <c r="W77" i="1"/>
  <c r="AA77" i="1" s="1"/>
  <c r="U67" i="1"/>
  <c r="U109" i="1"/>
  <c r="U73" i="1"/>
  <c r="W81" i="1"/>
  <c r="AA81" i="1" s="1"/>
  <c r="W84" i="1"/>
  <c r="AA84" i="1" s="1"/>
  <c r="U108" i="1"/>
  <c r="U72" i="1"/>
  <c r="W90" i="1"/>
  <c r="AA90" i="1" s="1"/>
  <c r="U75" i="1"/>
  <c r="U81" i="1"/>
  <c r="W89" i="1"/>
  <c r="AA89" i="1" s="1"/>
  <c r="W95" i="1"/>
  <c r="AA95" i="1" s="1"/>
  <c r="U80" i="1"/>
  <c r="W96" i="1"/>
  <c r="AA96" i="1" s="1"/>
  <c r="W67" i="1"/>
  <c r="AA67" i="1" s="1"/>
  <c r="W80" i="1"/>
  <c r="AA80" i="1" s="1"/>
  <c r="U78" i="1"/>
  <c r="W75" i="1"/>
  <c r="AA75" i="1" s="1"/>
  <c r="W86" i="1"/>
  <c r="AA86" i="1" s="1"/>
  <c r="W92" i="1"/>
  <c r="AA92" i="1" s="1"/>
  <c r="W101" i="1"/>
  <c r="AA101" i="1" s="1"/>
  <c r="U66" i="1"/>
  <c r="W63" i="1"/>
  <c r="AA63" i="1" s="1"/>
  <c r="U105" i="1"/>
  <c r="U94" i="1"/>
  <c r="W109" i="1"/>
  <c r="AA109" i="1" s="1"/>
  <c r="W73" i="1"/>
  <c r="AA73" i="1" s="1"/>
  <c r="U64" i="1"/>
  <c r="U83" i="1"/>
  <c r="U89" i="1"/>
  <c r="U95" i="1"/>
  <c r="W107" i="1"/>
  <c r="AA107" i="1" s="1"/>
  <c r="W93" i="1"/>
  <c r="AA93" i="1" s="1"/>
  <c r="W102" i="1"/>
  <c r="AA102" i="1" s="1"/>
  <c r="U100" i="1"/>
  <c r="U70" i="1"/>
  <c r="U84" i="1"/>
  <c r="W88" i="1"/>
  <c r="AA88" i="1" s="1"/>
  <c r="U86" i="1"/>
  <c r="W83" i="1"/>
  <c r="AA83" i="1" s="1"/>
  <c r="U92" i="1"/>
  <c r="W98" i="1"/>
  <c r="AA98" i="1" s="1"/>
  <c r="U74" i="1"/>
  <c r="W99" i="1"/>
  <c r="AA99" i="1" s="1"/>
  <c r="W71" i="1"/>
  <c r="AA71" i="1" s="1"/>
  <c r="U111" i="1"/>
  <c r="U106" i="1"/>
  <c r="U103" i="1"/>
  <c r="U65" i="1"/>
  <c r="W76" i="1"/>
  <c r="AA76" i="1" s="1"/>
  <c r="W112" i="1"/>
  <c r="AA112" i="1" s="1"/>
  <c r="U91" i="1"/>
  <c r="U98" i="1"/>
  <c r="U101" i="1"/>
  <c r="W105" i="1"/>
  <c r="AA105" i="1" s="1"/>
  <c r="U88" i="1"/>
  <c r="W66" i="1"/>
  <c r="AA66" i="1" s="1"/>
  <c r="W108" i="1"/>
  <c r="AA108" i="1" s="1"/>
  <c r="U112" i="1"/>
  <c r="V15" i="1"/>
  <c r="Z15" i="1" s="1"/>
  <c r="U15" i="1"/>
  <c r="W15" i="1"/>
  <c r="AA15" i="1" s="1"/>
  <c r="W14" i="1"/>
  <c r="AA14" i="1" s="1"/>
  <c r="V14" i="1"/>
  <c r="Z14" i="1" s="1"/>
  <c r="U14" i="1"/>
  <c r="W13" i="1"/>
  <c r="AA13" i="1" s="1"/>
  <c r="V13" i="1"/>
  <c r="Z13" i="1" s="1"/>
  <c r="U13" i="1"/>
  <c r="F14" i="3" l="1"/>
  <c r="G14" i="3"/>
  <c r="E14" i="3"/>
  <c r="J14" i="6"/>
  <c r="V14" i="6" s="1"/>
  <c r="R14" i="6"/>
  <c r="U14" i="6"/>
  <c r="Y14" i="6"/>
  <c r="AC14" i="6" s="1"/>
  <c r="K14" i="6"/>
  <c r="O14" i="6"/>
  <c r="S14" i="6"/>
  <c r="W14" i="12"/>
  <c r="AA14" i="12" s="1"/>
  <c r="U14" i="12"/>
  <c r="Y14" i="12" s="1"/>
  <c r="AC14" i="12" s="1"/>
  <c r="J14" i="12"/>
  <c r="R14" i="12"/>
  <c r="AH13" i="11"/>
  <c r="AI13" i="11"/>
  <c r="AG13" i="11"/>
  <c r="AJ13" i="11" s="1"/>
  <c r="J14" i="10"/>
  <c r="R14" i="10"/>
  <c r="K14" i="10"/>
  <c r="S14" i="10"/>
  <c r="O14" i="10"/>
  <c r="I14" i="10"/>
  <c r="H14" i="10"/>
  <c r="M14" i="10"/>
  <c r="Q14" i="10"/>
  <c r="AF13" i="8"/>
  <c r="AG13" i="8" s="1"/>
  <c r="F14" i="7"/>
  <c r="G14" i="7"/>
  <c r="E14" i="7"/>
  <c r="AC13" i="4"/>
  <c r="Y109" i="1"/>
  <c r="X109" i="1"/>
  <c r="AB109" i="1" s="1"/>
  <c r="Y82" i="1"/>
  <c r="X82" i="1"/>
  <c r="AB82" i="1" s="1"/>
  <c r="Y40" i="1"/>
  <c r="X40" i="1"/>
  <c r="AB40" i="1" s="1"/>
  <c r="Y39" i="1"/>
  <c r="X39" i="1"/>
  <c r="AB39" i="1" s="1"/>
  <c r="Y30" i="1"/>
  <c r="X30" i="1"/>
  <c r="AB30" i="1" s="1"/>
  <c r="Y23" i="1"/>
  <c r="X23" i="1"/>
  <c r="AB23" i="1" s="1"/>
  <c r="Y90" i="1"/>
  <c r="X90" i="1"/>
  <c r="AB90" i="1" s="1"/>
  <c r="Y15" i="1"/>
  <c r="X15" i="1"/>
  <c r="AB15" i="1" s="1"/>
  <c r="Y13" i="1"/>
  <c r="X13" i="1"/>
  <c r="AB13" i="1" s="1"/>
  <c r="Y65" i="1"/>
  <c r="X65" i="1"/>
  <c r="AB65" i="1" s="1"/>
  <c r="Y84" i="1"/>
  <c r="X84" i="1"/>
  <c r="AB84" i="1" s="1"/>
  <c r="Y94" i="1"/>
  <c r="X94" i="1"/>
  <c r="AB94" i="1" s="1"/>
  <c r="Y80" i="1"/>
  <c r="X80" i="1"/>
  <c r="AB80" i="1" s="1"/>
  <c r="Y67" i="1"/>
  <c r="X67" i="1"/>
  <c r="AB67" i="1" s="1"/>
  <c r="Y77" i="1"/>
  <c r="X77" i="1"/>
  <c r="AB77" i="1" s="1"/>
  <c r="Y63" i="1"/>
  <c r="X63" i="1"/>
  <c r="AB63" i="1" s="1"/>
  <c r="Y53" i="1"/>
  <c r="X53" i="1"/>
  <c r="AB53" i="1" s="1"/>
  <c r="Y58" i="1"/>
  <c r="X58" i="1"/>
  <c r="AB58" i="1" s="1"/>
  <c r="Y103" i="1"/>
  <c r="X103" i="1"/>
  <c r="AB103" i="1" s="1"/>
  <c r="Y70" i="1"/>
  <c r="X70" i="1"/>
  <c r="AB70" i="1" s="1"/>
  <c r="Y105" i="1"/>
  <c r="X105" i="1"/>
  <c r="AB105" i="1" s="1"/>
  <c r="Y49" i="1"/>
  <c r="X49" i="1"/>
  <c r="AB49" i="1" s="1"/>
  <c r="Y34" i="1"/>
  <c r="X34" i="1"/>
  <c r="AB34" i="1" s="1"/>
  <c r="Y48" i="1"/>
  <c r="X48" i="1"/>
  <c r="AB48" i="1" s="1"/>
  <c r="Y56" i="1"/>
  <c r="X56" i="1"/>
  <c r="AB56" i="1" s="1"/>
  <c r="Y14" i="1"/>
  <c r="X14" i="1"/>
  <c r="AB14" i="1" s="1"/>
  <c r="Y111" i="1"/>
  <c r="X111" i="1"/>
  <c r="AB111" i="1" s="1"/>
  <c r="Y66" i="1"/>
  <c r="X66" i="1"/>
  <c r="AB66" i="1" s="1"/>
  <c r="Y81" i="1"/>
  <c r="X81" i="1"/>
  <c r="AB81" i="1" s="1"/>
  <c r="Y93" i="1"/>
  <c r="X93" i="1"/>
  <c r="AB93" i="1" s="1"/>
  <c r="Y71" i="1"/>
  <c r="X71" i="1"/>
  <c r="AB71" i="1" s="1"/>
  <c r="Y107" i="1"/>
  <c r="X107" i="1"/>
  <c r="AB107" i="1" s="1"/>
  <c r="Y46" i="1"/>
  <c r="X46" i="1"/>
  <c r="AB46" i="1" s="1"/>
  <c r="Y44" i="1"/>
  <c r="X44" i="1"/>
  <c r="AB44" i="1" s="1"/>
  <c r="Y45" i="1"/>
  <c r="X45" i="1"/>
  <c r="AB45" i="1" s="1"/>
  <c r="Y33" i="1"/>
  <c r="X33" i="1"/>
  <c r="AB33" i="1" s="1"/>
  <c r="Y75" i="1"/>
  <c r="X75" i="1"/>
  <c r="AB75" i="1" s="1"/>
  <c r="Y102" i="1"/>
  <c r="X102" i="1"/>
  <c r="AB102" i="1" s="1"/>
  <c r="Y110" i="1"/>
  <c r="X110" i="1"/>
  <c r="AB110" i="1" s="1"/>
  <c r="Y55" i="1"/>
  <c r="X55" i="1"/>
  <c r="AB55" i="1" s="1"/>
  <c r="Y37" i="1"/>
  <c r="X37" i="1"/>
  <c r="AB37" i="1" s="1"/>
  <c r="Y61" i="1"/>
  <c r="X61" i="1"/>
  <c r="AB61" i="1" s="1"/>
  <c r="Y26" i="1"/>
  <c r="X26" i="1"/>
  <c r="AB26" i="1" s="1"/>
  <c r="Y85" i="1"/>
  <c r="X85" i="1"/>
  <c r="AB85" i="1" s="1"/>
  <c r="Y50" i="1"/>
  <c r="X50" i="1"/>
  <c r="AB50" i="1" s="1"/>
  <c r="Y79" i="1"/>
  <c r="X79" i="1"/>
  <c r="AB79" i="1" s="1"/>
  <c r="Y68" i="1"/>
  <c r="X68" i="1"/>
  <c r="AB68" i="1" s="1"/>
  <c r="Y99" i="1"/>
  <c r="X99" i="1"/>
  <c r="AB99" i="1" s="1"/>
  <c r="Y57" i="1"/>
  <c r="X57" i="1"/>
  <c r="AB57" i="1" s="1"/>
  <c r="Y41" i="1"/>
  <c r="X41" i="1"/>
  <c r="AB41" i="1" s="1"/>
  <c r="Y32" i="1"/>
  <c r="X32" i="1"/>
  <c r="AB32" i="1" s="1"/>
  <c r="Y112" i="1"/>
  <c r="X112" i="1"/>
  <c r="AB112" i="1" s="1"/>
  <c r="Y74" i="1"/>
  <c r="X74" i="1"/>
  <c r="AB74" i="1" s="1"/>
  <c r="Y95" i="1"/>
  <c r="X95" i="1"/>
  <c r="AB95" i="1" s="1"/>
  <c r="Y72" i="1"/>
  <c r="X72" i="1"/>
  <c r="AB72" i="1" s="1"/>
  <c r="Y76" i="1"/>
  <c r="X76" i="1"/>
  <c r="AB76" i="1" s="1"/>
  <c r="Y97" i="1"/>
  <c r="X97" i="1"/>
  <c r="AB97" i="1" s="1"/>
  <c r="Y87" i="1"/>
  <c r="X87" i="1"/>
  <c r="AB87" i="1" s="1"/>
  <c r="Y59" i="1"/>
  <c r="X59" i="1"/>
  <c r="AB59" i="1" s="1"/>
  <c r="Y60" i="1"/>
  <c r="X60" i="1"/>
  <c r="AB60" i="1" s="1"/>
  <c r="Y29" i="1"/>
  <c r="X29" i="1"/>
  <c r="AB29" i="1" s="1"/>
  <c r="Y100" i="1"/>
  <c r="X100" i="1"/>
  <c r="AB100" i="1" s="1"/>
  <c r="Y51" i="1"/>
  <c r="X51" i="1"/>
  <c r="AB51" i="1" s="1"/>
  <c r="Y101" i="1"/>
  <c r="X101" i="1"/>
  <c r="AB101" i="1" s="1"/>
  <c r="Y89" i="1"/>
  <c r="X89" i="1"/>
  <c r="AB89" i="1" s="1"/>
  <c r="Y108" i="1"/>
  <c r="X108" i="1"/>
  <c r="AB108" i="1" s="1"/>
  <c r="Y27" i="1"/>
  <c r="X27" i="1"/>
  <c r="AB27" i="1" s="1"/>
  <c r="Y47" i="1"/>
  <c r="X47" i="1"/>
  <c r="AB47" i="1" s="1"/>
  <c r="Y35" i="1"/>
  <c r="X35" i="1"/>
  <c r="AB35" i="1" s="1"/>
  <c r="Y25" i="1"/>
  <c r="X25" i="1"/>
  <c r="AB25" i="1" s="1"/>
  <c r="Y98" i="1"/>
  <c r="X98" i="1"/>
  <c r="AB98" i="1" s="1"/>
  <c r="Y92" i="1"/>
  <c r="X92" i="1"/>
  <c r="AB92" i="1" s="1"/>
  <c r="Y83" i="1"/>
  <c r="X83" i="1"/>
  <c r="AB83" i="1" s="1"/>
  <c r="Y78" i="1"/>
  <c r="X78" i="1"/>
  <c r="AB78" i="1" s="1"/>
  <c r="Y38" i="1"/>
  <c r="X38" i="1"/>
  <c r="AB38" i="1" s="1"/>
  <c r="Y36" i="1"/>
  <c r="X36" i="1"/>
  <c r="AB36" i="1" s="1"/>
  <c r="Y28" i="1"/>
  <c r="X28" i="1"/>
  <c r="AB28" i="1" s="1"/>
  <c r="Y106" i="1"/>
  <c r="X106" i="1"/>
  <c r="AB106" i="1" s="1"/>
  <c r="Y104" i="1"/>
  <c r="X104" i="1"/>
  <c r="AB104" i="1" s="1"/>
  <c r="Y88" i="1"/>
  <c r="X88" i="1"/>
  <c r="AB88" i="1" s="1"/>
  <c r="Y91" i="1"/>
  <c r="X91" i="1"/>
  <c r="AB91" i="1" s="1"/>
  <c r="Y64" i="1"/>
  <c r="X64" i="1"/>
  <c r="AB64" i="1" s="1"/>
  <c r="Y62" i="1"/>
  <c r="X62" i="1"/>
  <c r="AB62" i="1" s="1"/>
  <c r="Y69" i="1"/>
  <c r="X69" i="1"/>
  <c r="AB69" i="1" s="1"/>
  <c r="Y52" i="1"/>
  <c r="X52" i="1"/>
  <c r="AB52" i="1" s="1"/>
  <c r="Y42" i="1"/>
  <c r="X42" i="1"/>
  <c r="AB42" i="1" s="1"/>
  <c r="Y31" i="1"/>
  <c r="X31" i="1"/>
  <c r="AB31" i="1" s="1"/>
  <c r="Y86" i="1"/>
  <c r="X86" i="1"/>
  <c r="AB86" i="1" s="1"/>
  <c r="Y73" i="1"/>
  <c r="X73" i="1"/>
  <c r="AB73" i="1" s="1"/>
  <c r="Y96" i="1"/>
  <c r="X96" i="1"/>
  <c r="AB96" i="1" s="1"/>
  <c r="Y54" i="1"/>
  <c r="X54" i="1"/>
  <c r="AB54" i="1" s="1"/>
  <c r="Y43" i="1"/>
  <c r="X43" i="1"/>
  <c r="AB43" i="1" s="1"/>
  <c r="Y24" i="1"/>
  <c r="X24" i="1"/>
  <c r="AB24" i="1" s="1"/>
  <c r="G3" i="1"/>
  <c r="W16" i="1"/>
  <c r="AA16" i="1" s="1"/>
  <c r="U16" i="1"/>
  <c r="V16" i="1"/>
  <c r="Z16" i="1" s="1"/>
  <c r="V17" i="1"/>
  <c r="Z17" i="1" s="1"/>
  <c r="U17" i="1"/>
  <c r="W17" i="1"/>
  <c r="AA17" i="1" s="1"/>
  <c r="Z14" i="6" l="1"/>
  <c r="AD14" i="6" s="1"/>
  <c r="W14" i="6"/>
  <c r="AA14" i="6" s="1"/>
  <c r="AE14" i="6" s="1"/>
  <c r="N14" i="6"/>
  <c r="L14" i="6"/>
  <c r="P14" i="6" s="1"/>
  <c r="T14" i="6"/>
  <c r="V14" i="12"/>
  <c r="X14" i="12" s="1"/>
  <c r="L14" i="12"/>
  <c r="P14" i="12" s="1"/>
  <c r="Z14" i="12"/>
  <c r="AD14" i="12" s="1"/>
  <c r="T14" i="12"/>
  <c r="N14" i="12"/>
  <c r="F14" i="11"/>
  <c r="E14" i="11"/>
  <c r="G14" i="11"/>
  <c r="T14" i="10"/>
  <c r="V14" i="10"/>
  <c r="Z14" i="10" s="1"/>
  <c r="N14" i="10"/>
  <c r="W14" i="10"/>
  <c r="AA14" i="10" s="1"/>
  <c r="L14" i="10"/>
  <c r="P14" i="10" s="1"/>
  <c r="U14" i="10"/>
  <c r="Y14" i="10" s="1"/>
  <c r="AI13" i="8"/>
  <c r="AH13" i="8"/>
  <c r="AJ13" i="8" s="1"/>
  <c r="I14" i="7"/>
  <c r="H14" i="7"/>
  <c r="Q14" i="7"/>
  <c r="M14" i="7"/>
  <c r="S14" i="7"/>
  <c r="K14" i="7"/>
  <c r="O14" i="7"/>
  <c r="J14" i="7"/>
  <c r="R14" i="7"/>
  <c r="AF13" i="4"/>
  <c r="AG13" i="4" s="1"/>
  <c r="Y16" i="1"/>
  <c r="X16" i="1"/>
  <c r="AB16" i="1" s="1"/>
  <c r="Y17" i="1"/>
  <c r="X17" i="1"/>
  <c r="AB17" i="1" s="1"/>
  <c r="G4" i="1"/>
  <c r="W19" i="1"/>
  <c r="AA19" i="1" s="1"/>
  <c r="W18" i="1"/>
  <c r="AA18" i="1" s="1"/>
  <c r="U19" i="1"/>
  <c r="V19" i="1"/>
  <c r="Z19" i="1" s="1"/>
  <c r="V18" i="1"/>
  <c r="Z18" i="1" s="1"/>
  <c r="U18" i="1"/>
  <c r="X14" i="6" l="1"/>
  <c r="AB14" i="6" s="1"/>
  <c r="G15" i="6"/>
  <c r="AB14" i="12"/>
  <c r="K14" i="11"/>
  <c r="S14" i="11"/>
  <c r="I14" i="11"/>
  <c r="Q14" i="11"/>
  <c r="M14" i="11"/>
  <c r="H14" i="11"/>
  <c r="J14" i="11"/>
  <c r="R14" i="11"/>
  <c r="N14" i="11"/>
  <c r="AC14" i="10"/>
  <c r="G15" i="10" s="1"/>
  <c r="X14" i="10"/>
  <c r="AB14" i="10" s="1"/>
  <c r="E14" i="8"/>
  <c r="G14" i="8"/>
  <c r="F14" i="8"/>
  <c r="W14" i="7"/>
  <c r="AA14" i="7" s="1"/>
  <c r="V14" i="7"/>
  <c r="Z14" i="7" s="1"/>
  <c r="T14" i="7"/>
  <c r="N14" i="7"/>
  <c r="L14" i="7"/>
  <c r="P14" i="7" s="1"/>
  <c r="U14" i="7"/>
  <c r="Y14" i="7" s="1"/>
  <c r="AH13" i="4"/>
  <c r="AJ13" i="4" s="1"/>
  <c r="AI13" i="4"/>
  <c r="Y18" i="1"/>
  <c r="X18" i="1"/>
  <c r="AB18" i="1" s="1"/>
  <c r="Y19" i="1"/>
  <c r="X19" i="1"/>
  <c r="AB19" i="1" s="1"/>
  <c r="U20" i="1"/>
  <c r="W20" i="1"/>
  <c r="AA20" i="1" s="1"/>
  <c r="V20" i="1"/>
  <c r="Z20" i="1" s="1"/>
  <c r="F15" i="6" l="1"/>
  <c r="K15" i="6"/>
  <c r="W15" i="6" s="1"/>
  <c r="S15" i="6"/>
  <c r="E15" i="6"/>
  <c r="E15" i="12"/>
  <c r="F15" i="12"/>
  <c r="R15" i="12" s="1"/>
  <c r="G15" i="12"/>
  <c r="E15" i="10"/>
  <c r="M15" i="10" s="1"/>
  <c r="F15" i="10"/>
  <c r="L14" i="11"/>
  <c r="P14" i="11" s="1"/>
  <c r="U14" i="11"/>
  <c r="W14" i="11"/>
  <c r="O14" i="11"/>
  <c r="T14" i="11"/>
  <c r="Y14" i="11"/>
  <c r="AC14" i="11" s="1"/>
  <c r="V14" i="11"/>
  <c r="Z14" i="11" s="1"/>
  <c r="AD14" i="11" s="1"/>
  <c r="AA14" i="11"/>
  <c r="AE14" i="11" s="1"/>
  <c r="K15" i="10"/>
  <c r="O15" i="10"/>
  <c r="S15" i="10"/>
  <c r="K14" i="8"/>
  <c r="O14" i="8" s="1"/>
  <c r="S14" i="8"/>
  <c r="N14" i="8"/>
  <c r="R14" i="8"/>
  <c r="J14" i="8"/>
  <c r="M14" i="8"/>
  <c r="I14" i="8"/>
  <c r="H14" i="8"/>
  <c r="Q14" i="8"/>
  <c r="AC14" i="7"/>
  <c r="X14" i="7"/>
  <c r="AB14" i="7" s="1"/>
  <c r="F14" i="4"/>
  <c r="E14" i="4"/>
  <c r="G14" i="4"/>
  <c r="Y20" i="1"/>
  <c r="X20" i="1"/>
  <c r="AB20" i="1" s="1"/>
  <c r="V21" i="1"/>
  <c r="Z21" i="1" s="1"/>
  <c r="U21" i="1"/>
  <c r="W21" i="1"/>
  <c r="AA21" i="1" s="1"/>
  <c r="I15" i="12" l="1"/>
  <c r="M15" i="12" s="1"/>
  <c r="Q15" i="12"/>
  <c r="J15" i="12"/>
  <c r="N15" i="12" s="1"/>
  <c r="O15" i="6"/>
  <c r="Q15" i="6"/>
  <c r="I15" i="6"/>
  <c r="M15" i="6" s="1"/>
  <c r="H15" i="6"/>
  <c r="AA15" i="6"/>
  <c r="AE15" i="6" s="1"/>
  <c r="R15" i="6"/>
  <c r="J15" i="6"/>
  <c r="V15" i="6" s="1"/>
  <c r="H15" i="10"/>
  <c r="R15" i="10"/>
  <c r="Q15" i="10"/>
  <c r="K15" i="12"/>
  <c r="O15" i="12" s="1"/>
  <c r="S15" i="12"/>
  <c r="I15" i="10"/>
  <c r="U15" i="10" s="1"/>
  <c r="H15" i="12"/>
  <c r="J15" i="10"/>
  <c r="N15" i="10" s="1"/>
  <c r="AF14" i="11"/>
  <c r="AH14" i="11" s="1"/>
  <c r="X14" i="11"/>
  <c r="AB14" i="11" s="1"/>
  <c r="AI14" i="11"/>
  <c r="W15" i="10"/>
  <c r="AA15" i="10" s="1"/>
  <c r="V14" i="8"/>
  <c r="Z14" i="8" s="1"/>
  <c r="AD14" i="8" s="1"/>
  <c r="W14" i="8"/>
  <c r="AA14" i="8" s="1"/>
  <c r="AE14" i="8" s="1"/>
  <c r="L14" i="8"/>
  <c r="P14" i="8" s="1"/>
  <c r="U14" i="8"/>
  <c r="Y14" i="8" s="1"/>
  <c r="AC14" i="8" s="1"/>
  <c r="T14" i="8"/>
  <c r="G15" i="7"/>
  <c r="F15" i="7"/>
  <c r="E15" i="7"/>
  <c r="H14" i="4"/>
  <c r="Q14" i="4"/>
  <c r="I14" i="4"/>
  <c r="S14" i="4"/>
  <c r="K14" i="4"/>
  <c r="W14" i="4" s="1"/>
  <c r="R14" i="4"/>
  <c r="J14" i="4"/>
  <c r="V14" i="4" s="1"/>
  <c r="Y21" i="1"/>
  <c r="X21" i="1"/>
  <c r="AB21" i="1" s="1"/>
  <c r="V22" i="1"/>
  <c r="Z22" i="1" s="1"/>
  <c r="W22" i="1"/>
  <c r="AA22" i="1" s="1"/>
  <c r="U22" i="1"/>
  <c r="V15" i="12" l="1"/>
  <c r="Z15" i="12" s="1"/>
  <c r="AD15" i="12" s="1"/>
  <c r="U15" i="12"/>
  <c r="Y15" i="12" s="1"/>
  <c r="AC15" i="12" s="1"/>
  <c r="Z15" i="6"/>
  <c r="AD15" i="6" s="1"/>
  <c r="T15" i="10"/>
  <c r="N15" i="6"/>
  <c r="L15" i="6"/>
  <c r="P15" i="6" s="1"/>
  <c r="U15" i="6"/>
  <c r="X15" i="6" s="1"/>
  <c r="Y15" i="10"/>
  <c r="T15" i="6"/>
  <c r="L15" i="12"/>
  <c r="P15" i="12" s="1"/>
  <c r="T15" i="12"/>
  <c r="W15" i="12"/>
  <c r="AA15" i="12" s="1"/>
  <c r="AE15" i="12" s="1"/>
  <c r="V15" i="10"/>
  <c r="Z15" i="10" s="1"/>
  <c r="L15" i="10"/>
  <c r="P15" i="10" s="1"/>
  <c r="AG14" i="11"/>
  <c r="AJ14" i="11"/>
  <c r="AF14" i="8"/>
  <c r="AI14" i="8" s="1"/>
  <c r="X14" i="8"/>
  <c r="AB14" i="8" s="1"/>
  <c r="I15" i="7"/>
  <c r="H15" i="7"/>
  <c r="M15" i="7"/>
  <c r="Q15" i="7"/>
  <c r="J15" i="7"/>
  <c r="R15" i="7"/>
  <c r="O15" i="7"/>
  <c r="K15" i="7"/>
  <c r="S15" i="7"/>
  <c r="N14" i="4"/>
  <c r="Z14" i="4"/>
  <c r="AD14" i="4" s="1"/>
  <c r="O14" i="4"/>
  <c r="M14" i="4"/>
  <c r="L14" i="4"/>
  <c r="P14" i="4" s="1"/>
  <c r="U14" i="4"/>
  <c r="AA14" i="4"/>
  <c r="AE14" i="4" s="1"/>
  <c r="T14" i="4"/>
  <c r="Y22" i="1"/>
  <c r="X22" i="1"/>
  <c r="AB22" i="1" s="1"/>
  <c r="G16" i="12" l="1"/>
  <c r="Y15" i="6"/>
  <c r="AC15" i="6" s="1"/>
  <c r="AC15" i="10"/>
  <c r="G16" i="10" s="1"/>
  <c r="AB15" i="6"/>
  <c r="X15" i="12"/>
  <c r="AB15" i="12" s="1"/>
  <c r="K16" i="12"/>
  <c r="O16" i="12"/>
  <c r="S16" i="12"/>
  <c r="E16" i="12"/>
  <c r="F16" i="12"/>
  <c r="X15" i="10"/>
  <c r="AB15" i="10" s="1"/>
  <c r="G15" i="11"/>
  <c r="F15" i="11"/>
  <c r="E15" i="11"/>
  <c r="AG14" i="8"/>
  <c r="AH14" i="8"/>
  <c r="W15" i="7"/>
  <c r="AA15" i="7" s="1"/>
  <c r="V15" i="7"/>
  <c r="Z15" i="7" s="1"/>
  <c r="T15" i="7"/>
  <c r="N15" i="7"/>
  <c r="L15" i="7"/>
  <c r="P15" i="7" s="1"/>
  <c r="U15" i="7"/>
  <c r="Y15" i="7" s="1"/>
  <c r="Y14" i="4"/>
  <c r="AC14" i="4" s="1"/>
  <c r="X14" i="4"/>
  <c r="AB14" i="4" s="1"/>
  <c r="F16" i="6" l="1"/>
  <c r="E16" i="10"/>
  <c r="M16" i="10" s="1"/>
  <c r="F16" i="10"/>
  <c r="J16" i="10" s="1"/>
  <c r="N16" i="10" s="1"/>
  <c r="R16" i="6"/>
  <c r="J16" i="6"/>
  <c r="N16" i="6" s="1"/>
  <c r="G16" i="6"/>
  <c r="E16" i="6"/>
  <c r="J16" i="12"/>
  <c r="N16" i="12" s="1"/>
  <c r="R16" i="12"/>
  <c r="I16" i="12"/>
  <c r="M16" i="12" s="1"/>
  <c r="H16" i="12"/>
  <c r="Q16" i="12"/>
  <c r="W16" i="12"/>
  <c r="AA16" i="12" s="1"/>
  <c r="AE16" i="12" s="1"/>
  <c r="N15" i="11"/>
  <c r="J15" i="11"/>
  <c r="R15" i="11"/>
  <c r="M15" i="11"/>
  <c r="H15" i="11"/>
  <c r="I15" i="11"/>
  <c r="Q15" i="11"/>
  <c r="K15" i="11"/>
  <c r="S15" i="11"/>
  <c r="O16" i="10"/>
  <c r="K16" i="10"/>
  <c r="S16" i="10"/>
  <c r="AJ14" i="8"/>
  <c r="X15" i="7"/>
  <c r="AB15" i="7" s="1"/>
  <c r="AC15" i="7"/>
  <c r="AF14" i="4"/>
  <c r="AG14" i="4" s="1"/>
  <c r="I16" i="10" l="1"/>
  <c r="U16" i="10" s="1"/>
  <c r="Q16" i="10"/>
  <c r="H16" i="10"/>
  <c r="R16" i="10"/>
  <c r="I16" i="6"/>
  <c r="M16" i="6" s="1"/>
  <c r="H16" i="6"/>
  <c r="Q16" i="6"/>
  <c r="S16" i="6"/>
  <c r="O16" i="6"/>
  <c r="K16" i="6"/>
  <c r="V16" i="6"/>
  <c r="Z16" i="6" s="1"/>
  <c r="AD16" i="6" s="1"/>
  <c r="L16" i="12"/>
  <c r="P16" i="12" s="1"/>
  <c r="U16" i="12"/>
  <c r="Y16" i="12" s="1"/>
  <c r="AC16" i="12" s="1"/>
  <c r="T16" i="12"/>
  <c r="V16" i="12"/>
  <c r="Z16" i="12" s="1"/>
  <c r="AD16" i="12" s="1"/>
  <c r="W15" i="11"/>
  <c r="AA15" i="11" s="1"/>
  <c r="AE15" i="11" s="1"/>
  <c r="O15" i="11"/>
  <c r="T15" i="11"/>
  <c r="V15" i="11"/>
  <c r="Z15" i="11" s="1"/>
  <c r="AD15" i="11" s="1"/>
  <c r="L15" i="11"/>
  <c r="P15" i="11" s="1"/>
  <c r="U15" i="11"/>
  <c r="X15" i="11" s="1"/>
  <c r="AB15" i="11" s="1"/>
  <c r="W16" i="10"/>
  <c r="AA16" i="10" s="1"/>
  <c r="V16" i="10"/>
  <c r="E15" i="8"/>
  <c r="G15" i="8"/>
  <c r="F15" i="8"/>
  <c r="G16" i="7"/>
  <c r="F16" i="7"/>
  <c r="E16" i="7"/>
  <c r="AH14" i="4"/>
  <c r="AJ14" i="4" s="1"/>
  <c r="AI14" i="4"/>
  <c r="L16" i="10" l="1"/>
  <c r="P16" i="10" s="1"/>
  <c r="T16" i="10"/>
  <c r="Z16" i="10"/>
  <c r="W16" i="6"/>
  <c r="AA16" i="6" s="1"/>
  <c r="AE16" i="6" s="1"/>
  <c r="T16" i="6"/>
  <c r="L16" i="6"/>
  <c r="P16" i="6" s="1"/>
  <c r="U16" i="6"/>
  <c r="X16" i="6" s="1"/>
  <c r="AB16" i="6" s="1"/>
  <c r="G17" i="12"/>
  <c r="X16" i="12"/>
  <c r="AB16" i="12" s="1"/>
  <c r="Y15" i="11"/>
  <c r="AC15" i="11" s="1"/>
  <c r="X16" i="10"/>
  <c r="Y16" i="10"/>
  <c r="N15" i="8"/>
  <c r="J15" i="8"/>
  <c r="R15" i="8"/>
  <c r="K15" i="8"/>
  <c r="S15" i="8"/>
  <c r="I15" i="8"/>
  <c r="H15" i="8"/>
  <c r="M15" i="8"/>
  <c r="Q15" i="8"/>
  <c r="H16" i="7"/>
  <c r="M16" i="7"/>
  <c r="I16" i="7"/>
  <c r="Q16" i="7"/>
  <c r="J16" i="7"/>
  <c r="N16" i="7" s="1"/>
  <c r="R16" i="7"/>
  <c r="K16" i="7"/>
  <c r="O16" i="7"/>
  <c r="S16" i="7"/>
  <c r="G15" i="4"/>
  <c r="F15" i="4"/>
  <c r="E15" i="4"/>
  <c r="E17" i="12" l="1"/>
  <c r="AB16" i="10"/>
  <c r="AC16" i="10"/>
  <c r="G17" i="10" s="1"/>
  <c r="Y16" i="6"/>
  <c r="AC16" i="6" s="1"/>
  <c r="F17" i="12"/>
  <c r="O17" i="12"/>
  <c r="S17" i="12"/>
  <c r="K17" i="12"/>
  <c r="W17" i="12" s="1"/>
  <c r="I17" i="12"/>
  <c r="M17" i="12" s="1"/>
  <c r="H17" i="12"/>
  <c r="Q17" i="12"/>
  <c r="AF15" i="11"/>
  <c r="AG15" i="11"/>
  <c r="V15" i="8"/>
  <c r="Z15" i="8" s="1"/>
  <c r="AD15" i="8" s="1"/>
  <c r="L15" i="8"/>
  <c r="P15" i="8" s="1"/>
  <c r="U15" i="8"/>
  <c r="T15" i="8"/>
  <c r="W15" i="8"/>
  <c r="AA15" i="8" s="1"/>
  <c r="AE15" i="8" s="1"/>
  <c r="O15" i="8"/>
  <c r="W16" i="7"/>
  <c r="AA16" i="7" s="1"/>
  <c r="V16" i="7"/>
  <c r="Z16" i="7" s="1"/>
  <c r="T16" i="7"/>
  <c r="L16" i="7"/>
  <c r="P16" i="7" s="1"/>
  <c r="U16" i="7"/>
  <c r="Y16" i="7" s="1"/>
  <c r="I15" i="4"/>
  <c r="M15" i="4" s="1"/>
  <c r="H15" i="4"/>
  <c r="Q15" i="4"/>
  <c r="J15" i="4"/>
  <c r="R15" i="4"/>
  <c r="K15" i="4"/>
  <c r="W15" i="4" s="1"/>
  <c r="S15" i="4"/>
  <c r="AA17" i="12" l="1"/>
  <c r="AE17" i="12" s="1"/>
  <c r="G17" i="6"/>
  <c r="E17" i="10"/>
  <c r="I17" i="10" s="1"/>
  <c r="F17" i="10"/>
  <c r="J17" i="10" s="1"/>
  <c r="N17" i="10" s="1"/>
  <c r="K17" i="6"/>
  <c r="O17" i="6"/>
  <c r="S17" i="6"/>
  <c r="E17" i="6"/>
  <c r="F17" i="6"/>
  <c r="R17" i="12"/>
  <c r="J17" i="12"/>
  <c r="L17" i="12" s="1"/>
  <c r="P17" i="12" s="1"/>
  <c r="T17" i="12"/>
  <c r="U17" i="12"/>
  <c r="AH15" i="11"/>
  <c r="AJ15" i="11" s="1"/>
  <c r="AI15" i="11"/>
  <c r="O17" i="10"/>
  <c r="K17" i="10"/>
  <c r="S17" i="10"/>
  <c r="X15" i="8"/>
  <c r="AB15" i="8" s="1"/>
  <c r="Y15" i="8"/>
  <c r="AC15" i="8" s="1"/>
  <c r="AC16" i="7"/>
  <c r="X16" i="7"/>
  <c r="AB16" i="7" s="1"/>
  <c r="O15" i="4"/>
  <c r="AA15" i="4"/>
  <c r="AE15" i="4" s="1"/>
  <c r="V15" i="4"/>
  <c r="Z15" i="4" s="1"/>
  <c r="AD15" i="4" s="1"/>
  <c r="N15" i="4"/>
  <c r="T15" i="4"/>
  <c r="U15" i="4"/>
  <c r="L15" i="4"/>
  <c r="P15" i="4" s="1"/>
  <c r="R17" i="10" l="1"/>
  <c r="Q17" i="10"/>
  <c r="M17" i="10"/>
  <c r="H17" i="10"/>
  <c r="J17" i="6"/>
  <c r="R17" i="6"/>
  <c r="H17" i="6"/>
  <c r="I17" i="6"/>
  <c r="M17" i="6" s="1"/>
  <c r="Q17" i="6"/>
  <c r="W17" i="6"/>
  <c r="AA17" i="6" s="1"/>
  <c r="AE17" i="6" s="1"/>
  <c r="N17" i="12"/>
  <c r="V17" i="12"/>
  <c r="Z17" i="12" s="1"/>
  <c r="AD17" i="12" s="1"/>
  <c r="Y17" i="12"/>
  <c r="AC17" i="12" s="1"/>
  <c r="G16" i="11"/>
  <c r="F16" i="11"/>
  <c r="E16" i="11"/>
  <c r="W17" i="10"/>
  <c r="AA17" i="10" s="1"/>
  <c r="V17" i="10"/>
  <c r="L17" i="10"/>
  <c r="U17" i="10"/>
  <c r="AF15" i="8"/>
  <c r="AG15" i="8" s="1"/>
  <c r="G17" i="7"/>
  <c r="F17" i="7"/>
  <c r="E17" i="7"/>
  <c r="X15" i="4"/>
  <c r="AB15" i="4" s="1"/>
  <c r="Y15" i="4"/>
  <c r="AC15" i="4" s="1"/>
  <c r="AF15" i="4" s="1"/>
  <c r="AG15" i="4" s="1"/>
  <c r="Z17" i="10" l="1"/>
  <c r="T17" i="10"/>
  <c r="Y17" i="10"/>
  <c r="P17" i="10"/>
  <c r="T17" i="6"/>
  <c r="L17" i="6"/>
  <c r="P17" i="6" s="1"/>
  <c r="U17" i="6"/>
  <c r="Y17" i="6" s="1"/>
  <c r="AC17" i="6" s="1"/>
  <c r="N17" i="6"/>
  <c r="V17" i="6"/>
  <c r="Z17" i="6" s="1"/>
  <c r="AD17" i="6" s="1"/>
  <c r="G18" i="12"/>
  <c r="X17" i="12"/>
  <c r="AB17" i="12" s="1"/>
  <c r="E18" i="12"/>
  <c r="F18" i="12"/>
  <c r="J16" i="11"/>
  <c r="N16" i="11"/>
  <c r="R16" i="11"/>
  <c r="I16" i="11"/>
  <c r="H16" i="11"/>
  <c r="M16" i="11"/>
  <c r="Q16" i="11"/>
  <c r="K16" i="11"/>
  <c r="S16" i="11"/>
  <c r="X17" i="10"/>
  <c r="AI15" i="8"/>
  <c r="AH15" i="8"/>
  <c r="AJ15" i="8" s="1"/>
  <c r="M17" i="7"/>
  <c r="I17" i="7"/>
  <c r="H17" i="7"/>
  <c r="Q17" i="7"/>
  <c r="J17" i="7"/>
  <c r="R17" i="7"/>
  <c r="O17" i="7"/>
  <c r="K17" i="7"/>
  <c r="S17" i="7"/>
  <c r="AI15" i="4"/>
  <c r="AH15" i="4"/>
  <c r="S18" i="12" l="1"/>
  <c r="K18" i="12"/>
  <c r="W18" i="12" s="1"/>
  <c r="AA18" i="12" s="1"/>
  <c r="AE18" i="12" s="1"/>
  <c r="E18" i="6"/>
  <c r="AC17" i="10"/>
  <c r="F18" i="10" s="1"/>
  <c r="R20" i="10" s="1"/>
  <c r="AB17" i="10"/>
  <c r="X17" i="6"/>
  <c r="AB17" i="6" s="1"/>
  <c r="J18" i="12"/>
  <c r="R18" i="12"/>
  <c r="I18" i="12"/>
  <c r="M18" i="12" s="1"/>
  <c r="H18" i="12"/>
  <c r="Q18" i="12"/>
  <c r="W16" i="11"/>
  <c r="AA16" i="11" s="1"/>
  <c r="AE16" i="11" s="1"/>
  <c r="O16" i="11"/>
  <c r="T16" i="11"/>
  <c r="L16" i="11"/>
  <c r="P16" i="11" s="1"/>
  <c r="U16" i="11"/>
  <c r="Y16" i="11" s="1"/>
  <c r="AC16" i="11" s="1"/>
  <c r="V16" i="11"/>
  <c r="Z16" i="11" s="1"/>
  <c r="AD16" i="11" s="1"/>
  <c r="F16" i="8"/>
  <c r="E16" i="8"/>
  <c r="G16" i="8"/>
  <c r="V17" i="7"/>
  <c r="Z17" i="7" s="1"/>
  <c r="L17" i="7"/>
  <c r="P17" i="7" s="1"/>
  <c r="U17" i="7"/>
  <c r="W17" i="7"/>
  <c r="AA17" i="7" s="1"/>
  <c r="N17" i="7"/>
  <c r="T17" i="7"/>
  <c r="AJ15" i="4"/>
  <c r="F16" i="4" s="1"/>
  <c r="J16" i="4" s="1"/>
  <c r="V16" i="4" s="1"/>
  <c r="O18" i="12" l="1"/>
  <c r="R18" i="10"/>
  <c r="E18" i="10"/>
  <c r="I18" i="10" s="1"/>
  <c r="U18" i="10" s="1"/>
  <c r="G18" i="6"/>
  <c r="K18" i="6" s="1"/>
  <c r="O18" i="6" s="1"/>
  <c r="G18" i="10"/>
  <c r="S18" i="10" s="1"/>
  <c r="R19" i="10"/>
  <c r="J18" i="10"/>
  <c r="V19" i="10" s="1"/>
  <c r="Z19" i="10" s="1"/>
  <c r="F18" i="6"/>
  <c r="H18" i="6" s="1"/>
  <c r="I18" i="6"/>
  <c r="M18" i="6" s="1"/>
  <c r="Q18" i="6"/>
  <c r="J18" i="6"/>
  <c r="V18" i="6" s="1"/>
  <c r="R18" i="6"/>
  <c r="T18" i="12"/>
  <c r="L18" i="12"/>
  <c r="P18" i="12" s="1"/>
  <c r="U18" i="12"/>
  <c r="V18" i="12"/>
  <c r="Z18" i="12" s="1"/>
  <c r="AD18" i="12" s="1"/>
  <c r="N18" i="12"/>
  <c r="Q19" i="10"/>
  <c r="X16" i="11"/>
  <c r="AB16" i="11" s="1"/>
  <c r="AF16" i="11"/>
  <c r="AI16" i="11" s="1"/>
  <c r="U20" i="10"/>
  <c r="U19" i="10"/>
  <c r="K16" i="8"/>
  <c r="S16" i="8"/>
  <c r="H16" i="8"/>
  <c r="M16" i="8"/>
  <c r="I16" i="8"/>
  <c r="Q16" i="8"/>
  <c r="N16" i="8"/>
  <c r="J16" i="8"/>
  <c r="R16" i="8"/>
  <c r="X17" i="7"/>
  <c r="AB17" i="7" s="1"/>
  <c r="Y17" i="7"/>
  <c r="AC17" i="7" s="1"/>
  <c r="R16" i="4"/>
  <c r="Z16" i="4" s="1"/>
  <c r="AD16" i="4" s="1"/>
  <c r="E16" i="4"/>
  <c r="Q16" i="4" s="1"/>
  <c r="I16" i="4"/>
  <c r="M16" i="4" s="1"/>
  <c r="G16" i="4"/>
  <c r="N16" i="4"/>
  <c r="M18" i="10" l="1"/>
  <c r="H18" i="10"/>
  <c r="Q18" i="10"/>
  <c r="T18" i="10" s="1"/>
  <c r="S19" i="10"/>
  <c r="T19" i="10" s="1"/>
  <c r="K18" i="10"/>
  <c r="W18" i="10" s="1"/>
  <c r="AA18" i="10" s="1"/>
  <c r="O18" i="10"/>
  <c r="Q20" i="10"/>
  <c r="S20" i="10"/>
  <c r="V20" i="10"/>
  <c r="Z20" i="10" s="1"/>
  <c r="S18" i="6"/>
  <c r="T18" i="6" s="1"/>
  <c r="N18" i="10"/>
  <c r="V18" i="10"/>
  <c r="Z18" i="10" s="1"/>
  <c r="U18" i="6"/>
  <c r="Y18" i="6" s="1"/>
  <c r="AC18" i="6" s="1"/>
  <c r="L18" i="6"/>
  <c r="P18" i="6" s="1"/>
  <c r="W18" i="6"/>
  <c r="Z18" i="6"/>
  <c r="AD18" i="6" s="1"/>
  <c r="N18" i="6"/>
  <c r="Y19" i="10"/>
  <c r="X18" i="12"/>
  <c r="AB18" i="12" s="1"/>
  <c r="Y18" i="12"/>
  <c r="AH16" i="11"/>
  <c r="AG16" i="11"/>
  <c r="AJ16" i="11" s="1"/>
  <c r="U16" i="4"/>
  <c r="Y16" i="4" s="1"/>
  <c r="AC16" i="4" s="1"/>
  <c r="V16" i="8"/>
  <c r="Z16" i="8" s="1"/>
  <c r="AD16" i="8" s="1"/>
  <c r="T16" i="8"/>
  <c r="L16" i="8"/>
  <c r="P16" i="8" s="1"/>
  <c r="U16" i="8"/>
  <c r="W16" i="8"/>
  <c r="AA16" i="8"/>
  <c r="AE16" i="8" s="1"/>
  <c r="O16" i="8"/>
  <c r="F18" i="7"/>
  <c r="E18" i="7"/>
  <c r="G18" i="7"/>
  <c r="S16" i="4"/>
  <c r="T16" i="4" s="1"/>
  <c r="K16" i="4"/>
  <c r="H16" i="4"/>
  <c r="W20" i="10" l="1"/>
  <c r="AC18" i="12"/>
  <c r="E19" i="12" s="1"/>
  <c r="W19" i="10"/>
  <c r="AA19" i="10" s="1"/>
  <c r="AA20" i="10"/>
  <c r="T20" i="10"/>
  <c r="Y18" i="10"/>
  <c r="Y20" i="10"/>
  <c r="AC20" i="10" s="1"/>
  <c r="F21" i="10" s="1"/>
  <c r="L18" i="10"/>
  <c r="P18" i="10" s="1"/>
  <c r="AA18" i="6"/>
  <c r="AE18" i="6" s="1"/>
  <c r="X18" i="10"/>
  <c r="AB18" i="10" s="1"/>
  <c r="X18" i="6"/>
  <c r="AB18" i="6" s="1"/>
  <c r="X20" i="10"/>
  <c r="F17" i="11"/>
  <c r="G17" i="11"/>
  <c r="E17" i="11"/>
  <c r="X16" i="8"/>
  <c r="AB16" i="8" s="1"/>
  <c r="Y16" i="8"/>
  <c r="AC16" i="8" s="1"/>
  <c r="O18" i="7"/>
  <c r="K18" i="7"/>
  <c r="S19" i="7"/>
  <c r="S18" i="7"/>
  <c r="S20" i="7"/>
  <c r="I18" i="7"/>
  <c r="M18" i="7"/>
  <c r="H18" i="7"/>
  <c r="Q18" i="7"/>
  <c r="Q19" i="7"/>
  <c r="Q20" i="7"/>
  <c r="J18" i="7"/>
  <c r="R19" i="7"/>
  <c r="R20" i="7"/>
  <c r="R18" i="7"/>
  <c r="W16" i="4"/>
  <c r="O16" i="4"/>
  <c r="L16" i="4"/>
  <c r="P16" i="4" s="1"/>
  <c r="X19" i="10" l="1"/>
  <c r="AB19" i="10" s="1"/>
  <c r="F19" i="12"/>
  <c r="I19" i="12"/>
  <c r="M19" i="12" s="1"/>
  <c r="Q19" i="12"/>
  <c r="G19" i="12"/>
  <c r="K19" i="12" s="1"/>
  <c r="W19" i="12" s="1"/>
  <c r="AB20" i="10"/>
  <c r="F19" i="6"/>
  <c r="J19" i="6" s="1"/>
  <c r="V19" i="6" s="1"/>
  <c r="E19" i="6"/>
  <c r="G19" i="6"/>
  <c r="K19" i="6" s="1"/>
  <c r="W19" i="6" s="1"/>
  <c r="G21" i="10"/>
  <c r="K21" i="10" s="1"/>
  <c r="W21" i="10" s="1"/>
  <c r="E21" i="10"/>
  <c r="Q21" i="10" s="1"/>
  <c r="S19" i="6"/>
  <c r="Q19" i="6"/>
  <c r="J19" i="12"/>
  <c r="V19" i="12" s="1"/>
  <c r="R19" i="12"/>
  <c r="I17" i="11"/>
  <c r="M17" i="11"/>
  <c r="H17" i="11"/>
  <c r="Q17" i="11"/>
  <c r="K17" i="11"/>
  <c r="O17" i="11" s="1"/>
  <c r="S17" i="11"/>
  <c r="J17" i="11"/>
  <c r="N17" i="11"/>
  <c r="R17" i="11"/>
  <c r="J21" i="10"/>
  <c r="V21" i="10" s="1"/>
  <c r="R21" i="10"/>
  <c r="AF16" i="8"/>
  <c r="AG16" i="8" s="1"/>
  <c r="T19" i="7"/>
  <c r="T18" i="7"/>
  <c r="W19" i="7"/>
  <c r="AA19" i="7" s="1"/>
  <c r="W18" i="7"/>
  <c r="AA18" i="7" s="1"/>
  <c r="W20" i="7"/>
  <c r="AA20" i="7" s="1"/>
  <c r="V19" i="7"/>
  <c r="Z19" i="7" s="1"/>
  <c r="V18" i="7"/>
  <c r="Z18" i="7" s="1"/>
  <c r="V20" i="7"/>
  <c r="Z20" i="7" s="1"/>
  <c r="N18" i="7"/>
  <c r="T20" i="7"/>
  <c r="L18" i="7"/>
  <c r="P18" i="7" s="1"/>
  <c r="U20" i="7"/>
  <c r="U19" i="7"/>
  <c r="U18" i="7"/>
  <c r="Y18" i="7" s="1"/>
  <c r="AA16" i="4"/>
  <c r="AE16" i="4" s="1"/>
  <c r="X16" i="4"/>
  <c r="AB16" i="4" s="1"/>
  <c r="H19" i="12" l="1"/>
  <c r="S19" i="12"/>
  <c r="O19" i="6"/>
  <c r="H19" i="6"/>
  <c r="R19" i="6"/>
  <c r="T19" i="6" s="1"/>
  <c r="I19" i="6"/>
  <c r="M19" i="6" s="1"/>
  <c r="U19" i="12"/>
  <c r="X19" i="12" s="1"/>
  <c r="H21" i="10"/>
  <c r="O21" i="10"/>
  <c r="S21" i="10"/>
  <c r="AA21" i="10" s="1"/>
  <c r="M21" i="10"/>
  <c r="I21" i="10"/>
  <c r="U21" i="10" s="1"/>
  <c r="X21" i="10" s="1"/>
  <c r="AA19" i="6"/>
  <c r="AE19" i="6" s="1"/>
  <c r="Z19" i="6"/>
  <c r="AD19" i="6" s="1"/>
  <c r="N19" i="6"/>
  <c r="AA19" i="12"/>
  <c r="AE19" i="12" s="1"/>
  <c r="O19" i="12"/>
  <c r="L19" i="12"/>
  <c r="P19" i="12" s="1"/>
  <c r="T19" i="12"/>
  <c r="Z19" i="12"/>
  <c r="AD19" i="12" s="1"/>
  <c r="Y19" i="12"/>
  <c r="AC19" i="12" s="1"/>
  <c r="N19" i="12"/>
  <c r="W17" i="11"/>
  <c r="AA17" i="11" s="1"/>
  <c r="AE17" i="11" s="1"/>
  <c r="T17" i="11"/>
  <c r="V17" i="11"/>
  <c r="Z17" i="11" s="1"/>
  <c r="AD17" i="11" s="1"/>
  <c r="L17" i="11"/>
  <c r="P17" i="11" s="1"/>
  <c r="U17" i="11"/>
  <c r="Y17" i="11" s="1"/>
  <c r="AC17" i="11" s="1"/>
  <c r="Z21" i="10"/>
  <c r="N21" i="10"/>
  <c r="AH16" i="8"/>
  <c r="AI16" i="8"/>
  <c r="AJ16" i="8"/>
  <c r="X19" i="7"/>
  <c r="AB19" i="7" s="1"/>
  <c r="X20" i="7"/>
  <c r="AB20" i="7" s="1"/>
  <c r="X18" i="7"/>
  <c r="AB18" i="7" s="1"/>
  <c r="Y19" i="7"/>
  <c r="Y20" i="7"/>
  <c r="AC20" i="7" s="1"/>
  <c r="AF16" i="4"/>
  <c r="AI16" i="4" s="1"/>
  <c r="U19" i="6" l="1"/>
  <c r="X19" i="6" s="1"/>
  <c r="L19" i="6"/>
  <c r="P19" i="6" s="1"/>
  <c r="E20" i="12"/>
  <c r="Y19" i="6"/>
  <c r="AC19" i="6" s="1"/>
  <c r="AB19" i="6"/>
  <c r="T21" i="10"/>
  <c r="AB21" i="10" s="1"/>
  <c r="L21" i="10"/>
  <c r="P21" i="10" s="1"/>
  <c r="G20" i="12"/>
  <c r="K20" i="12" s="1"/>
  <c r="W20" i="12" s="1"/>
  <c r="F20" i="12"/>
  <c r="AB19" i="12"/>
  <c r="AF17" i="11"/>
  <c r="AH17" i="11" s="1"/>
  <c r="X17" i="11"/>
  <c r="AB17" i="11" s="1"/>
  <c r="Y21" i="10"/>
  <c r="AC21" i="10" s="1"/>
  <c r="F17" i="8"/>
  <c r="G17" i="8"/>
  <c r="E17" i="8"/>
  <c r="G21" i="7"/>
  <c r="F21" i="7"/>
  <c r="E21" i="7"/>
  <c r="AG16" i="4"/>
  <c r="AH16" i="4"/>
  <c r="S20" i="12" l="1"/>
  <c r="O20" i="12"/>
  <c r="G20" i="6"/>
  <c r="AI17" i="11"/>
  <c r="F20" i="6"/>
  <c r="K20" i="6"/>
  <c r="W20" i="6" s="1"/>
  <c r="S20" i="6"/>
  <c r="O20" i="6"/>
  <c r="E20" i="6"/>
  <c r="AA20" i="12"/>
  <c r="AE20" i="12" s="1"/>
  <c r="I20" i="12"/>
  <c r="M20" i="12" s="1"/>
  <c r="H20" i="12"/>
  <c r="Q20" i="12"/>
  <c r="J20" i="12"/>
  <c r="V20" i="12" s="1"/>
  <c r="R20" i="12"/>
  <c r="AG17" i="11"/>
  <c r="AJ17" i="11" s="1"/>
  <c r="F22" i="10"/>
  <c r="G22" i="10"/>
  <c r="E22" i="10"/>
  <c r="I17" i="8"/>
  <c r="H17" i="8"/>
  <c r="M17" i="8"/>
  <c r="Q17" i="8"/>
  <c r="K17" i="8"/>
  <c r="S17" i="8"/>
  <c r="N17" i="8"/>
  <c r="J17" i="8"/>
  <c r="R17" i="8"/>
  <c r="M21" i="7"/>
  <c r="H21" i="7"/>
  <c r="I21" i="7"/>
  <c r="Q21" i="7"/>
  <c r="J21" i="7"/>
  <c r="V21" i="7" s="1"/>
  <c r="R21" i="7"/>
  <c r="O21" i="7"/>
  <c r="K21" i="7"/>
  <c r="W21" i="7" s="1"/>
  <c r="S21" i="7"/>
  <c r="AJ16" i="4"/>
  <c r="I20" i="6" l="1"/>
  <c r="M20" i="6" s="1"/>
  <c r="H20" i="6"/>
  <c r="Q20" i="6"/>
  <c r="AA20" i="6"/>
  <c r="AE20" i="6" s="1"/>
  <c r="R20" i="6"/>
  <c r="J20" i="6"/>
  <c r="V20" i="6" s="1"/>
  <c r="L20" i="12"/>
  <c r="P20" i="12" s="1"/>
  <c r="U20" i="12"/>
  <c r="X20" i="12" s="1"/>
  <c r="Z20" i="12"/>
  <c r="AD20" i="12" s="1"/>
  <c r="N20" i="12"/>
  <c r="T20" i="12"/>
  <c r="Y20" i="12"/>
  <c r="AC20" i="12" s="1"/>
  <c r="F18" i="11"/>
  <c r="G18" i="11"/>
  <c r="E18" i="11"/>
  <c r="M22" i="10"/>
  <c r="I22" i="10"/>
  <c r="H22" i="10"/>
  <c r="Q22" i="10"/>
  <c r="O22" i="10"/>
  <c r="K22" i="10"/>
  <c r="W22" i="10" s="1"/>
  <c r="S22" i="10"/>
  <c r="J22" i="10"/>
  <c r="V22" i="10" s="1"/>
  <c r="R22" i="10"/>
  <c r="W17" i="8"/>
  <c r="AA17" i="8" s="1"/>
  <c r="AE17" i="8" s="1"/>
  <c r="T17" i="8"/>
  <c r="V17" i="8"/>
  <c r="Z17" i="8" s="1"/>
  <c r="AD17" i="8" s="1"/>
  <c r="O17" i="8"/>
  <c r="L17" i="8"/>
  <c r="P17" i="8" s="1"/>
  <c r="U17" i="8"/>
  <c r="AA21" i="7"/>
  <c r="Z21" i="7"/>
  <c r="T21" i="7"/>
  <c r="N21" i="7"/>
  <c r="L21" i="7"/>
  <c r="P21" i="7" s="1"/>
  <c r="U21" i="7"/>
  <c r="X21" i="7" s="1"/>
  <c r="G17" i="4"/>
  <c r="F17" i="4"/>
  <c r="E17" i="4"/>
  <c r="N20" i="6" l="1"/>
  <c r="Z20" i="6"/>
  <c r="AD20" i="6" s="1"/>
  <c r="T20" i="6"/>
  <c r="L20" i="6"/>
  <c r="P20" i="6" s="1"/>
  <c r="U20" i="6"/>
  <c r="X20" i="6" s="1"/>
  <c r="AB20" i="6" s="1"/>
  <c r="F21" i="12"/>
  <c r="AB20" i="12"/>
  <c r="G21" i="12"/>
  <c r="M18" i="11"/>
  <c r="H18" i="11"/>
  <c r="I18" i="11"/>
  <c r="Q18" i="11"/>
  <c r="O18" i="11"/>
  <c r="K18" i="11"/>
  <c r="S18" i="11"/>
  <c r="J18" i="11"/>
  <c r="R18" i="11"/>
  <c r="AA22" i="10"/>
  <c r="T22" i="10"/>
  <c r="L22" i="10"/>
  <c r="P22" i="10" s="1"/>
  <c r="U22" i="10"/>
  <c r="X22" i="10" s="1"/>
  <c r="Z22" i="10"/>
  <c r="N22" i="10"/>
  <c r="AB21" i="7"/>
  <c r="X17" i="8"/>
  <c r="AB17" i="8" s="1"/>
  <c r="Y17" i="8"/>
  <c r="AC17" i="8" s="1"/>
  <c r="Y21" i="7"/>
  <c r="AC21" i="7" s="1"/>
  <c r="H17" i="4"/>
  <c r="Q17" i="4"/>
  <c r="I17" i="4"/>
  <c r="J17" i="4"/>
  <c r="V17" i="4" s="1"/>
  <c r="R17" i="4"/>
  <c r="N17" i="4"/>
  <c r="K17" i="4"/>
  <c r="W17" i="4" s="1"/>
  <c r="S17" i="4"/>
  <c r="Y20" i="6" l="1"/>
  <c r="AC20" i="6" s="1"/>
  <c r="E21" i="12"/>
  <c r="H21" i="12" s="1"/>
  <c r="K21" i="12"/>
  <c r="W21" i="12" s="1"/>
  <c r="S21" i="12"/>
  <c r="J21" i="12"/>
  <c r="V21" i="12" s="1"/>
  <c r="R21" i="12"/>
  <c r="AB22" i="10"/>
  <c r="V18" i="11"/>
  <c r="W18" i="11"/>
  <c r="L18" i="11"/>
  <c r="P18" i="11" s="1"/>
  <c r="U18" i="11"/>
  <c r="N18" i="11"/>
  <c r="Z18" i="11"/>
  <c r="AD18" i="11" s="1"/>
  <c r="AA18" i="11"/>
  <c r="AE18" i="11" s="1"/>
  <c r="Y18" i="11"/>
  <c r="AC18" i="11" s="1"/>
  <c r="T18" i="11"/>
  <c r="Y22" i="10"/>
  <c r="AC22" i="10" s="1"/>
  <c r="AF17" i="8"/>
  <c r="AG17" i="8" s="1"/>
  <c r="E22" i="7"/>
  <c r="G22" i="7"/>
  <c r="F22" i="7"/>
  <c r="T17" i="4"/>
  <c r="O17" i="4"/>
  <c r="AA17" i="4"/>
  <c r="AE17" i="4" s="1"/>
  <c r="Z17" i="4"/>
  <c r="AD17" i="4" s="1"/>
  <c r="M17" i="4"/>
  <c r="U17" i="4"/>
  <c r="X17" i="4" s="1"/>
  <c r="AB17" i="4" s="1"/>
  <c r="L17" i="4"/>
  <c r="P17" i="4" s="1"/>
  <c r="O21" i="12" l="1"/>
  <c r="AA21" i="12"/>
  <c r="AE21" i="12" s="1"/>
  <c r="Q21" i="12"/>
  <c r="I21" i="12"/>
  <c r="M21" i="12" s="1"/>
  <c r="E21" i="6"/>
  <c r="Q21" i="6" s="1"/>
  <c r="F21" i="6"/>
  <c r="G21" i="6"/>
  <c r="Z21" i="12"/>
  <c r="AD21" i="12" s="1"/>
  <c r="N21" i="12"/>
  <c r="T21" i="12"/>
  <c r="X18" i="11"/>
  <c r="AB18" i="11" s="1"/>
  <c r="AF18" i="11"/>
  <c r="AI18" i="11" s="1"/>
  <c r="AH18" i="11"/>
  <c r="G23" i="10"/>
  <c r="F23" i="10"/>
  <c r="E23" i="10"/>
  <c r="AH17" i="8"/>
  <c r="AJ17" i="8" s="1"/>
  <c r="AI17" i="8"/>
  <c r="J22" i="7"/>
  <c r="V22" i="7" s="1"/>
  <c r="R22" i="7"/>
  <c r="K22" i="7"/>
  <c r="W22" i="7" s="1"/>
  <c r="O22" i="7"/>
  <c r="S22" i="7"/>
  <c r="M22" i="7"/>
  <c r="H22" i="7"/>
  <c r="I22" i="7"/>
  <c r="Q22" i="7"/>
  <c r="Y17" i="4"/>
  <c r="AC17" i="4" s="1"/>
  <c r="AF17" i="4" s="1"/>
  <c r="L21" i="12" l="1"/>
  <c r="P21" i="12" s="1"/>
  <c r="U21" i="12"/>
  <c r="X21" i="12" s="1"/>
  <c r="I21" i="6"/>
  <c r="M21" i="6" s="1"/>
  <c r="K21" i="6"/>
  <c r="W21" i="6" s="1"/>
  <c r="S21" i="6"/>
  <c r="H21" i="6"/>
  <c r="U21" i="6"/>
  <c r="Y21" i="6" s="1"/>
  <c r="AC21" i="6" s="1"/>
  <c r="R21" i="6"/>
  <c r="T21" i="6" s="1"/>
  <c r="J21" i="6"/>
  <c r="V21" i="6" s="1"/>
  <c r="AB21" i="12"/>
  <c r="AG18" i="11"/>
  <c r="AJ18" i="11" s="1"/>
  <c r="G19" i="11" s="1"/>
  <c r="M23" i="10"/>
  <c r="H23" i="10"/>
  <c r="I23" i="10"/>
  <c r="Q23" i="10"/>
  <c r="J23" i="10"/>
  <c r="V23" i="10" s="1"/>
  <c r="R23" i="10"/>
  <c r="O23" i="10"/>
  <c r="K23" i="10"/>
  <c r="W23" i="10" s="1"/>
  <c r="S23" i="10"/>
  <c r="AA22" i="7"/>
  <c r="E18" i="8"/>
  <c r="G18" i="8"/>
  <c r="F18" i="8"/>
  <c r="T22" i="7"/>
  <c r="L22" i="7"/>
  <c r="P22" i="7" s="1"/>
  <c r="U22" i="7"/>
  <c r="X22" i="7" s="1"/>
  <c r="Z22" i="7"/>
  <c r="N22" i="7"/>
  <c r="AG17" i="4"/>
  <c r="AH17" i="4"/>
  <c r="AI17" i="4"/>
  <c r="I19" i="3"/>
  <c r="H19" i="3"/>
  <c r="J19" i="3"/>
  <c r="K19" i="3"/>
  <c r="Y21" i="12" l="1"/>
  <c r="AC21" i="12" s="1"/>
  <c r="F22" i="12" s="1"/>
  <c r="O21" i="6"/>
  <c r="AA21" i="6"/>
  <c r="AE21" i="6" s="1"/>
  <c r="N21" i="6"/>
  <c r="X21" i="6"/>
  <c r="AB21" i="6" s="1"/>
  <c r="Z21" i="6"/>
  <c r="AD21" i="6" s="1"/>
  <c r="L21" i="6"/>
  <c r="P21" i="6" s="1"/>
  <c r="E22" i="12"/>
  <c r="G22" i="12"/>
  <c r="E19" i="11"/>
  <c r="I19" i="11" s="1"/>
  <c r="F19" i="11"/>
  <c r="J19" i="11" s="1"/>
  <c r="V19" i="11" s="1"/>
  <c r="K19" i="11"/>
  <c r="W19" i="11" s="1"/>
  <c r="O19" i="11"/>
  <c r="S19" i="11"/>
  <c r="AB22" i="7"/>
  <c r="AA23" i="10"/>
  <c r="Z23" i="10"/>
  <c r="N23" i="10"/>
  <c r="L23" i="10"/>
  <c r="P23" i="10" s="1"/>
  <c r="U23" i="10"/>
  <c r="X23" i="10" s="1"/>
  <c r="T23" i="10"/>
  <c r="K18" i="8"/>
  <c r="O18" i="8"/>
  <c r="S18" i="8"/>
  <c r="J18" i="8"/>
  <c r="R18" i="8"/>
  <c r="I18" i="8"/>
  <c r="M18" i="8"/>
  <c r="H18" i="8"/>
  <c r="Q18" i="8"/>
  <c r="Y22" i="7"/>
  <c r="AC22" i="7" s="1"/>
  <c r="AJ17" i="4"/>
  <c r="G18" i="4" s="1"/>
  <c r="O19" i="3"/>
  <c r="N19" i="3"/>
  <c r="M19" i="3"/>
  <c r="L19" i="3"/>
  <c r="P19" i="3" s="1"/>
  <c r="R22" i="12" l="1"/>
  <c r="J22" i="12"/>
  <c r="V22" i="12" s="1"/>
  <c r="Z22" i="12" s="1"/>
  <c r="AD22" i="12" s="1"/>
  <c r="G22" i="6"/>
  <c r="K22" i="6" s="1"/>
  <c r="W22" i="6" s="1"/>
  <c r="F18" i="4"/>
  <c r="J18" i="4" s="1"/>
  <c r="N18" i="4" s="1"/>
  <c r="R19" i="11"/>
  <c r="N19" i="11"/>
  <c r="Q19" i="11"/>
  <c r="H19" i="11"/>
  <c r="R18" i="4"/>
  <c r="E22" i="6"/>
  <c r="F22" i="6"/>
  <c r="O22" i="6"/>
  <c r="I22" i="12"/>
  <c r="M22" i="12" s="1"/>
  <c r="H22" i="12"/>
  <c r="Q22" i="12"/>
  <c r="O22" i="12"/>
  <c r="K22" i="12"/>
  <c r="W22" i="12" s="1"/>
  <c r="S22" i="12"/>
  <c r="AA19" i="11"/>
  <c r="AE19" i="11" s="1"/>
  <c r="Z19" i="11"/>
  <c r="AD19" i="11" s="1"/>
  <c r="T19" i="11"/>
  <c r="L19" i="11"/>
  <c r="P19" i="11" s="1"/>
  <c r="U19" i="11"/>
  <c r="X19" i="11" s="1"/>
  <c r="AB19" i="11" s="1"/>
  <c r="M19" i="11"/>
  <c r="AB23" i="10"/>
  <c r="Y23" i="10"/>
  <c r="AC23" i="10" s="1"/>
  <c r="V18" i="8"/>
  <c r="Z18" i="8" s="1"/>
  <c r="AD18" i="8" s="1"/>
  <c r="N18" i="8"/>
  <c r="T18" i="8"/>
  <c r="L18" i="8"/>
  <c r="P18" i="8" s="1"/>
  <c r="U18" i="8"/>
  <c r="W18" i="8"/>
  <c r="AA18" i="8" s="1"/>
  <c r="AE18" i="8" s="1"/>
  <c r="G23" i="7"/>
  <c r="F23" i="7"/>
  <c r="E23" i="7"/>
  <c r="E18" i="4"/>
  <c r="K18" i="4"/>
  <c r="W18" i="4" s="1"/>
  <c r="O18" i="4"/>
  <c r="S18" i="4"/>
  <c r="AA18" i="4" s="1"/>
  <c r="AE18" i="4" s="1"/>
  <c r="N22" i="12" l="1"/>
  <c r="S22" i="6"/>
  <c r="AA22" i="6"/>
  <c r="AE22" i="6" s="1"/>
  <c r="V18" i="4"/>
  <c r="Z18" i="4" s="1"/>
  <c r="AD18" i="4" s="1"/>
  <c r="J22" i="6"/>
  <c r="V22" i="6" s="1"/>
  <c r="R22" i="6"/>
  <c r="H22" i="6"/>
  <c r="I22" i="6"/>
  <c r="M22" i="6" s="1"/>
  <c r="Q22" i="6"/>
  <c r="AA22" i="12"/>
  <c r="AE22" i="12" s="1"/>
  <c r="L22" i="12"/>
  <c r="P22" i="12" s="1"/>
  <c r="U22" i="12"/>
  <c r="X22" i="12" s="1"/>
  <c r="T22" i="12"/>
  <c r="Y19" i="11"/>
  <c r="AC19" i="11" s="1"/>
  <c r="AF19" i="11" s="1"/>
  <c r="AG19" i="11" s="1"/>
  <c r="AJ19" i="11" s="1"/>
  <c r="E24" i="10"/>
  <c r="G24" i="10"/>
  <c r="F24" i="10"/>
  <c r="X18" i="8"/>
  <c r="AB18" i="8" s="1"/>
  <c r="Y18" i="8"/>
  <c r="AC18" i="8" s="1"/>
  <c r="M23" i="7"/>
  <c r="I23" i="7"/>
  <c r="H23" i="7"/>
  <c r="Q23" i="7"/>
  <c r="J23" i="7"/>
  <c r="V23" i="7" s="1"/>
  <c r="R23" i="7"/>
  <c r="K23" i="7"/>
  <c r="W23" i="7" s="1"/>
  <c r="O23" i="7"/>
  <c r="S23" i="7"/>
  <c r="I18" i="4"/>
  <c r="H18" i="4"/>
  <c r="Q18" i="4"/>
  <c r="U22" i="6" l="1"/>
  <c r="X22" i="6" s="1"/>
  <c r="L22" i="6"/>
  <c r="P22" i="6" s="1"/>
  <c r="Z22" i="6"/>
  <c r="AD22" i="6" s="1"/>
  <c r="T22" i="6"/>
  <c r="Y22" i="6"/>
  <c r="AC22" i="6" s="1"/>
  <c r="N22" i="6"/>
  <c r="Y22" i="12"/>
  <c r="AC22" i="12" s="1"/>
  <c r="AB22" i="12"/>
  <c r="G20" i="11"/>
  <c r="F20" i="11"/>
  <c r="E20" i="11"/>
  <c r="AH19" i="11"/>
  <c r="AI19" i="11"/>
  <c r="J24" i="10"/>
  <c r="V24" i="10" s="1"/>
  <c r="R24" i="10"/>
  <c r="K24" i="10"/>
  <c r="W24" i="10" s="1"/>
  <c r="S24" i="10"/>
  <c r="I24" i="10"/>
  <c r="M24" i="10" s="1"/>
  <c r="H24" i="10"/>
  <c r="Q24" i="10"/>
  <c r="AF18" i="8"/>
  <c r="AG18" i="8" s="1"/>
  <c r="AJ18" i="8" s="1"/>
  <c r="AA23" i="7"/>
  <c r="Z23" i="7"/>
  <c r="N23" i="7"/>
  <c r="T23" i="7"/>
  <c r="L23" i="7"/>
  <c r="P23" i="7" s="1"/>
  <c r="U23" i="7"/>
  <c r="X23" i="7" s="1"/>
  <c r="T18" i="4"/>
  <c r="M18" i="4"/>
  <c r="U18" i="4"/>
  <c r="X18" i="4" s="1"/>
  <c r="L18" i="4"/>
  <c r="P18" i="4" s="1"/>
  <c r="I20" i="3"/>
  <c r="M20" i="3" s="1"/>
  <c r="K20" i="3"/>
  <c r="E23" i="12" l="1"/>
  <c r="E23" i="6"/>
  <c r="O24" i="10"/>
  <c r="AB22" i="6"/>
  <c r="G23" i="12"/>
  <c r="AB23" i="7"/>
  <c r="F23" i="12"/>
  <c r="I20" i="11"/>
  <c r="M20" i="11" s="1"/>
  <c r="H20" i="11"/>
  <c r="Q20" i="11"/>
  <c r="J20" i="11"/>
  <c r="V20" i="11" s="1"/>
  <c r="N20" i="11"/>
  <c r="R20" i="11"/>
  <c r="Z20" i="11" s="1"/>
  <c r="AD20" i="11" s="1"/>
  <c r="K20" i="11"/>
  <c r="W20" i="11" s="1"/>
  <c r="O20" i="11"/>
  <c r="S20" i="11"/>
  <c r="T24" i="10"/>
  <c r="L24" i="10"/>
  <c r="P24" i="10" s="1"/>
  <c r="U24" i="10"/>
  <c r="X24" i="10" s="1"/>
  <c r="AA24" i="10"/>
  <c r="Z24" i="10"/>
  <c r="N24" i="10"/>
  <c r="AB18" i="4"/>
  <c r="E19" i="8"/>
  <c r="G19" i="8"/>
  <c r="F19" i="8"/>
  <c r="AI18" i="8"/>
  <c r="AH18" i="8"/>
  <c r="Y23" i="7"/>
  <c r="AC23" i="7" s="1"/>
  <c r="Y18" i="4"/>
  <c r="AC18" i="4" s="1"/>
  <c r="AF18" i="4" s="1"/>
  <c r="AG18" i="4" s="1"/>
  <c r="AJ18" i="4" s="1"/>
  <c r="O20" i="3"/>
  <c r="Q23" i="12" l="1"/>
  <c r="I23" i="12"/>
  <c r="M23" i="12" s="1"/>
  <c r="G23" i="6"/>
  <c r="K23" i="6" s="1"/>
  <c r="W23" i="6" s="1"/>
  <c r="AB24" i="10"/>
  <c r="F23" i="6"/>
  <c r="AA20" i="11"/>
  <c r="AE20" i="11" s="1"/>
  <c r="I23" i="6"/>
  <c r="M23" i="6" s="1"/>
  <c r="Q23" i="6"/>
  <c r="J23" i="12"/>
  <c r="V23" i="12" s="1"/>
  <c r="R23" i="12"/>
  <c r="H23" i="12"/>
  <c r="K23" i="12"/>
  <c r="W23" i="12" s="1"/>
  <c r="O23" i="12"/>
  <c r="S23" i="12"/>
  <c r="T20" i="11"/>
  <c r="L20" i="11"/>
  <c r="P20" i="11" s="1"/>
  <c r="U20" i="11"/>
  <c r="X20" i="11" s="1"/>
  <c r="AB20" i="11" s="1"/>
  <c r="Y24" i="10"/>
  <c r="AC24" i="10" s="1"/>
  <c r="O19" i="8"/>
  <c r="K19" i="8"/>
  <c r="W19" i="8" s="1"/>
  <c r="S19" i="8"/>
  <c r="N19" i="8"/>
  <c r="J19" i="8"/>
  <c r="V19" i="8" s="1"/>
  <c r="R19" i="8"/>
  <c r="I19" i="8"/>
  <c r="H19" i="8"/>
  <c r="Q19" i="8"/>
  <c r="G24" i="7"/>
  <c r="F24" i="7"/>
  <c r="E24" i="7"/>
  <c r="AH18" i="4"/>
  <c r="AI18" i="4"/>
  <c r="G19" i="4"/>
  <c r="U23" i="12" l="1"/>
  <c r="Y23" i="12" s="1"/>
  <c r="AC23" i="12" s="1"/>
  <c r="H23" i="6"/>
  <c r="O23" i="6"/>
  <c r="S23" i="6"/>
  <c r="R23" i="6"/>
  <c r="J23" i="6"/>
  <c r="V23" i="6" s="1"/>
  <c r="T23" i="6"/>
  <c r="U23" i="6"/>
  <c r="AA23" i="6"/>
  <c r="AE23" i="6" s="1"/>
  <c r="AA23" i="12"/>
  <c r="AE23" i="12" s="1"/>
  <c r="X23" i="12"/>
  <c r="Z23" i="12"/>
  <c r="AD23" i="12" s="1"/>
  <c r="L23" i="12"/>
  <c r="P23" i="12" s="1"/>
  <c r="T23" i="12"/>
  <c r="N23" i="12"/>
  <c r="Y20" i="11"/>
  <c r="AC20" i="11" s="1"/>
  <c r="G25" i="10"/>
  <c r="F25" i="10"/>
  <c r="E25" i="10"/>
  <c r="Z19" i="8"/>
  <c r="AD19" i="8" s="1"/>
  <c r="AA19" i="8"/>
  <c r="AE19" i="8" s="1"/>
  <c r="L19" i="8"/>
  <c r="P19" i="8" s="1"/>
  <c r="U19" i="8"/>
  <c r="X19" i="8" s="1"/>
  <c r="T19" i="8"/>
  <c r="M19" i="8"/>
  <c r="I24" i="7"/>
  <c r="M24" i="7" s="1"/>
  <c r="H24" i="7"/>
  <c r="Q24" i="7"/>
  <c r="J24" i="7"/>
  <c r="V24" i="7" s="1"/>
  <c r="R24" i="7"/>
  <c r="K24" i="7"/>
  <c r="W24" i="7" s="1"/>
  <c r="S24" i="7"/>
  <c r="E19" i="4"/>
  <c r="I19" i="4" s="1"/>
  <c r="M19" i="4" s="1"/>
  <c r="F19" i="4"/>
  <c r="R19" i="4" s="1"/>
  <c r="K19" i="4"/>
  <c r="W19" i="4" s="1"/>
  <c r="S19" i="4"/>
  <c r="X23" i="6" l="1"/>
  <c r="AB23" i="6" s="1"/>
  <c r="L23" i="6"/>
  <c r="P23" i="6" s="1"/>
  <c r="N23" i="6"/>
  <c r="Z23" i="6"/>
  <c r="AD23" i="6" s="1"/>
  <c r="Y19" i="8"/>
  <c r="AC19" i="8" s="1"/>
  <c r="Y23" i="6"/>
  <c r="AC23" i="6" s="1"/>
  <c r="AB23" i="12"/>
  <c r="AF20" i="11"/>
  <c r="J25" i="10"/>
  <c r="V25" i="10" s="1"/>
  <c r="R25" i="10"/>
  <c r="M25" i="10"/>
  <c r="I25" i="10"/>
  <c r="H25" i="10"/>
  <c r="Q25" i="10"/>
  <c r="K25" i="10"/>
  <c r="W25" i="10" s="1"/>
  <c r="O25" i="10"/>
  <c r="S25" i="10"/>
  <c r="Q19" i="4"/>
  <c r="T19" i="4" s="1"/>
  <c r="AF19" i="8"/>
  <c r="AB19" i="8"/>
  <c r="O24" i="7"/>
  <c r="AA24" i="7"/>
  <c r="N24" i="7"/>
  <c r="L24" i="7"/>
  <c r="P24" i="7" s="1"/>
  <c r="U24" i="7"/>
  <c r="X24" i="7" s="1"/>
  <c r="Z24" i="7"/>
  <c r="T24" i="7"/>
  <c r="U19" i="4"/>
  <c r="J19" i="4"/>
  <c r="L19" i="4" s="1"/>
  <c r="H19" i="4"/>
  <c r="AA19" i="4"/>
  <c r="AE19" i="4" s="1"/>
  <c r="O19" i="4"/>
  <c r="Y19" i="4"/>
  <c r="E24" i="6" l="1"/>
  <c r="Q24" i="6" s="1"/>
  <c r="G24" i="6"/>
  <c r="F24" i="6"/>
  <c r="F24" i="12"/>
  <c r="J24" i="12" s="1"/>
  <c r="V24" i="12" s="1"/>
  <c r="G24" i="12"/>
  <c r="E24" i="12"/>
  <c r="AI20" i="11"/>
  <c r="AH20" i="11"/>
  <c r="AG20" i="11"/>
  <c r="AA25" i="10"/>
  <c r="L25" i="10"/>
  <c r="P25" i="10" s="1"/>
  <c r="U25" i="10"/>
  <c r="X25" i="10" s="1"/>
  <c r="Z25" i="10"/>
  <c r="T25" i="10"/>
  <c r="N25" i="10"/>
  <c r="Y24" i="7"/>
  <c r="AC24" i="7" s="1"/>
  <c r="G25" i="7" s="1"/>
  <c r="AH19" i="8"/>
  <c r="AI19" i="8"/>
  <c r="AG19" i="8"/>
  <c r="AJ19" i="8" s="1"/>
  <c r="AB24" i="7"/>
  <c r="P19" i="4"/>
  <c r="V19" i="4"/>
  <c r="Z19" i="4" s="1"/>
  <c r="AD19" i="4" s="1"/>
  <c r="N19" i="4"/>
  <c r="X19" i="4"/>
  <c r="AB19" i="4" s="1"/>
  <c r="AC19" i="4"/>
  <c r="R24" i="12" l="1"/>
  <c r="I24" i="6"/>
  <c r="M24" i="6" s="1"/>
  <c r="AJ20" i="11"/>
  <c r="H24" i="6"/>
  <c r="R24" i="6"/>
  <c r="J24" i="6"/>
  <c r="V24" i="6" s="1"/>
  <c r="Z24" i="6" s="1"/>
  <c r="AD24" i="6" s="1"/>
  <c r="K24" i="6"/>
  <c r="W24" i="6" s="1"/>
  <c r="S24" i="6"/>
  <c r="K24" i="12"/>
  <c r="W24" i="12" s="1"/>
  <c r="S24" i="12"/>
  <c r="Z24" i="12"/>
  <c r="AD24" i="12" s="1"/>
  <c r="I24" i="12"/>
  <c r="M24" i="12" s="1"/>
  <c r="H24" i="12"/>
  <c r="Q24" i="12"/>
  <c r="N24" i="12"/>
  <c r="G21" i="11"/>
  <c r="E21" i="11"/>
  <c r="F21" i="11"/>
  <c r="Y25" i="10"/>
  <c r="AC25" i="10" s="1"/>
  <c r="G26" i="10" s="1"/>
  <c r="AB25" i="10"/>
  <c r="E25" i="7"/>
  <c r="Q25" i="7" s="1"/>
  <c r="F25" i="7"/>
  <c r="R25" i="7" s="1"/>
  <c r="F20" i="8"/>
  <c r="E20" i="8"/>
  <c r="G20" i="8"/>
  <c r="O25" i="7"/>
  <c r="K25" i="7"/>
  <c r="W25" i="7" s="1"/>
  <c r="S25" i="7"/>
  <c r="AF19" i="4"/>
  <c r="AG19" i="4" s="1"/>
  <c r="AJ19" i="4" s="1"/>
  <c r="O24" i="6" l="1"/>
  <c r="U24" i="6"/>
  <c r="Y24" i="6" s="1"/>
  <c r="AC24" i="6" s="1"/>
  <c r="AA24" i="6"/>
  <c r="AE24" i="6" s="1"/>
  <c r="N24" i="6"/>
  <c r="T24" i="6"/>
  <c r="L24" i="6"/>
  <c r="P24" i="6" s="1"/>
  <c r="X24" i="6"/>
  <c r="AA24" i="12"/>
  <c r="AE24" i="12" s="1"/>
  <c r="O24" i="12"/>
  <c r="T24" i="12"/>
  <c r="L24" i="12"/>
  <c r="P24" i="12" s="1"/>
  <c r="U24" i="12"/>
  <c r="X24" i="12" s="1"/>
  <c r="I25" i="7"/>
  <c r="U25" i="7" s="1"/>
  <c r="N21" i="11"/>
  <c r="J21" i="11"/>
  <c r="V21" i="11" s="1"/>
  <c r="R21" i="11"/>
  <c r="Z21" i="11" s="1"/>
  <c r="AD21" i="11" s="1"/>
  <c r="M21" i="11"/>
  <c r="H21" i="11"/>
  <c r="I21" i="11"/>
  <c r="Q21" i="11"/>
  <c r="K21" i="11"/>
  <c r="W21" i="11" s="1"/>
  <c r="S21" i="11"/>
  <c r="E26" i="10"/>
  <c r="M26" i="10" s="1"/>
  <c r="M25" i="7"/>
  <c r="F26" i="10"/>
  <c r="H25" i="7"/>
  <c r="K26" i="10"/>
  <c r="W26" i="10" s="1"/>
  <c r="O26" i="10"/>
  <c r="S26" i="10"/>
  <c r="J25" i="7"/>
  <c r="V25" i="7" s="1"/>
  <c r="Z25" i="7" s="1"/>
  <c r="H20" i="8"/>
  <c r="I20" i="8"/>
  <c r="M20" i="8" s="1"/>
  <c r="Q20" i="8"/>
  <c r="O20" i="8"/>
  <c r="K20" i="8"/>
  <c r="W20" i="8" s="1"/>
  <c r="S20" i="8"/>
  <c r="N20" i="8"/>
  <c r="J20" i="8"/>
  <c r="V20" i="8" s="1"/>
  <c r="R20" i="8"/>
  <c r="AA25" i="7"/>
  <c r="T25" i="7"/>
  <c r="AI19" i="4"/>
  <c r="AH19" i="4"/>
  <c r="AB24" i="12" l="1"/>
  <c r="AB24" i="6"/>
  <c r="AA20" i="8"/>
  <c r="AE20" i="8" s="1"/>
  <c r="Z20" i="8"/>
  <c r="AD20" i="8" s="1"/>
  <c r="Y24" i="12"/>
  <c r="AA21" i="11"/>
  <c r="AE21" i="11" s="1"/>
  <c r="O21" i="11"/>
  <c r="L21" i="11"/>
  <c r="P21" i="11" s="1"/>
  <c r="U21" i="11"/>
  <c r="X21" i="11" s="1"/>
  <c r="I26" i="10"/>
  <c r="U26" i="10" s="1"/>
  <c r="Y21" i="11"/>
  <c r="AC21" i="11" s="1"/>
  <c r="T21" i="11"/>
  <c r="Q26" i="10"/>
  <c r="H26" i="10"/>
  <c r="AA26" i="10"/>
  <c r="R26" i="10"/>
  <c r="J26" i="10"/>
  <c r="V26" i="10" s="1"/>
  <c r="Z26" i="10" s="1"/>
  <c r="L25" i="7"/>
  <c r="P25" i="7" s="1"/>
  <c r="N25" i="7"/>
  <c r="X25" i="7"/>
  <c r="AB25" i="7" s="1"/>
  <c r="T20" i="8"/>
  <c r="L20" i="8"/>
  <c r="P20" i="8" s="1"/>
  <c r="U20" i="8"/>
  <c r="X20" i="8" s="1"/>
  <c r="AB20" i="8" s="1"/>
  <c r="Y25" i="7"/>
  <c r="AC25" i="7" s="1"/>
  <c r="G20" i="4"/>
  <c r="AC24" i="12" l="1"/>
  <c r="E25" i="12" s="1"/>
  <c r="F25" i="6"/>
  <c r="R25" i="6" s="1"/>
  <c r="G25" i="6"/>
  <c r="E25" i="6"/>
  <c r="T26" i="10"/>
  <c r="AF21" i="11"/>
  <c r="AH21" i="11" s="1"/>
  <c r="AB21" i="11"/>
  <c r="X26" i="10"/>
  <c r="L26" i="10"/>
  <c r="P26" i="10" s="1"/>
  <c r="N26" i="10"/>
  <c r="Y26" i="10"/>
  <c r="AC26" i="10" s="1"/>
  <c r="Y20" i="8"/>
  <c r="AC20" i="8" s="1"/>
  <c r="F26" i="7"/>
  <c r="E26" i="7"/>
  <c r="G26" i="7"/>
  <c r="F20" i="4"/>
  <c r="J20" i="4" s="1"/>
  <c r="V20" i="4" s="1"/>
  <c r="E20" i="4"/>
  <c r="I20" i="4" s="1"/>
  <c r="M20" i="4" s="1"/>
  <c r="S20" i="4"/>
  <c r="K20" i="4"/>
  <c r="W20" i="4" s="1"/>
  <c r="G25" i="12" l="1"/>
  <c r="I25" i="12"/>
  <c r="M25" i="12" s="1"/>
  <c r="Q25" i="12"/>
  <c r="F25" i="12"/>
  <c r="J25" i="6"/>
  <c r="V25" i="6" s="1"/>
  <c r="AA20" i="4"/>
  <c r="AE20" i="4" s="1"/>
  <c r="AI21" i="11"/>
  <c r="Z25" i="6"/>
  <c r="AD25" i="6" s="1"/>
  <c r="I25" i="6"/>
  <c r="M25" i="6" s="1"/>
  <c r="Q25" i="6"/>
  <c r="K25" i="6"/>
  <c r="W25" i="6" s="1"/>
  <c r="S25" i="6"/>
  <c r="O25" i="6"/>
  <c r="N25" i="6"/>
  <c r="H25" i="6"/>
  <c r="AB26" i="10"/>
  <c r="O25" i="12"/>
  <c r="K25" i="12"/>
  <c r="W25" i="12" s="1"/>
  <c r="S25" i="12"/>
  <c r="H25" i="12"/>
  <c r="AG21" i="11"/>
  <c r="AJ21" i="11" s="1"/>
  <c r="G27" i="10"/>
  <c r="F27" i="10"/>
  <c r="E27" i="10"/>
  <c r="R20" i="4"/>
  <c r="AF20" i="8"/>
  <c r="AG20" i="8" s="1"/>
  <c r="O26" i="7"/>
  <c r="K26" i="7"/>
  <c r="W26" i="7" s="1"/>
  <c r="S26" i="7"/>
  <c r="M26" i="7"/>
  <c r="I26" i="7"/>
  <c r="H26" i="7"/>
  <c r="Q26" i="7"/>
  <c r="J26" i="7"/>
  <c r="V26" i="7" s="1"/>
  <c r="R26" i="7"/>
  <c r="N20" i="4"/>
  <c r="Z20" i="4"/>
  <c r="AD20" i="4" s="1"/>
  <c r="U20" i="4"/>
  <c r="X20" i="4" s="1"/>
  <c r="H20" i="4"/>
  <c r="Q20" i="4"/>
  <c r="L20" i="4"/>
  <c r="O20" i="4"/>
  <c r="U25" i="12" l="1"/>
  <c r="Y25" i="12" s="1"/>
  <c r="AC25" i="12" s="1"/>
  <c r="J25" i="12"/>
  <c r="R25" i="12"/>
  <c r="T20" i="4"/>
  <c r="T25" i="6"/>
  <c r="U25" i="6"/>
  <c r="X25" i="6" s="1"/>
  <c r="L25" i="6"/>
  <c r="P25" i="6" s="1"/>
  <c r="AA25" i="6"/>
  <c r="AE25" i="6" s="1"/>
  <c r="AA25" i="12"/>
  <c r="AE25" i="12" s="1"/>
  <c r="G22" i="11"/>
  <c r="F22" i="11"/>
  <c r="E22" i="11"/>
  <c r="I27" i="10"/>
  <c r="H27" i="10"/>
  <c r="M27" i="10"/>
  <c r="Q27" i="10"/>
  <c r="J27" i="10"/>
  <c r="V27" i="10" s="1"/>
  <c r="R27" i="10"/>
  <c r="K27" i="10"/>
  <c r="W27" i="10" s="1"/>
  <c r="O27" i="10"/>
  <c r="S27" i="10"/>
  <c r="AH20" i="8"/>
  <c r="AJ20" i="8" s="1"/>
  <c r="AI20" i="8"/>
  <c r="AA26" i="7"/>
  <c r="T26" i="7"/>
  <c r="N26" i="7"/>
  <c r="L26" i="7"/>
  <c r="P26" i="7" s="1"/>
  <c r="U26" i="7"/>
  <c r="X26" i="7" s="1"/>
  <c r="Z26" i="7"/>
  <c r="P20" i="4"/>
  <c r="Y20" i="4"/>
  <c r="AC20" i="4" s="1"/>
  <c r="AF20" i="4" s="1"/>
  <c r="AB20" i="4"/>
  <c r="V25" i="12" l="1"/>
  <c r="X25" i="12" s="1"/>
  <c r="N25" i="12"/>
  <c r="L25" i="12"/>
  <c r="P25" i="12" s="1"/>
  <c r="T25" i="12"/>
  <c r="AB25" i="12" s="1"/>
  <c r="Z25" i="12"/>
  <c r="AD25" i="12" s="1"/>
  <c r="AB25" i="6"/>
  <c r="Y25" i="6"/>
  <c r="AC25" i="6" s="1"/>
  <c r="M22" i="11"/>
  <c r="H22" i="11"/>
  <c r="I22" i="11"/>
  <c r="Q22" i="11"/>
  <c r="J22" i="11"/>
  <c r="V22" i="11" s="1"/>
  <c r="R22" i="11"/>
  <c r="K22" i="11"/>
  <c r="W22" i="11" s="1"/>
  <c r="S22" i="11"/>
  <c r="AA27" i="10"/>
  <c r="N27" i="10"/>
  <c r="Z27" i="10"/>
  <c r="T27" i="10"/>
  <c r="L27" i="10"/>
  <c r="P27" i="10" s="1"/>
  <c r="U27" i="10"/>
  <c r="X27" i="10" s="1"/>
  <c r="AB26" i="7"/>
  <c r="F21" i="8"/>
  <c r="E21" i="8"/>
  <c r="G21" i="8"/>
  <c r="Y26" i="7"/>
  <c r="AC26" i="7" s="1"/>
  <c r="AG20" i="4"/>
  <c r="AI20" i="4"/>
  <c r="AH20" i="4"/>
  <c r="G26" i="6" l="1"/>
  <c r="E26" i="6"/>
  <c r="F26" i="6"/>
  <c r="AB27" i="10"/>
  <c r="AA22" i="11"/>
  <c r="AE22" i="11" s="1"/>
  <c r="O22" i="11"/>
  <c r="Z22" i="11"/>
  <c r="AD22" i="11" s="1"/>
  <c r="L22" i="11"/>
  <c r="P22" i="11" s="1"/>
  <c r="U22" i="11"/>
  <c r="X22" i="11" s="1"/>
  <c r="N22" i="11"/>
  <c r="T22" i="11"/>
  <c r="Y27" i="10"/>
  <c r="AC27" i="10" s="1"/>
  <c r="K21" i="8"/>
  <c r="W21" i="8" s="1"/>
  <c r="S21" i="8"/>
  <c r="I21" i="8"/>
  <c r="H21" i="8"/>
  <c r="M21" i="8"/>
  <c r="Q21" i="8"/>
  <c r="J21" i="8"/>
  <c r="V21" i="8" s="1"/>
  <c r="N21" i="8"/>
  <c r="R21" i="8"/>
  <c r="E27" i="7"/>
  <c r="G27" i="7"/>
  <c r="F27" i="7"/>
  <c r="AJ20" i="4"/>
  <c r="G21" i="4" s="1"/>
  <c r="G26" i="12" l="1"/>
  <c r="E26" i="12"/>
  <c r="F26" i="12"/>
  <c r="I26" i="6"/>
  <c r="M26" i="6" s="1"/>
  <c r="H26" i="6"/>
  <c r="Q26" i="6"/>
  <c r="R26" i="6"/>
  <c r="J26" i="6"/>
  <c r="V26" i="6" s="1"/>
  <c r="K26" i="6"/>
  <c r="W26" i="6" s="1"/>
  <c r="O26" i="6"/>
  <c r="S26" i="6"/>
  <c r="Y22" i="11"/>
  <c r="AC22" i="11" s="1"/>
  <c r="AF22" i="11" s="1"/>
  <c r="AB22" i="11"/>
  <c r="G28" i="10"/>
  <c r="F28" i="10"/>
  <c r="E28" i="10"/>
  <c r="Z21" i="8"/>
  <c r="AD21" i="8" s="1"/>
  <c r="T21" i="8"/>
  <c r="L21" i="8"/>
  <c r="P21" i="8" s="1"/>
  <c r="U21" i="8"/>
  <c r="X21" i="8" s="1"/>
  <c r="AB21" i="8" s="1"/>
  <c r="AA21" i="8"/>
  <c r="AE21" i="8" s="1"/>
  <c r="O21" i="8"/>
  <c r="O27" i="7"/>
  <c r="K27" i="7"/>
  <c r="W27" i="7" s="1"/>
  <c r="S27" i="7"/>
  <c r="J27" i="7"/>
  <c r="V27" i="7" s="1"/>
  <c r="R27" i="7"/>
  <c r="M27" i="7"/>
  <c r="I27" i="7"/>
  <c r="H27" i="7"/>
  <c r="Q27" i="7"/>
  <c r="F21" i="4"/>
  <c r="J21" i="4" s="1"/>
  <c r="V21" i="4" s="1"/>
  <c r="E21" i="4"/>
  <c r="I21" i="4" s="1"/>
  <c r="M21" i="4" s="1"/>
  <c r="K21" i="4"/>
  <c r="W21" i="4" s="1"/>
  <c r="S21" i="4"/>
  <c r="J26" i="12" l="1"/>
  <c r="V26" i="12" s="1"/>
  <c r="R26" i="12"/>
  <c r="I26" i="12"/>
  <c r="Q26" i="12"/>
  <c r="H26" i="12"/>
  <c r="O26" i="12"/>
  <c r="S26" i="12"/>
  <c r="K26" i="12"/>
  <c r="W26" i="12" s="1"/>
  <c r="AA26" i="6"/>
  <c r="AE26" i="6" s="1"/>
  <c r="AI22" i="11"/>
  <c r="AH22" i="11"/>
  <c r="N26" i="6"/>
  <c r="Z26" i="6"/>
  <c r="AD26" i="6" s="1"/>
  <c r="U26" i="6"/>
  <c r="X26" i="6" s="1"/>
  <c r="L26" i="6"/>
  <c r="P26" i="6" s="1"/>
  <c r="T26" i="6"/>
  <c r="Y26" i="6"/>
  <c r="AC26" i="6" s="1"/>
  <c r="AG22" i="11"/>
  <c r="AJ22" i="11" s="1"/>
  <c r="I28" i="10"/>
  <c r="H28" i="10"/>
  <c r="M28" i="10"/>
  <c r="Q28" i="10"/>
  <c r="J28" i="10"/>
  <c r="V28" i="10" s="1"/>
  <c r="R28" i="10"/>
  <c r="O28" i="10"/>
  <c r="K28" i="10"/>
  <c r="W28" i="10" s="1"/>
  <c r="S28" i="10"/>
  <c r="Y21" i="8"/>
  <c r="AC21" i="8" s="1"/>
  <c r="AA27" i="7"/>
  <c r="L27" i="7"/>
  <c r="P27" i="7" s="1"/>
  <c r="U27" i="7"/>
  <c r="X27" i="7" s="1"/>
  <c r="T27" i="7"/>
  <c r="Z27" i="7"/>
  <c r="N27" i="7"/>
  <c r="R21" i="4"/>
  <c r="Z21" i="4" s="1"/>
  <c r="AD21" i="4" s="1"/>
  <c r="Q21" i="4"/>
  <c r="H21" i="4"/>
  <c r="AA21" i="4"/>
  <c r="O21" i="4"/>
  <c r="N21" i="4"/>
  <c r="L21" i="4"/>
  <c r="P21" i="4" s="1"/>
  <c r="U21" i="4"/>
  <c r="X21" i="4" s="1"/>
  <c r="N26" i="12" l="1"/>
  <c r="L26" i="12"/>
  <c r="P26" i="12" s="1"/>
  <c r="U26" i="12"/>
  <c r="AA26" i="12"/>
  <c r="AE26" i="12" s="1"/>
  <c r="M26" i="12"/>
  <c r="T26" i="12"/>
  <c r="Z26" i="12"/>
  <c r="AD26" i="12" s="1"/>
  <c r="AB26" i="6"/>
  <c r="F27" i="6"/>
  <c r="F23" i="11"/>
  <c r="G23" i="11"/>
  <c r="E23" i="11"/>
  <c r="Z28" i="10"/>
  <c r="AA28" i="10"/>
  <c r="N28" i="10"/>
  <c r="T28" i="10"/>
  <c r="L28" i="10"/>
  <c r="P28" i="10" s="1"/>
  <c r="U28" i="10"/>
  <c r="X28" i="10" s="1"/>
  <c r="T21" i="4"/>
  <c r="AF21" i="8"/>
  <c r="AG21" i="8" s="1"/>
  <c r="Y27" i="7"/>
  <c r="AC27" i="7" s="1"/>
  <c r="AB27" i="7"/>
  <c r="AE21" i="4"/>
  <c r="AB21" i="4"/>
  <c r="Y21" i="4"/>
  <c r="X26" i="12" l="1"/>
  <c r="AB26" i="12" s="1"/>
  <c r="Y26" i="12"/>
  <c r="E27" i="6"/>
  <c r="J27" i="6"/>
  <c r="V27" i="6" s="1"/>
  <c r="R27" i="6"/>
  <c r="G27" i="6"/>
  <c r="AB28" i="10"/>
  <c r="I23" i="11"/>
  <c r="H23" i="11"/>
  <c r="M23" i="11"/>
  <c r="Q23" i="11"/>
  <c r="K23" i="11"/>
  <c r="W23" i="11" s="1"/>
  <c r="S23" i="11"/>
  <c r="J23" i="11"/>
  <c r="V23" i="11" s="1"/>
  <c r="N23" i="11"/>
  <c r="R23" i="11"/>
  <c r="Y28" i="10"/>
  <c r="AC28" i="10" s="1"/>
  <c r="AI21" i="8"/>
  <c r="AH21" i="8"/>
  <c r="AJ21" i="8" s="1"/>
  <c r="E28" i="7"/>
  <c r="F28" i="7"/>
  <c r="G28" i="7"/>
  <c r="AC21" i="4"/>
  <c r="AC26" i="12" l="1"/>
  <c r="N27" i="6"/>
  <c r="Z27" i="6"/>
  <c r="AD27" i="6" s="1"/>
  <c r="S27" i="6"/>
  <c r="K27" i="6"/>
  <c r="W27" i="6" s="1"/>
  <c r="AA27" i="6" s="1"/>
  <c r="AE27" i="6" s="1"/>
  <c r="Q27" i="6"/>
  <c r="H27" i="6"/>
  <c r="I27" i="6"/>
  <c r="M27" i="6" s="1"/>
  <c r="Z23" i="11"/>
  <c r="AD23" i="11" s="1"/>
  <c r="AA23" i="11"/>
  <c r="AE23" i="11" s="1"/>
  <c r="O23" i="11"/>
  <c r="T23" i="11"/>
  <c r="L23" i="11"/>
  <c r="P23" i="11" s="1"/>
  <c r="U23" i="11"/>
  <c r="X23" i="11" s="1"/>
  <c r="AB23" i="11" s="1"/>
  <c r="G29" i="10"/>
  <c r="F29" i="10"/>
  <c r="E29" i="10"/>
  <c r="G22" i="8"/>
  <c r="F22" i="8"/>
  <c r="E22" i="8"/>
  <c r="O28" i="7"/>
  <c r="K28" i="7"/>
  <c r="W28" i="7" s="1"/>
  <c r="S28" i="7"/>
  <c r="J28" i="7"/>
  <c r="V28" i="7" s="1"/>
  <c r="R28" i="7"/>
  <c r="I28" i="7"/>
  <c r="M28" i="7"/>
  <c r="H28" i="7"/>
  <c r="Q28" i="7"/>
  <c r="AF21" i="4"/>
  <c r="AG21" i="4" s="1"/>
  <c r="G27" i="12" l="1"/>
  <c r="F27" i="12"/>
  <c r="E27" i="12"/>
  <c r="O27" i="6"/>
  <c r="T27" i="6"/>
  <c r="L27" i="6"/>
  <c r="P27" i="6" s="1"/>
  <c r="U27" i="6"/>
  <c r="X27" i="6" s="1"/>
  <c r="Y23" i="11"/>
  <c r="AC23" i="11" s="1"/>
  <c r="I29" i="10"/>
  <c r="H29" i="10"/>
  <c r="M29" i="10"/>
  <c r="Q30" i="10"/>
  <c r="Q29" i="10"/>
  <c r="J29" i="10"/>
  <c r="N29" i="10" s="1"/>
  <c r="R30" i="10"/>
  <c r="R29" i="10"/>
  <c r="O29" i="10"/>
  <c r="K29" i="10"/>
  <c r="S30" i="10"/>
  <c r="S29" i="10"/>
  <c r="I22" i="8"/>
  <c r="H22" i="8"/>
  <c r="M22" i="8"/>
  <c r="Q22" i="8"/>
  <c r="J22" i="8"/>
  <c r="V22" i="8" s="1"/>
  <c r="R22" i="8"/>
  <c r="K22" i="8"/>
  <c r="W22" i="8" s="1"/>
  <c r="O22" i="8"/>
  <c r="S22" i="8"/>
  <c r="L28" i="7"/>
  <c r="P28" i="7" s="1"/>
  <c r="U28" i="7"/>
  <c r="X28" i="7" s="1"/>
  <c r="N28" i="7"/>
  <c r="T28" i="7"/>
  <c r="Z28" i="7"/>
  <c r="AA28" i="7"/>
  <c r="AI21" i="4"/>
  <c r="AH21" i="4"/>
  <c r="AJ21" i="4" s="1"/>
  <c r="I27" i="12" l="1"/>
  <c r="M27" i="12" s="1"/>
  <c r="Q27" i="12"/>
  <c r="H27" i="12"/>
  <c r="R27" i="12"/>
  <c r="J27" i="12"/>
  <c r="V27" i="12" s="1"/>
  <c r="S27" i="12"/>
  <c r="K27" i="12"/>
  <c r="W27" i="12" s="1"/>
  <c r="AB27" i="6"/>
  <c r="Y27" i="6"/>
  <c r="AC27" i="6" s="1"/>
  <c r="AF23" i="11"/>
  <c r="T30" i="10"/>
  <c r="W29" i="10"/>
  <c r="AA29" i="10" s="1"/>
  <c r="W30" i="10"/>
  <c r="AA30" i="10" s="1"/>
  <c r="V29" i="10"/>
  <c r="Z29" i="10" s="1"/>
  <c r="V30" i="10"/>
  <c r="Z30" i="10" s="1"/>
  <c r="T29" i="10"/>
  <c r="L29" i="10"/>
  <c r="P29" i="10" s="1"/>
  <c r="U29" i="10"/>
  <c r="Y29" i="10" s="1"/>
  <c r="U30" i="10"/>
  <c r="Y30" i="10" s="1"/>
  <c r="AA22" i="8"/>
  <c r="AE22" i="8" s="1"/>
  <c r="Z22" i="8"/>
  <c r="AD22" i="8" s="1"/>
  <c r="N22" i="8"/>
  <c r="T22" i="8"/>
  <c r="Y28" i="7"/>
  <c r="AC28" i="7" s="1"/>
  <c r="L22" i="8"/>
  <c r="P22" i="8" s="1"/>
  <c r="U22" i="8"/>
  <c r="X22" i="8" s="1"/>
  <c r="AB22" i="8" s="1"/>
  <c r="AB28" i="7"/>
  <c r="G22" i="4"/>
  <c r="O27" i="12" l="1"/>
  <c r="N27" i="12"/>
  <c r="AA27" i="12"/>
  <c r="AE27" i="12" s="1"/>
  <c r="Z27" i="12"/>
  <c r="AD27" i="12" s="1"/>
  <c r="T27" i="12"/>
  <c r="U27" i="12"/>
  <c r="X27" i="12" s="1"/>
  <c r="L27" i="12"/>
  <c r="P27" i="12" s="1"/>
  <c r="E28" i="6"/>
  <c r="AH23" i="11"/>
  <c r="AI23" i="11"/>
  <c r="AG23" i="11"/>
  <c r="AC30" i="10"/>
  <c r="X30" i="10"/>
  <c r="AB30" i="10" s="1"/>
  <c r="X29" i="10"/>
  <c r="AB29" i="10" s="1"/>
  <c r="Y22" i="8"/>
  <c r="AC22" i="8" s="1"/>
  <c r="G29" i="7"/>
  <c r="F29" i="7"/>
  <c r="E29" i="7"/>
  <c r="E22" i="4"/>
  <c r="I22" i="4" s="1"/>
  <c r="U22" i="4" s="1"/>
  <c r="F22" i="4"/>
  <c r="J22" i="4" s="1"/>
  <c r="V22" i="4" s="1"/>
  <c r="K22" i="4"/>
  <c r="W22" i="4" s="1"/>
  <c r="S22" i="4"/>
  <c r="AB27" i="12" l="1"/>
  <c r="Y27" i="12"/>
  <c r="AC27" i="12" s="1"/>
  <c r="I28" i="6"/>
  <c r="M28" i="6" s="1"/>
  <c r="Q28" i="6"/>
  <c r="G28" i="6"/>
  <c r="O28" i="6" s="1"/>
  <c r="F28" i="6"/>
  <c r="H28" i="6" s="1"/>
  <c r="AJ23" i="11"/>
  <c r="S28" i="6"/>
  <c r="J28" i="6"/>
  <c r="R28" i="6"/>
  <c r="G24" i="11"/>
  <c r="F24" i="11"/>
  <c r="E24" i="11"/>
  <c r="G31" i="10"/>
  <c r="F31" i="10"/>
  <c r="E31" i="10"/>
  <c r="H22" i="4"/>
  <c r="Q22" i="4"/>
  <c r="AF22" i="8"/>
  <c r="AG22" i="8" s="1"/>
  <c r="I29" i="7"/>
  <c r="M29" i="7"/>
  <c r="H29" i="7"/>
  <c r="Q30" i="7"/>
  <c r="Q29" i="7"/>
  <c r="J29" i="7"/>
  <c r="R29" i="7"/>
  <c r="R30" i="7"/>
  <c r="K29" i="7"/>
  <c r="O29" i="7"/>
  <c r="S29" i="7"/>
  <c r="S30" i="7"/>
  <c r="R22" i="4"/>
  <c r="Z22" i="4" s="1"/>
  <c r="AD22" i="4" s="1"/>
  <c r="Y22" i="4"/>
  <c r="AC22" i="4" s="1"/>
  <c r="M22" i="4"/>
  <c r="N22" i="4"/>
  <c r="AA22" i="4"/>
  <c r="AE22" i="4" s="1"/>
  <c r="O22" i="4"/>
  <c r="X22" i="4"/>
  <c r="L22" i="4"/>
  <c r="E28" i="12" l="1"/>
  <c r="F28" i="12"/>
  <c r="G28" i="12"/>
  <c r="I28" i="12"/>
  <c r="Q28" i="12"/>
  <c r="K28" i="6"/>
  <c r="W28" i="6" s="1"/>
  <c r="T28" i="6"/>
  <c r="U28" i="6"/>
  <c r="Y28" i="6" s="1"/>
  <c r="AC28" i="6" s="1"/>
  <c r="AA28" i="6"/>
  <c r="AE28" i="6" s="1"/>
  <c r="P22" i="4"/>
  <c r="V28" i="6"/>
  <c r="Z28" i="6" s="1"/>
  <c r="AD28" i="6" s="1"/>
  <c r="L28" i="6"/>
  <c r="P28" i="6" s="1"/>
  <c r="N28" i="6"/>
  <c r="J24" i="11"/>
  <c r="V24" i="11" s="1"/>
  <c r="R24" i="11"/>
  <c r="M24" i="11"/>
  <c r="H24" i="11"/>
  <c r="I24" i="11"/>
  <c r="Q24" i="11"/>
  <c r="O24" i="11"/>
  <c r="K24" i="11"/>
  <c r="W24" i="11" s="1"/>
  <c r="S24" i="11"/>
  <c r="AA24" i="11" s="1"/>
  <c r="AE24" i="11" s="1"/>
  <c r="I31" i="10"/>
  <c r="M31" i="10" s="1"/>
  <c r="H31" i="10"/>
  <c r="Q31" i="10"/>
  <c r="J31" i="10"/>
  <c r="V31" i="10" s="1"/>
  <c r="R31" i="10"/>
  <c r="O31" i="10"/>
  <c r="K31" i="10"/>
  <c r="W31" i="10" s="1"/>
  <c r="S31" i="10"/>
  <c r="T22" i="4"/>
  <c r="AI22" i="8"/>
  <c r="AH22" i="8"/>
  <c r="AJ22" i="8" s="1"/>
  <c r="W29" i="7"/>
  <c r="AA29" i="7" s="1"/>
  <c r="W30" i="7"/>
  <c r="AA30" i="7" s="1"/>
  <c r="T29" i="7"/>
  <c r="T30" i="7"/>
  <c r="V30" i="7"/>
  <c r="Z30" i="7" s="1"/>
  <c r="V29" i="7"/>
  <c r="Z29" i="7" s="1"/>
  <c r="N29" i="7"/>
  <c r="L29" i="7"/>
  <c r="P29" i="7" s="1"/>
  <c r="U30" i="7"/>
  <c r="Y30" i="7" s="1"/>
  <c r="U29" i="7"/>
  <c r="Y29" i="7" s="1"/>
  <c r="AB22" i="4"/>
  <c r="AF22" i="4"/>
  <c r="AG22" i="4" s="1"/>
  <c r="H28" i="12" l="1"/>
  <c r="U28" i="12"/>
  <c r="M28" i="12"/>
  <c r="O28" i="12"/>
  <c r="K28" i="12"/>
  <c r="W28" i="12" s="1"/>
  <c r="S28" i="12"/>
  <c r="Y28" i="12"/>
  <c r="R28" i="12"/>
  <c r="J28" i="12"/>
  <c r="V28" i="12" s="1"/>
  <c r="X28" i="6"/>
  <c r="AB28" i="6" s="1"/>
  <c r="F29" i="6"/>
  <c r="J29" i="6" s="1"/>
  <c r="G29" i="6"/>
  <c r="E29" i="6"/>
  <c r="L24" i="11"/>
  <c r="P24" i="11" s="1"/>
  <c r="U24" i="11"/>
  <c r="X24" i="11" s="1"/>
  <c r="Y24" i="11"/>
  <c r="AC24" i="11" s="1"/>
  <c r="T24" i="11"/>
  <c r="Z24" i="11"/>
  <c r="AD24" i="11" s="1"/>
  <c r="N24" i="11"/>
  <c r="AA31" i="10"/>
  <c r="N31" i="10"/>
  <c r="T31" i="10"/>
  <c r="Z31" i="10"/>
  <c r="L31" i="10"/>
  <c r="P31" i="10" s="1"/>
  <c r="U31" i="10"/>
  <c r="X31" i="10" s="1"/>
  <c r="E23" i="8"/>
  <c r="F23" i="8"/>
  <c r="G23" i="8"/>
  <c r="AC30" i="7"/>
  <c r="X29" i="7"/>
  <c r="AB29" i="7" s="1"/>
  <c r="X30" i="7"/>
  <c r="AB30" i="7" s="1"/>
  <c r="AI22" i="4"/>
  <c r="AH22" i="4"/>
  <c r="AJ22" i="4" s="1"/>
  <c r="N28" i="12" l="1"/>
  <c r="AA28" i="12"/>
  <c r="AE28" i="12" s="1"/>
  <c r="Z28" i="12"/>
  <c r="AD28" i="12" s="1"/>
  <c r="AC28" i="12"/>
  <c r="T28" i="12"/>
  <c r="X28" i="12"/>
  <c r="L28" i="12"/>
  <c r="P28" i="12" s="1"/>
  <c r="R29" i="6"/>
  <c r="Q29" i="6"/>
  <c r="H29" i="6"/>
  <c r="I29" i="6"/>
  <c r="M29" i="6" s="1"/>
  <c r="S29" i="6"/>
  <c r="K29" i="6"/>
  <c r="W29" i="6" s="1"/>
  <c r="AA29" i="6" s="1"/>
  <c r="AE29" i="6" s="1"/>
  <c r="O29" i="6"/>
  <c r="N29" i="6"/>
  <c r="V29" i="6"/>
  <c r="AF24" i="11"/>
  <c r="AI24" i="11" s="1"/>
  <c r="AH24" i="11"/>
  <c r="AB24" i="11"/>
  <c r="AB31" i="10"/>
  <c r="Y31" i="10"/>
  <c r="AC31" i="10" s="1"/>
  <c r="N23" i="8"/>
  <c r="J23" i="8"/>
  <c r="V23" i="8" s="1"/>
  <c r="R23" i="8"/>
  <c r="K23" i="8"/>
  <c r="W23" i="8" s="1"/>
  <c r="S23" i="8"/>
  <c r="I23" i="8"/>
  <c r="M23" i="8"/>
  <c r="H23" i="8"/>
  <c r="Q23" i="8"/>
  <c r="G31" i="7"/>
  <c r="E31" i="7"/>
  <c r="F31" i="7"/>
  <c r="G23" i="4"/>
  <c r="F23" i="4"/>
  <c r="J23" i="4" s="1"/>
  <c r="V23" i="4" s="1"/>
  <c r="Z29" i="6" l="1"/>
  <c r="AD29" i="6" s="1"/>
  <c r="AB28" i="12"/>
  <c r="E29" i="12"/>
  <c r="Q29" i="12" s="1"/>
  <c r="G29" i="12"/>
  <c r="F29" i="12"/>
  <c r="AG24" i="11"/>
  <c r="U29" i="6"/>
  <c r="X29" i="6" s="1"/>
  <c r="L29" i="6"/>
  <c r="P29" i="6" s="1"/>
  <c r="T29" i="6"/>
  <c r="AJ24" i="11"/>
  <c r="F32" i="10"/>
  <c r="E32" i="10"/>
  <c r="G32" i="10"/>
  <c r="Z23" i="8"/>
  <c r="AD23" i="8" s="1"/>
  <c r="L23" i="8"/>
  <c r="P23" i="8" s="1"/>
  <c r="U23" i="8"/>
  <c r="X23" i="8" s="1"/>
  <c r="AA23" i="8"/>
  <c r="AE23" i="8" s="1"/>
  <c r="T23" i="8"/>
  <c r="O23" i="8"/>
  <c r="I31" i="7"/>
  <c r="M31" i="7" s="1"/>
  <c r="H31" i="7"/>
  <c r="Q31" i="7"/>
  <c r="J31" i="7"/>
  <c r="V31" i="7" s="1"/>
  <c r="R31" i="7"/>
  <c r="K31" i="7"/>
  <c r="W31" i="7" s="1"/>
  <c r="S31" i="7"/>
  <c r="E23" i="4"/>
  <c r="H23" i="4"/>
  <c r="R23" i="4"/>
  <c r="Z23" i="4" s="1"/>
  <c r="AD23" i="4" s="1"/>
  <c r="N23" i="4"/>
  <c r="K23" i="4"/>
  <c r="W23" i="4" s="1"/>
  <c r="S23" i="4"/>
  <c r="H29" i="12" l="1"/>
  <c r="I29" i="12"/>
  <c r="U29" i="12" s="1"/>
  <c r="K29" i="12"/>
  <c r="W29" i="12" s="1"/>
  <c r="S29" i="12"/>
  <c r="O29" i="12"/>
  <c r="J29" i="12"/>
  <c r="V29" i="12" s="1"/>
  <c r="R29" i="12"/>
  <c r="Y29" i="6"/>
  <c r="AC29" i="6" s="1"/>
  <c r="G30" i="6" s="1"/>
  <c r="S30" i="6" s="1"/>
  <c r="Y23" i="8"/>
  <c r="AC23" i="8" s="1"/>
  <c r="AB29" i="6"/>
  <c r="G25" i="11"/>
  <c r="F25" i="11"/>
  <c r="E25" i="11"/>
  <c r="O32" i="10"/>
  <c r="K32" i="10"/>
  <c r="S33" i="10"/>
  <c r="S32" i="10"/>
  <c r="I32" i="10"/>
  <c r="H32" i="10"/>
  <c r="M32" i="10"/>
  <c r="Q33" i="10"/>
  <c r="Q32" i="10"/>
  <c r="J32" i="10"/>
  <c r="R33" i="10"/>
  <c r="R32" i="10"/>
  <c r="AF23" i="8"/>
  <c r="AH23" i="8" s="1"/>
  <c r="O31" i="7"/>
  <c r="AB23" i="8"/>
  <c r="AA31" i="7"/>
  <c r="Z31" i="7"/>
  <c r="N31" i="7"/>
  <c r="T31" i="7"/>
  <c r="L31" i="7"/>
  <c r="P31" i="7" s="1"/>
  <c r="U31" i="7"/>
  <c r="X31" i="7" s="1"/>
  <c r="I23" i="4"/>
  <c r="L23" i="4" s="1"/>
  <c r="P23" i="4" s="1"/>
  <c r="Q23" i="4"/>
  <c r="T23" i="4" s="1"/>
  <c r="O23" i="4"/>
  <c r="AA23" i="4"/>
  <c r="N29" i="12" l="1"/>
  <c r="X29" i="12"/>
  <c r="L29" i="12"/>
  <c r="P29" i="12" s="1"/>
  <c r="M29" i="12"/>
  <c r="AA29" i="12"/>
  <c r="AE29" i="12" s="1"/>
  <c r="Y29" i="12"/>
  <c r="AC29" i="12" s="1"/>
  <c r="T29" i="12"/>
  <c r="Z29" i="12"/>
  <c r="AD29" i="12" s="1"/>
  <c r="E30" i="6"/>
  <c r="Q30" i="6" s="1"/>
  <c r="F30" i="6"/>
  <c r="J30" i="6" s="1"/>
  <c r="V30" i="6" s="1"/>
  <c r="K30" i="6"/>
  <c r="W30" i="6" s="1"/>
  <c r="AA30" i="6" s="1"/>
  <c r="AE30" i="6" s="1"/>
  <c r="AB31" i="7"/>
  <c r="I25" i="11"/>
  <c r="H25" i="11"/>
  <c r="M25" i="11"/>
  <c r="Q25" i="11"/>
  <c r="J25" i="11"/>
  <c r="V25" i="11" s="1"/>
  <c r="N25" i="11"/>
  <c r="R25" i="11"/>
  <c r="Z25" i="11" s="1"/>
  <c r="AD25" i="11" s="1"/>
  <c r="K25" i="11"/>
  <c r="W25" i="11" s="1"/>
  <c r="S25" i="11"/>
  <c r="T33" i="10"/>
  <c r="V32" i="10"/>
  <c r="Z32" i="10" s="1"/>
  <c r="V33" i="10"/>
  <c r="Z33" i="10" s="1"/>
  <c r="T32" i="10"/>
  <c r="N32" i="10"/>
  <c r="L32" i="10"/>
  <c r="P32" i="10" s="1"/>
  <c r="U32" i="10"/>
  <c r="U33" i="10"/>
  <c r="W32" i="10"/>
  <c r="AA32" i="10" s="1"/>
  <c r="W33" i="10"/>
  <c r="AA33" i="10" s="1"/>
  <c r="AI23" i="8"/>
  <c r="AG23" i="8"/>
  <c r="AJ23" i="8" s="1"/>
  <c r="Y31" i="7"/>
  <c r="AC31" i="7" s="1"/>
  <c r="U23" i="4"/>
  <c r="M23" i="4"/>
  <c r="AE23" i="4"/>
  <c r="I30" i="6" l="1"/>
  <c r="M30" i="6" s="1"/>
  <c r="H30" i="6"/>
  <c r="R30" i="6"/>
  <c r="F30" i="12"/>
  <c r="AB29" i="12"/>
  <c r="O30" i="6"/>
  <c r="L30" i="6"/>
  <c r="P30" i="6" s="1"/>
  <c r="U30" i="6"/>
  <c r="X30" i="6" s="1"/>
  <c r="T30" i="6"/>
  <c r="Y30" i="6"/>
  <c r="AC30" i="6" s="1"/>
  <c r="N30" i="6"/>
  <c r="Z30" i="6"/>
  <c r="AD30" i="6" s="1"/>
  <c r="AA25" i="11"/>
  <c r="AE25" i="11" s="1"/>
  <c r="O25" i="11"/>
  <c r="T25" i="11"/>
  <c r="L25" i="11"/>
  <c r="P25" i="11" s="1"/>
  <c r="U25" i="11"/>
  <c r="X25" i="11" s="1"/>
  <c r="X33" i="10"/>
  <c r="AB33" i="10" s="1"/>
  <c r="X32" i="10"/>
  <c r="AB32" i="10" s="1"/>
  <c r="Y32" i="10"/>
  <c r="Y33" i="10"/>
  <c r="AC33" i="10" s="1"/>
  <c r="F24" i="8"/>
  <c r="E24" i="8"/>
  <c r="G24" i="8"/>
  <c r="F32" i="7"/>
  <c r="E32" i="7"/>
  <c r="G32" i="7"/>
  <c r="X23" i="4"/>
  <c r="AB23" i="4" s="1"/>
  <c r="Y23" i="4"/>
  <c r="AC23" i="4" s="1"/>
  <c r="AF23" i="4" s="1"/>
  <c r="AG23" i="4" s="1"/>
  <c r="J30" i="12" l="1"/>
  <c r="V30" i="12" s="1"/>
  <c r="R30" i="12"/>
  <c r="E30" i="12"/>
  <c r="G30" i="12"/>
  <c r="F31" i="6"/>
  <c r="R31" i="6" s="1"/>
  <c r="AB25" i="11"/>
  <c r="J31" i="6"/>
  <c r="N31" i="6" s="1"/>
  <c r="E31" i="6"/>
  <c r="G31" i="6"/>
  <c r="O31" i="6" s="1"/>
  <c r="AB30" i="6"/>
  <c r="Y25" i="11"/>
  <c r="AC25" i="11" s="1"/>
  <c r="G34" i="10"/>
  <c r="F34" i="10"/>
  <c r="E34" i="10"/>
  <c r="H24" i="8"/>
  <c r="M24" i="8"/>
  <c r="I24" i="8"/>
  <c r="Q24" i="8"/>
  <c r="O24" i="8"/>
  <c r="K24" i="8"/>
  <c r="W24" i="8" s="1"/>
  <c r="S24" i="8"/>
  <c r="J24" i="8"/>
  <c r="V24" i="8" s="1"/>
  <c r="R24" i="8"/>
  <c r="O32" i="7"/>
  <c r="K32" i="7"/>
  <c r="S33" i="7"/>
  <c r="S32" i="7"/>
  <c r="H32" i="7"/>
  <c r="M32" i="7"/>
  <c r="I32" i="7"/>
  <c r="Q33" i="7"/>
  <c r="Q32" i="7"/>
  <c r="J32" i="7"/>
  <c r="R32" i="7"/>
  <c r="R33" i="7"/>
  <c r="AI23" i="4"/>
  <c r="AH23" i="4"/>
  <c r="AJ23" i="4" s="1"/>
  <c r="N30" i="12" l="1"/>
  <c r="Z30" i="12"/>
  <c r="AD30" i="12" s="1"/>
  <c r="I30" i="12"/>
  <c r="M30" i="12" s="1"/>
  <c r="Q30" i="12"/>
  <c r="H30" i="12"/>
  <c r="K30" i="12"/>
  <c r="W30" i="12" s="1"/>
  <c r="S30" i="12"/>
  <c r="K31" i="6"/>
  <c r="W31" i="6" s="1"/>
  <c r="S31" i="6"/>
  <c r="V31" i="6"/>
  <c r="Z31" i="6" s="1"/>
  <c r="AD31" i="6" s="1"/>
  <c r="I31" i="6"/>
  <c r="M31" i="6" s="1"/>
  <c r="Q31" i="6"/>
  <c r="H31" i="6"/>
  <c r="AF25" i="11"/>
  <c r="AG25" i="11"/>
  <c r="I34" i="10"/>
  <c r="M34" i="10" s="1"/>
  <c r="H34" i="10"/>
  <c r="Q35" i="10"/>
  <c r="Q34" i="10"/>
  <c r="J34" i="10"/>
  <c r="N34" i="10" s="1"/>
  <c r="R34" i="10"/>
  <c r="R35" i="10"/>
  <c r="K34" i="10"/>
  <c r="O34" i="10" s="1"/>
  <c r="S34" i="10"/>
  <c r="S35" i="10"/>
  <c r="N24" i="8"/>
  <c r="Z24" i="8"/>
  <c r="AD24" i="8" s="1"/>
  <c r="AA24" i="8"/>
  <c r="AE24" i="8" s="1"/>
  <c r="T24" i="8"/>
  <c r="L24" i="8"/>
  <c r="P24" i="8" s="1"/>
  <c r="U24" i="8"/>
  <c r="X24" i="8" s="1"/>
  <c r="AB24" i="8" s="1"/>
  <c r="V33" i="7"/>
  <c r="Z33" i="7" s="1"/>
  <c r="V32" i="7"/>
  <c r="Z32" i="7" s="1"/>
  <c r="T32" i="7"/>
  <c r="L32" i="7"/>
  <c r="P32" i="7" s="1"/>
  <c r="U32" i="7"/>
  <c r="U33" i="7"/>
  <c r="W32" i="7"/>
  <c r="AA32" i="7" s="1"/>
  <c r="W33" i="7"/>
  <c r="AA33" i="7" s="1"/>
  <c r="N32" i="7"/>
  <c r="T33" i="7"/>
  <c r="G24" i="4"/>
  <c r="F24" i="4"/>
  <c r="J24" i="4" s="1"/>
  <c r="E24" i="4"/>
  <c r="I24" i="4" s="1"/>
  <c r="AA30" i="12" l="1"/>
  <c r="AE30" i="12" s="1"/>
  <c r="O30" i="12"/>
  <c r="T30" i="12"/>
  <c r="U30" i="12"/>
  <c r="X30" i="12" s="1"/>
  <c r="AB30" i="12" s="1"/>
  <c r="L30" i="12"/>
  <c r="P30" i="12" s="1"/>
  <c r="AA31" i="6"/>
  <c r="AE31" i="6" s="1"/>
  <c r="U31" i="6"/>
  <c r="X31" i="6" s="1"/>
  <c r="L31" i="6"/>
  <c r="P31" i="6" s="1"/>
  <c r="Y31" i="6"/>
  <c r="AC31" i="6" s="1"/>
  <c r="T31" i="6"/>
  <c r="AH25" i="11"/>
  <c r="AJ25" i="11" s="1"/>
  <c r="AI25" i="11"/>
  <c r="T35" i="10"/>
  <c r="W35" i="10"/>
  <c r="AA35" i="10" s="1"/>
  <c r="W34" i="10"/>
  <c r="AA34" i="10" s="1"/>
  <c r="L34" i="10"/>
  <c r="P34" i="10" s="1"/>
  <c r="U35" i="10"/>
  <c r="U34" i="10"/>
  <c r="V35" i="10"/>
  <c r="Z35" i="10" s="1"/>
  <c r="V34" i="10"/>
  <c r="Z34" i="10" s="1"/>
  <c r="T34" i="10"/>
  <c r="Y24" i="8"/>
  <c r="AC24" i="8" s="1"/>
  <c r="X33" i="7"/>
  <c r="AB33" i="7" s="1"/>
  <c r="X32" i="7"/>
  <c r="AB32" i="7" s="1"/>
  <c r="Y32" i="7"/>
  <c r="Y33" i="7"/>
  <c r="AC33" i="7" s="1"/>
  <c r="R24" i="4"/>
  <c r="Q24" i="4"/>
  <c r="H24" i="4"/>
  <c r="V24" i="4"/>
  <c r="N24" i="4"/>
  <c r="K24" i="4"/>
  <c r="W24" i="4" s="1"/>
  <c r="S24" i="4"/>
  <c r="U24" i="4"/>
  <c r="M24" i="4"/>
  <c r="Y30" i="12" l="1"/>
  <c r="AC30" i="12" s="1"/>
  <c r="E31" i="12" s="1"/>
  <c r="AB31" i="6"/>
  <c r="G26" i="11"/>
  <c r="F26" i="11"/>
  <c r="E26" i="11"/>
  <c r="X34" i="10"/>
  <c r="AB34" i="10" s="1"/>
  <c r="X35" i="10"/>
  <c r="AB35" i="10" s="1"/>
  <c r="Y35" i="10"/>
  <c r="AC35" i="10" s="1"/>
  <c r="Y34" i="10"/>
  <c r="AF24" i="8"/>
  <c r="AG24" i="8" s="1"/>
  <c r="F34" i="7"/>
  <c r="G34" i="7"/>
  <c r="E34" i="7"/>
  <c r="Z24" i="4"/>
  <c r="AD24" i="4" s="1"/>
  <c r="L24" i="4"/>
  <c r="P24" i="4" s="1"/>
  <c r="X24" i="4"/>
  <c r="AA24" i="4"/>
  <c r="O24" i="4"/>
  <c r="T24" i="4"/>
  <c r="J30" i="3"/>
  <c r="I30" i="3"/>
  <c r="M30" i="3" s="1"/>
  <c r="Y24" i="4"/>
  <c r="K30" i="3"/>
  <c r="Q31" i="12" l="1"/>
  <c r="I31" i="12"/>
  <c r="F31" i="12"/>
  <c r="G31" i="12"/>
  <c r="G32" i="6"/>
  <c r="E32" i="6"/>
  <c r="F32" i="6"/>
  <c r="I26" i="11"/>
  <c r="M26" i="11"/>
  <c r="H26" i="11"/>
  <c r="Q26" i="11"/>
  <c r="J26" i="11"/>
  <c r="V26" i="11" s="1"/>
  <c r="N26" i="11"/>
  <c r="R26" i="11"/>
  <c r="Z26" i="11" s="1"/>
  <c r="AD26" i="11" s="1"/>
  <c r="K26" i="11"/>
  <c r="W26" i="11" s="1"/>
  <c r="S26" i="11"/>
  <c r="G36" i="10"/>
  <c r="F36" i="10"/>
  <c r="E36" i="10"/>
  <c r="AI24" i="8"/>
  <c r="AH24" i="8"/>
  <c r="AJ24" i="8" s="1"/>
  <c r="I34" i="7"/>
  <c r="M34" i="7" s="1"/>
  <c r="H34" i="7"/>
  <c r="Q35" i="7"/>
  <c r="Q34" i="7"/>
  <c r="K34" i="7"/>
  <c r="O34" i="7" s="1"/>
  <c r="S35" i="7"/>
  <c r="S34" i="7"/>
  <c r="J34" i="7"/>
  <c r="R35" i="7"/>
  <c r="R34" i="7"/>
  <c r="AE24" i="4"/>
  <c r="AB24" i="4"/>
  <c r="H30" i="3"/>
  <c r="AC24" i="4"/>
  <c r="O30" i="3"/>
  <c r="L30" i="3"/>
  <c r="N30" i="3"/>
  <c r="H31" i="12" l="1"/>
  <c r="U31" i="12"/>
  <c r="Y31" i="12" s="1"/>
  <c r="AC31" i="12" s="1"/>
  <c r="K31" i="12"/>
  <c r="W31" i="12" s="1"/>
  <c r="O31" i="12"/>
  <c r="S31" i="12"/>
  <c r="R31" i="12"/>
  <c r="J31" i="12"/>
  <c r="V31" i="12" s="1"/>
  <c r="M31" i="12"/>
  <c r="H32" i="6"/>
  <c r="I32" i="6"/>
  <c r="M32" i="6" s="1"/>
  <c r="Q32" i="6"/>
  <c r="R32" i="6"/>
  <c r="J32" i="6"/>
  <c r="O32" i="6"/>
  <c r="K32" i="6"/>
  <c r="W32" i="6" s="1"/>
  <c r="S32" i="6"/>
  <c r="O26" i="11"/>
  <c r="AA26" i="11"/>
  <c r="AE26" i="11" s="1"/>
  <c r="T26" i="11"/>
  <c r="L26" i="11"/>
  <c r="P26" i="11" s="1"/>
  <c r="U26" i="11"/>
  <c r="X26" i="11" s="1"/>
  <c r="AB26" i="11" s="1"/>
  <c r="M36" i="10"/>
  <c r="I36" i="10"/>
  <c r="H36" i="10"/>
  <c r="Q36" i="10"/>
  <c r="J36" i="10"/>
  <c r="V36" i="10" s="1"/>
  <c r="R36" i="10"/>
  <c r="K36" i="10"/>
  <c r="W36" i="10" s="1"/>
  <c r="O36" i="10"/>
  <c r="S36" i="10"/>
  <c r="F25" i="8"/>
  <c r="G25" i="8"/>
  <c r="E25" i="8"/>
  <c r="W34" i="7"/>
  <c r="AA34" i="7" s="1"/>
  <c r="W35" i="7"/>
  <c r="AA35" i="7" s="1"/>
  <c r="V35" i="7"/>
  <c r="Z35" i="7" s="1"/>
  <c r="V34" i="7"/>
  <c r="Z34" i="7" s="1"/>
  <c r="N34" i="7"/>
  <c r="T34" i="7"/>
  <c r="T35" i="7"/>
  <c r="L34" i="7"/>
  <c r="P34" i="7" s="1"/>
  <c r="U34" i="7"/>
  <c r="Y34" i="7" s="1"/>
  <c r="U35" i="7"/>
  <c r="Y35" i="7" s="1"/>
  <c r="P30" i="3"/>
  <c r="AF24" i="4"/>
  <c r="T31" i="12" l="1"/>
  <c r="N31" i="12"/>
  <c r="AA31" i="12"/>
  <c r="AE31" i="12" s="1"/>
  <c r="Z31" i="12"/>
  <c r="AD31" i="12" s="1"/>
  <c r="X31" i="12"/>
  <c r="AB31" i="12" s="1"/>
  <c r="L31" i="12"/>
  <c r="P31" i="12" s="1"/>
  <c r="AA32" i="6"/>
  <c r="AE32" i="6" s="1"/>
  <c r="N32" i="6"/>
  <c r="V32" i="6"/>
  <c r="Z32" i="6" s="1"/>
  <c r="AD32" i="6" s="1"/>
  <c r="T32" i="6"/>
  <c r="U32" i="6"/>
  <c r="L32" i="6"/>
  <c r="P32" i="6" s="1"/>
  <c r="Y26" i="11"/>
  <c r="AC26" i="11" s="1"/>
  <c r="AA36" i="10"/>
  <c r="N36" i="10"/>
  <c r="Z36" i="10"/>
  <c r="T36" i="10"/>
  <c r="L36" i="10"/>
  <c r="P36" i="10" s="1"/>
  <c r="U36" i="10"/>
  <c r="X36" i="10" s="1"/>
  <c r="K25" i="8"/>
  <c r="W25" i="8" s="1"/>
  <c r="S25" i="8"/>
  <c r="I25" i="8"/>
  <c r="H25" i="8"/>
  <c r="M25" i="8"/>
  <c r="Q25" i="8"/>
  <c r="N25" i="8"/>
  <c r="J25" i="8"/>
  <c r="V25" i="8" s="1"/>
  <c r="R25" i="8"/>
  <c r="X35" i="7"/>
  <c r="AB35" i="7" s="1"/>
  <c r="AC35" i="7"/>
  <c r="X34" i="7"/>
  <c r="AB34" i="7" s="1"/>
  <c r="AI24" i="4"/>
  <c r="AH24" i="4"/>
  <c r="AG24" i="4"/>
  <c r="F32" i="12" l="1"/>
  <c r="E32" i="12"/>
  <c r="G32" i="12"/>
  <c r="AJ24" i="4"/>
  <c r="X32" i="6"/>
  <c r="AB32" i="6" s="1"/>
  <c r="Y32" i="6"/>
  <c r="AC32" i="6" s="1"/>
  <c r="AB36" i="10"/>
  <c r="AF26" i="11"/>
  <c r="Y36" i="10"/>
  <c r="AC36" i="10" s="1"/>
  <c r="L25" i="8"/>
  <c r="P25" i="8" s="1"/>
  <c r="U25" i="8"/>
  <c r="X25" i="8" s="1"/>
  <c r="AA25" i="8"/>
  <c r="AE25" i="8" s="1"/>
  <c r="Z25" i="8"/>
  <c r="AD25" i="8" s="1"/>
  <c r="T25" i="8"/>
  <c r="O25" i="8"/>
  <c r="G36" i="7"/>
  <c r="F36" i="7"/>
  <c r="E36" i="7"/>
  <c r="G25" i="4"/>
  <c r="E25" i="4"/>
  <c r="F25" i="4"/>
  <c r="I32" i="12" l="1"/>
  <c r="Q32" i="12"/>
  <c r="H32" i="12"/>
  <c r="K32" i="12"/>
  <c r="W32" i="12" s="1"/>
  <c r="S32" i="12"/>
  <c r="O32" i="12"/>
  <c r="J32" i="12"/>
  <c r="V32" i="12" s="1"/>
  <c r="R32" i="12"/>
  <c r="F33" i="6"/>
  <c r="R33" i="6" s="1"/>
  <c r="Y25" i="8"/>
  <c r="AC25" i="8" s="1"/>
  <c r="G33" i="6"/>
  <c r="E33" i="6"/>
  <c r="AH26" i="11"/>
  <c r="AI26" i="11"/>
  <c r="AG26" i="11"/>
  <c r="AJ26" i="11" s="1"/>
  <c r="F37" i="10"/>
  <c r="E37" i="10"/>
  <c r="G37" i="10"/>
  <c r="AF25" i="8"/>
  <c r="AH25" i="8" s="1"/>
  <c r="AB25" i="8"/>
  <c r="I36" i="7"/>
  <c r="M36" i="7"/>
  <c r="H36" i="7"/>
  <c r="Q36" i="7"/>
  <c r="J36" i="7"/>
  <c r="V36" i="7" s="1"/>
  <c r="R36" i="7"/>
  <c r="K36" i="7"/>
  <c r="W36" i="7" s="1"/>
  <c r="O36" i="7"/>
  <c r="S36" i="7"/>
  <c r="K25" i="4"/>
  <c r="W25" i="4" s="1"/>
  <c r="S25" i="4"/>
  <c r="J25" i="4"/>
  <c r="V25" i="4" s="1"/>
  <c r="R25" i="4"/>
  <c r="I25" i="4"/>
  <c r="M25" i="4" s="1"/>
  <c r="H25" i="4"/>
  <c r="Q25" i="4"/>
  <c r="Z32" i="12" l="1"/>
  <c r="AD32" i="12" s="1"/>
  <c r="N32" i="12"/>
  <c r="J33" i="6"/>
  <c r="V33" i="6" s="1"/>
  <c r="AA32" i="12"/>
  <c r="AE32" i="12" s="1"/>
  <c r="T32" i="12"/>
  <c r="U32" i="12"/>
  <c r="X32" i="12" s="1"/>
  <c r="L32" i="12"/>
  <c r="P32" i="12" s="1"/>
  <c r="M32" i="12"/>
  <c r="Z33" i="6"/>
  <c r="AD33" i="6" s="1"/>
  <c r="AG25" i="8"/>
  <c r="AJ25" i="8" s="1"/>
  <c r="AI25" i="8"/>
  <c r="I33" i="6"/>
  <c r="M33" i="6" s="1"/>
  <c r="H33" i="6"/>
  <c r="Q33" i="6"/>
  <c r="N33" i="6"/>
  <c r="S33" i="6"/>
  <c r="K33" i="6"/>
  <c r="W33" i="6" s="1"/>
  <c r="E27" i="11"/>
  <c r="G27" i="11"/>
  <c r="F27" i="11"/>
  <c r="M37" i="10"/>
  <c r="I37" i="10"/>
  <c r="H37" i="10"/>
  <c r="Q37" i="10"/>
  <c r="K37" i="10"/>
  <c r="W37" i="10" s="1"/>
  <c r="O37" i="10"/>
  <c r="S37" i="10"/>
  <c r="J37" i="10"/>
  <c r="V37" i="10" s="1"/>
  <c r="R37" i="10"/>
  <c r="AA36" i="7"/>
  <c r="T36" i="7"/>
  <c r="Z36" i="7"/>
  <c r="N36" i="7"/>
  <c r="L36" i="7"/>
  <c r="P36" i="7" s="1"/>
  <c r="U36" i="7"/>
  <c r="X36" i="7" s="1"/>
  <c r="AA25" i="4"/>
  <c r="AE25" i="4" s="1"/>
  <c r="O25" i="4"/>
  <c r="N25" i="4"/>
  <c r="L25" i="4"/>
  <c r="P25" i="4" s="1"/>
  <c r="U25" i="4"/>
  <c r="X25" i="4" s="1"/>
  <c r="T25" i="4"/>
  <c r="Z25" i="4"/>
  <c r="AD25" i="4" s="1"/>
  <c r="AB32" i="12" l="1"/>
  <c r="Y32" i="12"/>
  <c r="O33" i="6"/>
  <c r="AA33" i="6"/>
  <c r="AE33" i="6" s="1"/>
  <c r="T33" i="6"/>
  <c r="L33" i="6"/>
  <c r="P33" i="6" s="1"/>
  <c r="U33" i="6"/>
  <c r="N27" i="11"/>
  <c r="J27" i="11"/>
  <c r="V27" i="11" s="1"/>
  <c r="R27" i="11"/>
  <c r="K27" i="11"/>
  <c r="W27" i="11" s="1"/>
  <c r="S27" i="11"/>
  <c r="M27" i="11"/>
  <c r="H27" i="11"/>
  <c r="I27" i="11"/>
  <c r="Q27" i="11"/>
  <c r="AB36" i="7"/>
  <c r="Z37" i="10"/>
  <c r="N37" i="10"/>
  <c r="T37" i="10"/>
  <c r="L37" i="10"/>
  <c r="P37" i="10" s="1"/>
  <c r="U37" i="10"/>
  <c r="X37" i="10" s="1"/>
  <c r="AA37" i="10"/>
  <c r="G26" i="8"/>
  <c r="F26" i="8"/>
  <c r="E26" i="8"/>
  <c r="Y36" i="7"/>
  <c r="AC36" i="7" s="1"/>
  <c r="Y25" i="4"/>
  <c r="AB25" i="4"/>
  <c r="AC32" i="12" l="1"/>
  <c r="G33" i="12" s="1"/>
  <c r="Z27" i="11"/>
  <c r="AD27" i="11" s="1"/>
  <c r="X33" i="6"/>
  <c r="AB33" i="6" s="1"/>
  <c r="Y33" i="6"/>
  <c r="AC33" i="6" s="1"/>
  <c r="AB37" i="10"/>
  <c r="T27" i="11"/>
  <c r="L27" i="11"/>
  <c r="P27" i="11" s="1"/>
  <c r="U27" i="11"/>
  <c r="X27" i="11" s="1"/>
  <c r="AB27" i="11" s="1"/>
  <c r="AA27" i="11"/>
  <c r="AE27" i="11" s="1"/>
  <c r="O27" i="11"/>
  <c r="Y37" i="10"/>
  <c r="AC37" i="10" s="1"/>
  <c r="I26" i="8"/>
  <c r="H26" i="8"/>
  <c r="M26" i="8"/>
  <c r="Q26" i="8"/>
  <c r="N26" i="8"/>
  <c r="J26" i="8"/>
  <c r="V26" i="8" s="1"/>
  <c r="R26" i="8"/>
  <c r="K26" i="8"/>
  <c r="W26" i="8" s="1"/>
  <c r="S26" i="8"/>
  <c r="E37" i="7"/>
  <c r="G37" i="7"/>
  <c r="F37" i="7"/>
  <c r="AC25" i="4"/>
  <c r="AF25" i="4" s="1"/>
  <c r="AG25" i="4" s="1"/>
  <c r="F33" i="12" l="1"/>
  <c r="S33" i="12"/>
  <c r="K33" i="12"/>
  <c r="W33" i="12" s="1"/>
  <c r="J33" i="12"/>
  <c r="V33" i="12" s="1"/>
  <c r="R33" i="12"/>
  <c r="E33" i="12"/>
  <c r="F34" i="6"/>
  <c r="G34" i="6"/>
  <c r="E34" i="6"/>
  <c r="Y27" i="11"/>
  <c r="AC27" i="11" s="1"/>
  <c r="E38" i="10"/>
  <c r="F38" i="10"/>
  <c r="G38" i="10"/>
  <c r="Z26" i="8"/>
  <c r="AD26" i="8" s="1"/>
  <c r="T26" i="8"/>
  <c r="AA26" i="8"/>
  <c r="AE26" i="8" s="1"/>
  <c r="O26" i="8"/>
  <c r="L26" i="8"/>
  <c r="P26" i="8" s="1"/>
  <c r="U26" i="8"/>
  <c r="X26" i="8" s="1"/>
  <c r="O37" i="7"/>
  <c r="K37" i="7"/>
  <c r="W37" i="7" s="1"/>
  <c r="S37" i="7"/>
  <c r="J37" i="7"/>
  <c r="V37" i="7" s="1"/>
  <c r="R37" i="7"/>
  <c r="M37" i="7"/>
  <c r="H37" i="7"/>
  <c r="I37" i="7"/>
  <c r="Q37" i="7"/>
  <c r="AI25" i="4"/>
  <c r="AH25" i="4"/>
  <c r="AJ25" i="4" s="1"/>
  <c r="O33" i="12" l="1"/>
  <c r="N33" i="12"/>
  <c r="Z33" i="12"/>
  <c r="AD33" i="12" s="1"/>
  <c r="Q33" i="12"/>
  <c r="I33" i="12"/>
  <c r="H33" i="12"/>
  <c r="AA33" i="12"/>
  <c r="AE33" i="12" s="1"/>
  <c r="AB26" i="8"/>
  <c r="I34" i="6"/>
  <c r="M34" i="6" s="1"/>
  <c r="H34" i="6"/>
  <c r="Q34" i="6"/>
  <c r="K34" i="6"/>
  <c r="W34" i="6" s="1"/>
  <c r="S34" i="6"/>
  <c r="O34" i="6"/>
  <c r="R34" i="6"/>
  <c r="J34" i="6"/>
  <c r="V34" i="6" s="1"/>
  <c r="AF27" i="11"/>
  <c r="AG27" i="11"/>
  <c r="K38" i="10"/>
  <c r="W38" i="10" s="1"/>
  <c r="S38" i="10"/>
  <c r="J38" i="10"/>
  <c r="V38" i="10" s="1"/>
  <c r="R38" i="10"/>
  <c r="I38" i="10"/>
  <c r="M38" i="10" s="1"/>
  <c r="H38" i="10"/>
  <c r="Q38" i="10"/>
  <c r="Y26" i="8"/>
  <c r="AC26" i="8" s="1"/>
  <c r="T37" i="7"/>
  <c r="L37" i="7"/>
  <c r="P37" i="7" s="1"/>
  <c r="U37" i="7"/>
  <c r="X37" i="7" s="1"/>
  <c r="Z37" i="7"/>
  <c r="N37" i="7"/>
  <c r="AA37" i="7"/>
  <c r="G26" i="4"/>
  <c r="U33" i="12" l="1"/>
  <c r="X33" i="12" s="1"/>
  <c r="L33" i="12"/>
  <c r="P33" i="12" s="1"/>
  <c r="M33" i="12"/>
  <c r="T33" i="12"/>
  <c r="Y33" i="12"/>
  <c r="AC33" i="12" s="1"/>
  <c r="AA34" i="6"/>
  <c r="AE34" i="6" s="1"/>
  <c r="O38" i="10"/>
  <c r="Z34" i="6"/>
  <c r="AD34" i="6" s="1"/>
  <c r="T34" i="6"/>
  <c r="N34" i="6"/>
  <c r="L34" i="6"/>
  <c r="P34" i="6" s="1"/>
  <c r="U34" i="6"/>
  <c r="X34" i="6" s="1"/>
  <c r="AH27" i="11"/>
  <c r="AJ27" i="11" s="1"/>
  <c r="AI27" i="11"/>
  <c r="AA38" i="10"/>
  <c r="L38" i="10"/>
  <c r="P38" i="10" s="1"/>
  <c r="U38" i="10"/>
  <c r="X38" i="10" s="1"/>
  <c r="N38" i="10"/>
  <c r="T38" i="10"/>
  <c r="Z38" i="10"/>
  <c r="AB37" i="7"/>
  <c r="AF26" i="8"/>
  <c r="AG26" i="8" s="1"/>
  <c r="Y37" i="7"/>
  <c r="AC37" i="7" s="1"/>
  <c r="F26" i="4"/>
  <c r="J26" i="4" s="1"/>
  <c r="N26" i="4" s="1"/>
  <c r="E26" i="4"/>
  <c r="I26" i="4" s="1"/>
  <c r="S26" i="4"/>
  <c r="K26" i="4"/>
  <c r="W26" i="4" s="1"/>
  <c r="K33" i="3"/>
  <c r="H33" i="3"/>
  <c r="I33" i="3"/>
  <c r="M33" i="3" s="1"/>
  <c r="J33" i="3"/>
  <c r="AB33" i="12" l="1"/>
  <c r="Y34" i="6"/>
  <c r="AC34" i="6" s="1"/>
  <c r="AB34" i="6"/>
  <c r="Y38" i="10"/>
  <c r="AC38" i="10" s="1"/>
  <c r="G39" i="10" s="1"/>
  <c r="G28" i="11"/>
  <c r="F28" i="11"/>
  <c r="E28" i="11"/>
  <c r="AB38" i="10"/>
  <c r="AH26" i="8"/>
  <c r="AJ26" i="8" s="1"/>
  <c r="AI26" i="8"/>
  <c r="G38" i="7"/>
  <c r="F38" i="7"/>
  <c r="E38" i="7"/>
  <c r="AA26" i="4"/>
  <c r="AE26" i="4" s="1"/>
  <c r="Q26" i="4"/>
  <c r="R26" i="4"/>
  <c r="H26" i="4"/>
  <c r="O26" i="4"/>
  <c r="L26" i="4"/>
  <c r="U26" i="4"/>
  <c r="V26" i="4"/>
  <c r="M26" i="4"/>
  <c r="O33" i="3"/>
  <c r="N33" i="3"/>
  <c r="L33" i="3"/>
  <c r="P33" i="3" s="1"/>
  <c r="G34" i="12" l="1"/>
  <c r="K34" i="12" s="1"/>
  <c r="W34" i="12" s="1"/>
  <c r="O34" i="12"/>
  <c r="F34" i="12"/>
  <c r="E34" i="12"/>
  <c r="F35" i="6"/>
  <c r="G35" i="6"/>
  <c r="E35" i="6"/>
  <c r="J28" i="11"/>
  <c r="V28" i="11" s="1"/>
  <c r="R28" i="11"/>
  <c r="I28" i="11"/>
  <c r="H28" i="11"/>
  <c r="M28" i="11"/>
  <c r="Q28" i="11"/>
  <c r="O28" i="11"/>
  <c r="K28" i="11"/>
  <c r="W28" i="11" s="1"/>
  <c r="S28" i="11"/>
  <c r="E39" i="10"/>
  <c r="F39" i="10"/>
  <c r="J39" i="10" s="1"/>
  <c r="N39" i="10" s="1"/>
  <c r="K39" i="10"/>
  <c r="O39" i="10" s="1"/>
  <c r="S40" i="10"/>
  <c r="S39" i="10"/>
  <c r="E27" i="8"/>
  <c r="F27" i="8"/>
  <c r="G27" i="8"/>
  <c r="J38" i="7"/>
  <c r="V38" i="7" s="1"/>
  <c r="R38" i="7"/>
  <c r="I38" i="7"/>
  <c r="M38" i="7" s="1"/>
  <c r="H38" i="7"/>
  <c r="Q38" i="7"/>
  <c r="K38" i="7"/>
  <c r="W38" i="7" s="1"/>
  <c r="S38" i="7"/>
  <c r="P26" i="4"/>
  <c r="Z26" i="4"/>
  <c r="AD26" i="4" s="1"/>
  <c r="T26" i="4"/>
  <c r="Y26" i="4"/>
  <c r="X26" i="4"/>
  <c r="S34" i="12" l="1"/>
  <c r="AA34" i="12"/>
  <c r="AE34" i="12" s="1"/>
  <c r="I34" i="12"/>
  <c r="H34" i="12"/>
  <c r="Q34" i="12"/>
  <c r="R34" i="12"/>
  <c r="J34" i="12"/>
  <c r="V34" i="12" s="1"/>
  <c r="K35" i="6"/>
  <c r="W35" i="6" s="1"/>
  <c r="O35" i="6"/>
  <c r="S35" i="6"/>
  <c r="Q35" i="6"/>
  <c r="I35" i="6"/>
  <c r="M35" i="6" s="1"/>
  <c r="H35" i="6"/>
  <c r="J35" i="6"/>
  <c r="R35" i="6"/>
  <c r="H39" i="10"/>
  <c r="AA28" i="11"/>
  <c r="AE28" i="11" s="1"/>
  <c r="I39" i="10"/>
  <c r="L39" i="10" s="1"/>
  <c r="R39" i="10"/>
  <c r="Z28" i="11"/>
  <c r="AD28" i="11" s="1"/>
  <c r="R40" i="10"/>
  <c r="T28" i="11"/>
  <c r="Q39" i="10"/>
  <c r="Q40" i="10"/>
  <c r="L28" i="11"/>
  <c r="P28" i="11" s="1"/>
  <c r="U28" i="11"/>
  <c r="X28" i="11" s="1"/>
  <c r="N28" i="11"/>
  <c r="W39" i="10"/>
  <c r="AA39" i="10" s="1"/>
  <c r="W40" i="10"/>
  <c r="AA40" i="10" s="1"/>
  <c r="V40" i="10"/>
  <c r="V39" i="10"/>
  <c r="K27" i="8"/>
  <c r="W27" i="8" s="1"/>
  <c r="S27" i="8"/>
  <c r="N27" i="8"/>
  <c r="J27" i="8"/>
  <c r="V27" i="8" s="1"/>
  <c r="R27" i="8"/>
  <c r="M27" i="8"/>
  <c r="I27" i="8"/>
  <c r="H27" i="8"/>
  <c r="Q27" i="8"/>
  <c r="O38" i="7"/>
  <c r="AA38" i="7"/>
  <c r="L38" i="7"/>
  <c r="P38" i="7" s="1"/>
  <c r="U38" i="7"/>
  <c r="X38" i="7" s="1"/>
  <c r="T38" i="7"/>
  <c r="Z38" i="7"/>
  <c r="N38" i="7"/>
  <c r="AC26" i="4"/>
  <c r="AF26" i="4" s="1"/>
  <c r="AG26" i="4" s="1"/>
  <c r="AB26" i="4"/>
  <c r="N34" i="12" l="1"/>
  <c r="AA35" i="6"/>
  <c r="AE35" i="6" s="1"/>
  <c r="T34" i="12"/>
  <c r="U34" i="12"/>
  <c r="X34" i="12" s="1"/>
  <c r="L34" i="12"/>
  <c r="P34" i="12" s="1"/>
  <c r="Z34" i="12"/>
  <c r="AD34" i="12" s="1"/>
  <c r="M34" i="12"/>
  <c r="AB28" i="11"/>
  <c r="M39" i="10"/>
  <c r="Z27" i="8"/>
  <c r="AD27" i="8" s="1"/>
  <c r="N35" i="6"/>
  <c r="V35" i="6"/>
  <c r="Z35" i="6" s="1"/>
  <c r="AD35" i="6" s="1"/>
  <c r="T35" i="6"/>
  <c r="U35" i="6"/>
  <c r="Y35" i="6" s="1"/>
  <c r="AC35" i="6" s="1"/>
  <c r="L35" i="6"/>
  <c r="P35" i="6" s="1"/>
  <c r="T40" i="10"/>
  <c r="U39" i="10"/>
  <c r="Y39" i="10" s="1"/>
  <c r="T39" i="10"/>
  <c r="U40" i="10"/>
  <c r="Y40" i="10" s="1"/>
  <c r="P39" i="10"/>
  <c r="Z39" i="10"/>
  <c r="Z40" i="10"/>
  <c r="Y28" i="11"/>
  <c r="AC28" i="11" s="1"/>
  <c r="L27" i="8"/>
  <c r="P27" i="8" s="1"/>
  <c r="U27" i="8"/>
  <c r="X27" i="8" s="1"/>
  <c r="T27" i="8"/>
  <c r="Y27" i="8"/>
  <c r="AC27" i="8" s="1"/>
  <c r="AA27" i="8"/>
  <c r="AE27" i="8" s="1"/>
  <c r="O27" i="8"/>
  <c r="Y38" i="7"/>
  <c r="AC38" i="7"/>
  <c r="G39" i="7" s="1"/>
  <c r="AB38" i="7"/>
  <c r="AI26" i="4"/>
  <c r="AH26" i="4"/>
  <c r="AJ26" i="4" s="1"/>
  <c r="AB34" i="12" l="1"/>
  <c r="Y34" i="12"/>
  <c r="AC40" i="10"/>
  <c r="E41" i="10" s="1"/>
  <c r="X39" i="10"/>
  <c r="AB39" i="10" s="1"/>
  <c r="E36" i="6"/>
  <c r="G36" i="6"/>
  <c r="F36" i="6"/>
  <c r="X40" i="10"/>
  <c r="AB40" i="10" s="1"/>
  <c r="X35" i="6"/>
  <c r="AB35" i="6" s="1"/>
  <c r="AF28" i="11"/>
  <c r="E39" i="7"/>
  <c r="Q40" i="7" s="1"/>
  <c r="AF27" i="8"/>
  <c r="AH27" i="8" s="1"/>
  <c r="AB27" i="8"/>
  <c r="F39" i="7"/>
  <c r="J39" i="7" s="1"/>
  <c r="N39" i="7" s="1"/>
  <c r="K39" i="7"/>
  <c r="O39" i="7" s="1"/>
  <c r="S39" i="7"/>
  <c r="S40" i="7"/>
  <c r="K36" i="6"/>
  <c r="S36" i="6"/>
  <c r="H36" i="6"/>
  <c r="Q36" i="6"/>
  <c r="G27" i="4"/>
  <c r="S27" i="4" s="1"/>
  <c r="AC34" i="12" l="1"/>
  <c r="F41" i="10"/>
  <c r="J41" i="10" s="1"/>
  <c r="V41" i="10" s="1"/>
  <c r="I36" i="6"/>
  <c r="M36" i="6" s="1"/>
  <c r="G41" i="10"/>
  <c r="O41" i="10" s="1"/>
  <c r="R36" i="6"/>
  <c r="J36" i="6"/>
  <c r="Q39" i="7"/>
  <c r="I39" i="7"/>
  <c r="M39" i="7" s="1"/>
  <c r="R40" i="7"/>
  <c r="T40" i="7" s="1"/>
  <c r="AI28" i="11"/>
  <c r="AH28" i="11"/>
  <c r="AG28" i="11"/>
  <c r="H39" i="7"/>
  <c r="I41" i="10"/>
  <c r="M41" i="10"/>
  <c r="Q41" i="10"/>
  <c r="R39" i="7"/>
  <c r="AG27" i="8"/>
  <c r="AJ27" i="8" s="1"/>
  <c r="AI27" i="8"/>
  <c r="W39" i="7"/>
  <c r="AA39" i="7" s="1"/>
  <c r="W40" i="7"/>
  <c r="AA40" i="7" s="1"/>
  <c r="V39" i="7"/>
  <c r="V40" i="7"/>
  <c r="O36" i="6"/>
  <c r="W36" i="6"/>
  <c r="AA36" i="6" s="1"/>
  <c r="AE36" i="6" s="1"/>
  <c r="T36" i="6"/>
  <c r="F27" i="4"/>
  <c r="J27" i="4" s="1"/>
  <c r="N27" i="4" s="1"/>
  <c r="K27" i="4"/>
  <c r="W27" i="4" s="1"/>
  <c r="AA27" i="4" s="1"/>
  <c r="E27" i="4"/>
  <c r="K41" i="10" l="1"/>
  <c r="W41" i="10" s="1"/>
  <c r="R41" i="10"/>
  <c r="F35" i="12"/>
  <c r="G35" i="12"/>
  <c r="E35" i="12"/>
  <c r="U36" i="6"/>
  <c r="L36" i="6"/>
  <c r="P36" i="6" s="1"/>
  <c r="H41" i="10"/>
  <c r="S41" i="10"/>
  <c r="AA41" i="10" s="1"/>
  <c r="AJ28" i="11"/>
  <c r="R27" i="4"/>
  <c r="H27" i="4"/>
  <c r="N36" i="6"/>
  <c r="V36" i="6"/>
  <c r="Z36" i="6" s="1"/>
  <c r="AD36" i="6" s="1"/>
  <c r="T39" i="7"/>
  <c r="Z40" i="7"/>
  <c r="U39" i="7"/>
  <c r="X39" i="7" s="1"/>
  <c r="U40" i="7"/>
  <c r="X40" i="7" s="1"/>
  <c r="AB40" i="7" s="1"/>
  <c r="L39" i="7"/>
  <c r="P39" i="7" s="1"/>
  <c r="G29" i="11"/>
  <c r="F29" i="11"/>
  <c r="E29" i="11"/>
  <c r="Z41" i="10"/>
  <c r="N41" i="10"/>
  <c r="L41" i="10"/>
  <c r="U41" i="10"/>
  <c r="Z39" i="7"/>
  <c r="F28" i="8"/>
  <c r="E28" i="8"/>
  <c r="G28" i="8"/>
  <c r="Y36" i="6"/>
  <c r="AC36" i="6" s="1"/>
  <c r="AE27" i="4"/>
  <c r="O27" i="4"/>
  <c r="Q27" i="4"/>
  <c r="T27" i="4" s="1"/>
  <c r="I27" i="4"/>
  <c r="M27" i="4" s="1"/>
  <c r="V27" i="4"/>
  <c r="Z27" i="4" s="1"/>
  <c r="AD27" i="4" s="1"/>
  <c r="X41" i="10" l="1"/>
  <c r="P41" i="10"/>
  <c r="I35" i="12"/>
  <c r="M35" i="12" s="1"/>
  <c r="Q35" i="12"/>
  <c r="H35" i="12"/>
  <c r="K35" i="12"/>
  <c r="W35" i="12" s="1"/>
  <c r="O35" i="12"/>
  <c r="S35" i="12"/>
  <c r="J35" i="12"/>
  <c r="V35" i="12" s="1"/>
  <c r="R35" i="12"/>
  <c r="T41" i="10"/>
  <c r="AB41" i="10" s="1"/>
  <c r="E37" i="6"/>
  <c r="I37" i="6" s="1"/>
  <c r="M37" i="6" s="1"/>
  <c r="AB39" i="7"/>
  <c r="X36" i="6"/>
  <c r="AB36" i="6" s="1"/>
  <c r="Y39" i="7"/>
  <c r="Y40" i="7"/>
  <c r="AC40" i="7" s="1"/>
  <c r="F41" i="7" s="1"/>
  <c r="I29" i="11"/>
  <c r="H29" i="11"/>
  <c r="M29" i="11"/>
  <c r="Q29" i="11"/>
  <c r="J29" i="11"/>
  <c r="V29" i="11" s="1"/>
  <c r="N29" i="11"/>
  <c r="R29" i="11"/>
  <c r="Z29" i="11" s="1"/>
  <c r="AD29" i="11" s="1"/>
  <c r="K29" i="11"/>
  <c r="W29" i="11" s="1"/>
  <c r="S29" i="11"/>
  <c r="Y41" i="10"/>
  <c r="AC41" i="10" s="1"/>
  <c r="O28" i="8"/>
  <c r="K28" i="8"/>
  <c r="W28" i="8" s="1"/>
  <c r="S28" i="8"/>
  <c r="H28" i="8"/>
  <c r="I28" i="8"/>
  <c r="M28" i="8"/>
  <c r="Q28" i="8"/>
  <c r="J28" i="8"/>
  <c r="V28" i="8" s="1"/>
  <c r="R28" i="8"/>
  <c r="G37" i="6"/>
  <c r="F37" i="6"/>
  <c r="U27" i="4"/>
  <c r="Y27" i="4" s="1"/>
  <c r="L27" i="4"/>
  <c r="P27" i="4" s="1"/>
  <c r="K35" i="3"/>
  <c r="I35" i="3"/>
  <c r="M35" i="3" s="1"/>
  <c r="H35" i="3"/>
  <c r="J35" i="3"/>
  <c r="AA35" i="12" l="1"/>
  <c r="AE35" i="12" s="1"/>
  <c r="Z35" i="12"/>
  <c r="AD35" i="12" s="1"/>
  <c r="N35" i="12"/>
  <c r="Q37" i="6"/>
  <c r="T35" i="12"/>
  <c r="U35" i="12"/>
  <c r="X35" i="12" s="1"/>
  <c r="AB35" i="12" s="1"/>
  <c r="L35" i="12"/>
  <c r="P35" i="12" s="1"/>
  <c r="G41" i="7"/>
  <c r="O41" i="7" s="1"/>
  <c r="E41" i="7"/>
  <c r="Q41" i="7" s="1"/>
  <c r="AA29" i="11"/>
  <c r="AE29" i="11" s="1"/>
  <c r="T29" i="11"/>
  <c r="O29" i="11"/>
  <c r="L29" i="11"/>
  <c r="P29" i="11" s="1"/>
  <c r="U29" i="11"/>
  <c r="X29" i="11" s="1"/>
  <c r="AB29" i="11" s="1"/>
  <c r="G42" i="10"/>
  <c r="F42" i="10"/>
  <c r="E42" i="10"/>
  <c r="Z28" i="8"/>
  <c r="AD28" i="8" s="1"/>
  <c r="N28" i="8"/>
  <c r="T28" i="8"/>
  <c r="L28" i="8"/>
  <c r="P28" i="8" s="1"/>
  <c r="U28" i="8"/>
  <c r="X28" i="8" s="1"/>
  <c r="AA28" i="8"/>
  <c r="AE28" i="8" s="1"/>
  <c r="J41" i="7"/>
  <c r="V41" i="7" s="1"/>
  <c r="R41" i="7"/>
  <c r="K37" i="6"/>
  <c r="W37" i="6" s="1"/>
  <c r="O37" i="6"/>
  <c r="S37" i="6"/>
  <c r="J37" i="6"/>
  <c r="N37" i="6" s="1"/>
  <c r="R37" i="6"/>
  <c r="U37" i="6"/>
  <c r="Y37" i="6" s="1"/>
  <c r="AC37" i="6" s="1"/>
  <c r="H37" i="6"/>
  <c r="AC27" i="4"/>
  <c r="AF27" i="4" s="1"/>
  <c r="AH27" i="4" s="1"/>
  <c r="X27" i="4"/>
  <c r="AB27" i="4" s="1"/>
  <c r="O35" i="3"/>
  <c r="N35" i="3"/>
  <c r="L35" i="3"/>
  <c r="P35" i="3" s="1"/>
  <c r="Y35" i="12" l="1"/>
  <c r="AC35" i="12" s="1"/>
  <c r="E36" i="12" s="1"/>
  <c r="T37" i="6"/>
  <c r="I41" i="7"/>
  <c r="U41" i="7" s="1"/>
  <c r="M41" i="7"/>
  <c r="H41" i="7"/>
  <c r="K41" i="7"/>
  <c r="W41" i="7" s="1"/>
  <c r="S41" i="7"/>
  <c r="T41" i="7" s="1"/>
  <c r="Y29" i="11"/>
  <c r="AC29" i="11" s="1"/>
  <c r="H42" i="10"/>
  <c r="M42" i="10"/>
  <c r="I42" i="10"/>
  <c r="Q42" i="10"/>
  <c r="Q43" i="10"/>
  <c r="J42" i="10"/>
  <c r="N42" i="10" s="1"/>
  <c r="R42" i="10"/>
  <c r="R43" i="10"/>
  <c r="K42" i="10"/>
  <c r="O42" i="10"/>
  <c r="S43" i="10"/>
  <c r="S42" i="10"/>
  <c r="AB28" i="8"/>
  <c r="Y28" i="8"/>
  <c r="AC28" i="8" s="1"/>
  <c r="Z41" i="7"/>
  <c r="N41" i="7"/>
  <c r="AA37" i="6"/>
  <c r="AE37" i="6" s="1"/>
  <c r="L37" i="6"/>
  <c r="P37" i="6" s="1"/>
  <c r="V37" i="6"/>
  <c r="Z37" i="6" s="1"/>
  <c r="AD37" i="6" s="1"/>
  <c r="AI27" i="4"/>
  <c r="AG27" i="4"/>
  <c r="AJ27" i="4" s="1"/>
  <c r="F36" i="12" l="1"/>
  <c r="I36" i="12"/>
  <c r="M36" i="12" s="1"/>
  <c r="Q36" i="12"/>
  <c r="G36" i="12"/>
  <c r="X41" i="7"/>
  <c r="AB41" i="7" s="1"/>
  <c r="AA41" i="7"/>
  <c r="L41" i="7"/>
  <c r="P41" i="7" s="1"/>
  <c r="G38" i="6"/>
  <c r="K38" i="6" s="1"/>
  <c r="W38" i="6" s="1"/>
  <c r="AF29" i="11"/>
  <c r="W43" i="10"/>
  <c r="AA43" i="10" s="1"/>
  <c r="W42" i="10"/>
  <c r="AA42" i="10" s="1"/>
  <c r="T43" i="10"/>
  <c r="V43" i="10"/>
  <c r="Z43" i="10" s="1"/>
  <c r="V42" i="10"/>
  <c r="Z42" i="10" s="1"/>
  <c r="T42" i="10"/>
  <c r="L42" i="10"/>
  <c r="P42" i="10" s="1"/>
  <c r="U43" i="10"/>
  <c r="Y43" i="10" s="1"/>
  <c r="U42" i="10"/>
  <c r="Y42" i="10" s="1"/>
  <c r="Y41" i="7"/>
  <c r="AF28" i="8"/>
  <c r="AG28" i="8" s="1"/>
  <c r="F38" i="6"/>
  <c r="R38" i="6" s="1"/>
  <c r="E38" i="6"/>
  <c r="X37" i="6"/>
  <c r="AB37" i="6" s="1"/>
  <c r="F28" i="4"/>
  <c r="E28" i="4"/>
  <c r="G28" i="4"/>
  <c r="S38" i="6" l="1"/>
  <c r="K36" i="12"/>
  <c r="W36" i="12" s="1"/>
  <c r="S36" i="12"/>
  <c r="H36" i="12"/>
  <c r="AC41" i="7"/>
  <c r="G42" i="7" s="1"/>
  <c r="S43" i="7" s="1"/>
  <c r="U36" i="12"/>
  <c r="R36" i="12"/>
  <c r="J36" i="12"/>
  <c r="V36" i="12" s="1"/>
  <c r="O38" i="6"/>
  <c r="J38" i="6"/>
  <c r="N38" i="6" s="1"/>
  <c r="AH29" i="11"/>
  <c r="AI29" i="11"/>
  <c r="AG29" i="11"/>
  <c r="AJ29" i="11" s="1"/>
  <c r="AC43" i="10"/>
  <c r="X42" i="10"/>
  <c r="AB42" i="10" s="1"/>
  <c r="X43" i="10"/>
  <c r="AB43" i="10" s="1"/>
  <c r="AI28" i="8"/>
  <c r="AH28" i="8"/>
  <c r="AJ28" i="8" s="1"/>
  <c r="AA38" i="6"/>
  <c r="AE38" i="6" s="1"/>
  <c r="I38" i="6"/>
  <c r="M38" i="6" s="1"/>
  <c r="H38" i="6"/>
  <c r="Q38" i="6"/>
  <c r="K28" i="4"/>
  <c r="W28" i="4" s="1"/>
  <c r="S28" i="4"/>
  <c r="I28" i="4"/>
  <c r="H28" i="4"/>
  <c r="Q28" i="4"/>
  <c r="R28" i="4"/>
  <c r="J28" i="4"/>
  <c r="O36" i="12" l="1"/>
  <c r="N36" i="12"/>
  <c r="F42" i="7"/>
  <c r="J42" i="7" s="1"/>
  <c r="N42" i="7" s="1"/>
  <c r="AA36" i="12"/>
  <c r="AE36" i="12" s="1"/>
  <c r="L36" i="12"/>
  <c r="P36" i="12" s="1"/>
  <c r="S42" i="7"/>
  <c r="K42" i="7"/>
  <c r="W42" i="7" s="1"/>
  <c r="AA42" i="7" s="1"/>
  <c r="O42" i="7"/>
  <c r="X36" i="12"/>
  <c r="Y36" i="12"/>
  <c r="AC36" i="12" s="1"/>
  <c r="T36" i="12"/>
  <c r="Z36" i="12"/>
  <c r="AD36" i="12" s="1"/>
  <c r="E42" i="7"/>
  <c r="M42" i="7" s="1"/>
  <c r="V38" i="6"/>
  <c r="Z38" i="6" s="1"/>
  <c r="AD38" i="6" s="1"/>
  <c r="G30" i="11"/>
  <c r="E30" i="11"/>
  <c r="F30" i="11"/>
  <c r="R42" i="7"/>
  <c r="F44" i="10"/>
  <c r="E44" i="10"/>
  <c r="G44" i="10"/>
  <c r="F29" i="8"/>
  <c r="E29" i="8"/>
  <c r="G29" i="8"/>
  <c r="L38" i="6"/>
  <c r="P38" i="6" s="1"/>
  <c r="U38" i="6"/>
  <c r="T38" i="6"/>
  <c r="O28" i="4"/>
  <c r="AA28" i="4"/>
  <c r="AE28" i="4" s="1"/>
  <c r="T28" i="4"/>
  <c r="N28" i="4"/>
  <c r="V28" i="4"/>
  <c r="Z28" i="4" s="1"/>
  <c r="AD28" i="4" s="1"/>
  <c r="M28" i="4"/>
  <c r="U28" i="4"/>
  <c r="L28" i="4"/>
  <c r="P28" i="4" s="1"/>
  <c r="R43" i="7" l="1"/>
  <c r="V43" i="7"/>
  <c r="E37" i="12"/>
  <c r="Q37" i="12" s="1"/>
  <c r="V42" i="7"/>
  <c r="Z42" i="7" s="1"/>
  <c r="W43" i="7"/>
  <c r="AA43" i="7" s="1"/>
  <c r="H42" i="7"/>
  <c r="G37" i="12"/>
  <c r="I42" i="7"/>
  <c r="U43" i="7" s="1"/>
  <c r="X43" i="7" s="1"/>
  <c r="F37" i="12"/>
  <c r="Q43" i="7"/>
  <c r="T43" i="7" s="1"/>
  <c r="Q42" i="7"/>
  <c r="T42" i="7" s="1"/>
  <c r="I37" i="12"/>
  <c r="AB36" i="12"/>
  <c r="X38" i="6"/>
  <c r="Y38" i="6"/>
  <c r="AC38" i="6" s="1"/>
  <c r="H30" i="11"/>
  <c r="I30" i="11"/>
  <c r="Q30" i="11"/>
  <c r="N30" i="11"/>
  <c r="J30" i="11"/>
  <c r="V30" i="11" s="1"/>
  <c r="R30" i="11"/>
  <c r="K30" i="11"/>
  <c r="W30" i="11" s="1"/>
  <c r="O30" i="11"/>
  <c r="S30" i="11"/>
  <c r="AA30" i="11" s="1"/>
  <c r="AE30" i="11" s="1"/>
  <c r="Z43" i="7"/>
  <c r="O44" i="10"/>
  <c r="K44" i="10"/>
  <c r="W44" i="10" s="1"/>
  <c r="S44" i="10"/>
  <c r="H44" i="10"/>
  <c r="M44" i="10"/>
  <c r="I44" i="10"/>
  <c r="Q44" i="10"/>
  <c r="J44" i="10"/>
  <c r="V44" i="10" s="1"/>
  <c r="R44" i="10"/>
  <c r="K29" i="8"/>
  <c r="W29" i="8" s="1"/>
  <c r="S29" i="8"/>
  <c r="I29" i="8"/>
  <c r="H29" i="8"/>
  <c r="M29" i="8"/>
  <c r="Q29" i="8"/>
  <c r="J29" i="8"/>
  <c r="V29" i="8" s="1"/>
  <c r="R29" i="8"/>
  <c r="AB38" i="6"/>
  <c r="X28" i="4"/>
  <c r="AB28" i="4" s="1"/>
  <c r="Y28" i="4"/>
  <c r="AC28" i="4" s="1"/>
  <c r="H37" i="12" l="1"/>
  <c r="Y43" i="7"/>
  <c r="U42" i="7"/>
  <c r="Y42" i="7" s="1"/>
  <c r="L42" i="7"/>
  <c r="P42" i="7" s="1"/>
  <c r="U37" i="12"/>
  <c r="M37" i="12"/>
  <c r="J37" i="12"/>
  <c r="V37" i="12" s="1"/>
  <c r="R37" i="12"/>
  <c r="K37" i="12"/>
  <c r="W37" i="12" s="1"/>
  <c r="O37" i="12"/>
  <c r="S37" i="12"/>
  <c r="F39" i="6"/>
  <c r="J39" i="6" s="1"/>
  <c r="N39" i="6" s="1"/>
  <c r="Z30" i="11"/>
  <c r="AD30" i="11" s="1"/>
  <c r="N29" i="8"/>
  <c r="G39" i="6"/>
  <c r="K39" i="6" s="1"/>
  <c r="X42" i="7"/>
  <c r="AB42" i="7" s="1"/>
  <c r="AB43" i="7"/>
  <c r="L30" i="11"/>
  <c r="P30" i="11" s="1"/>
  <c r="U30" i="11"/>
  <c r="X30" i="11" s="1"/>
  <c r="T30" i="11"/>
  <c r="M30" i="11"/>
  <c r="AC43" i="7"/>
  <c r="E44" i="7" s="1"/>
  <c r="AA44" i="10"/>
  <c r="T44" i="10"/>
  <c r="Z44" i="10"/>
  <c r="L44" i="10"/>
  <c r="P44" i="10" s="1"/>
  <c r="U44" i="10"/>
  <c r="X44" i="10" s="1"/>
  <c r="N44" i="10"/>
  <c r="L29" i="8"/>
  <c r="P29" i="8" s="1"/>
  <c r="U29" i="8"/>
  <c r="X29" i="8" s="1"/>
  <c r="Z29" i="8"/>
  <c r="AD29" i="8" s="1"/>
  <c r="T29" i="8"/>
  <c r="AA29" i="8"/>
  <c r="AE29" i="8" s="1"/>
  <c r="O29" i="8"/>
  <c r="S39" i="6"/>
  <c r="E39" i="6"/>
  <c r="AF28" i="4"/>
  <c r="AG28" i="4" s="1"/>
  <c r="AA37" i="12" l="1"/>
  <c r="AE37" i="12" s="1"/>
  <c r="N37" i="12"/>
  <c r="Z37" i="12"/>
  <c r="AD37" i="12" s="1"/>
  <c r="X37" i="12"/>
  <c r="Y37" i="12"/>
  <c r="T37" i="12"/>
  <c r="L37" i="12"/>
  <c r="P37" i="12" s="1"/>
  <c r="R39" i="6"/>
  <c r="Y30" i="11"/>
  <c r="AC30" i="11" s="1"/>
  <c r="Y29" i="8"/>
  <c r="AC29" i="8" s="1"/>
  <c r="F44" i="7"/>
  <c r="R44" i="7" s="1"/>
  <c r="AF30" i="11"/>
  <c r="AG30" i="11" s="1"/>
  <c r="AB30" i="11"/>
  <c r="G44" i="7"/>
  <c r="AB44" i="10"/>
  <c r="Y44" i="10"/>
  <c r="AC44" i="10" s="1"/>
  <c r="AF29" i="8"/>
  <c r="AG29" i="8" s="1"/>
  <c r="AJ29" i="8" s="1"/>
  <c r="AB29" i="8"/>
  <c r="I44" i="7"/>
  <c r="M44" i="7"/>
  <c r="Q44" i="7"/>
  <c r="O39" i="6"/>
  <c r="W39" i="6"/>
  <c r="AA39" i="6" s="1"/>
  <c r="AE39" i="6" s="1"/>
  <c r="I39" i="6"/>
  <c r="M39" i="6" s="1"/>
  <c r="H39" i="6"/>
  <c r="Q39" i="6"/>
  <c r="V39" i="6"/>
  <c r="AI28" i="4"/>
  <c r="AH28" i="4"/>
  <c r="AJ28" i="4" s="1"/>
  <c r="Z39" i="6" l="1"/>
  <c r="AD39" i="6" s="1"/>
  <c r="AC37" i="12"/>
  <c r="G38" i="12" s="1"/>
  <c r="AB37" i="12"/>
  <c r="AH29" i="8"/>
  <c r="H44" i="7"/>
  <c r="J44" i="7"/>
  <c r="V44" i="7" s="1"/>
  <c r="Z44" i="7" s="1"/>
  <c r="S44" i="7"/>
  <c r="T44" i="7" s="1"/>
  <c r="K44" i="7"/>
  <c r="W44" i="7" s="1"/>
  <c r="O44" i="7"/>
  <c r="AI30" i="11"/>
  <c r="AH30" i="11"/>
  <c r="AJ30" i="11" s="1"/>
  <c r="E45" i="10"/>
  <c r="G45" i="10"/>
  <c r="F45" i="10"/>
  <c r="AI29" i="8"/>
  <c r="G30" i="8"/>
  <c r="F30" i="8"/>
  <c r="E30" i="8"/>
  <c r="U44" i="7"/>
  <c r="T39" i="6"/>
  <c r="L39" i="6"/>
  <c r="P39" i="6" s="1"/>
  <c r="U39" i="6"/>
  <c r="X39" i="6" s="1"/>
  <c r="AB39" i="6" s="1"/>
  <c r="G29" i="4"/>
  <c r="F29" i="4"/>
  <c r="E29" i="4"/>
  <c r="F38" i="12" l="1"/>
  <c r="O38" i="12"/>
  <c r="K38" i="12"/>
  <c r="W38" i="12" s="1"/>
  <c r="S38" i="12"/>
  <c r="J38" i="12"/>
  <c r="V38" i="12" s="1"/>
  <c r="R38" i="12"/>
  <c r="E38" i="12"/>
  <c r="AA44" i="7"/>
  <c r="N44" i="7"/>
  <c r="X44" i="7"/>
  <c r="AB44" i="7" s="1"/>
  <c r="L44" i="7"/>
  <c r="P44" i="7" s="1"/>
  <c r="E31" i="11"/>
  <c r="G31" i="11"/>
  <c r="F31" i="11"/>
  <c r="O45" i="10"/>
  <c r="K45" i="10"/>
  <c r="W45" i="10" s="1"/>
  <c r="S45" i="10"/>
  <c r="J45" i="10"/>
  <c r="V45" i="10" s="1"/>
  <c r="R45" i="10"/>
  <c r="M45" i="10"/>
  <c r="I45" i="10"/>
  <c r="H45" i="10"/>
  <c r="Q45" i="10"/>
  <c r="I30" i="8"/>
  <c r="M30" i="8" s="1"/>
  <c r="H30" i="8"/>
  <c r="Q30" i="8"/>
  <c r="N30" i="8"/>
  <c r="J30" i="8"/>
  <c r="V30" i="8" s="1"/>
  <c r="R30" i="8"/>
  <c r="K30" i="8"/>
  <c r="W30" i="8" s="1"/>
  <c r="O30" i="8"/>
  <c r="S30" i="8"/>
  <c r="Y44" i="7"/>
  <c r="Y39" i="6"/>
  <c r="AC39" i="6" s="1"/>
  <c r="I29" i="4"/>
  <c r="M29" i="4" s="1"/>
  <c r="Q29" i="4"/>
  <c r="H29" i="4"/>
  <c r="J29" i="4"/>
  <c r="V29" i="4" s="1"/>
  <c r="R29" i="4"/>
  <c r="K29" i="4"/>
  <c r="W29" i="4" s="1"/>
  <c r="S29" i="4"/>
  <c r="Z38" i="12" l="1"/>
  <c r="AD38" i="12" s="1"/>
  <c r="N38" i="12"/>
  <c r="AA38" i="12"/>
  <c r="AE38" i="12" s="1"/>
  <c r="I38" i="12"/>
  <c r="M38" i="12" s="1"/>
  <c r="H38" i="12"/>
  <c r="Q38" i="12"/>
  <c r="F40" i="6"/>
  <c r="AC44" i="7"/>
  <c r="F45" i="7" s="1"/>
  <c r="G40" i="6"/>
  <c r="K40" i="6" s="1"/>
  <c r="W40" i="6" s="1"/>
  <c r="O31" i="11"/>
  <c r="K31" i="11"/>
  <c r="W31" i="11" s="1"/>
  <c r="S31" i="11"/>
  <c r="J31" i="11"/>
  <c r="V31" i="11" s="1"/>
  <c r="R31" i="11"/>
  <c r="I31" i="11"/>
  <c r="H31" i="11"/>
  <c r="M31" i="11"/>
  <c r="Q31" i="11"/>
  <c r="T45" i="10"/>
  <c r="N45" i="10"/>
  <c r="L45" i="10"/>
  <c r="P45" i="10" s="1"/>
  <c r="U45" i="10"/>
  <c r="X45" i="10" s="1"/>
  <c r="AA45" i="10"/>
  <c r="Z45" i="10"/>
  <c r="AA30" i="8"/>
  <c r="AE30" i="8" s="1"/>
  <c r="Z30" i="8"/>
  <c r="AD30" i="8" s="1"/>
  <c r="T30" i="8"/>
  <c r="L30" i="8"/>
  <c r="P30" i="8" s="1"/>
  <c r="U30" i="8"/>
  <c r="X30" i="8" s="1"/>
  <c r="E40" i="6"/>
  <c r="J40" i="6"/>
  <c r="N40" i="6" s="1"/>
  <c r="R40" i="6"/>
  <c r="O29" i="4"/>
  <c r="AA29" i="4"/>
  <c r="AE29" i="4" s="1"/>
  <c r="N29" i="4"/>
  <c r="T29" i="4"/>
  <c r="Z29" i="4"/>
  <c r="AD29" i="4" s="1"/>
  <c r="U29" i="4"/>
  <c r="L29" i="4"/>
  <c r="P29" i="4" s="1"/>
  <c r="T38" i="12" l="1"/>
  <c r="L38" i="12"/>
  <c r="P38" i="12" s="1"/>
  <c r="U38" i="12"/>
  <c r="X38" i="12" s="1"/>
  <c r="AB38" i="12" s="1"/>
  <c r="S40" i="6"/>
  <c r="E45" i="7"/>
  <c r="O40" i="6"/>
  <c r="G45" i="7"/>
  <c r="S45" i="7" s="1"/>
  <c r="AA40" i="6"/>
  <c r="AE40" i="6" s="1"/>
  <c r="AA31" i="11"/>
  <c r="AE31" i="11" s="1"/>
  <c r="AB30" i="8"/>
  <c r="L31" i="11"/>
  <c r="P31" i="11" s="1"/>
  <c r="U31" i="11"/>
  <c r="X31" i="11" s="1"/>
  <c r="N31" i="11"/>
  <c r="AB45" i="10"/>
  <c r="Y31" i="11"/>
  <c r="AC31" i="11" s="1"/>
  <c r="T31" i="11"/>
  <c r="Z31" i="11"/>
  <c r="AD31" i="11" s="1"/>
  <c r="Y45" i="10"/>
  <c r="AC45" i="10" s="1"/>
  <c r="Y30" i="8"/>
  <c r="AC30" i="8" s="1"/>
  <c r="I45" i="7"/>
  <c r="J45" i="7"/>
  <c r="V45" i="7" s="1"/>
  <c r="R45" i="7"/>
  <c r="I40" i="6"/>
  <c r="M40" i="6" s="1"/>
  <c r="H40" i="6"/>
  <c r="Q40" i="6"/>
  <c r="V40" i="6"/>
  <c r="Z40" i="6" s="1"/>
  <c r="AD40" i="6" s="1"/>
  <c r="Y29" i="4"/>
  <c r="AC29" i="4" s="1"/>
  <c r="X29" i="4"/>
  <c r="AB29" i="4" s="1"/>
  <c r="H45" i="7" l="1"/>
  <c r="Q45" i="7"/>
  <c r="T45" i="7" s="1"/>
  <c r="M45" i="7"/>
  <c r="Y38" i="12"/>
  <c r="AC38" i="12" s="1"/>
  <c r="E39" i="12" s="1"/>
  <c r="O45" i="7"/>
  <c r="K45" i="7"/>
  <c r="W45" i="7" s="1"/>
  <c r="AA45" i="7" s="1"/>
  <c r="AF31" i="11"/>
  <c r="AI31" i="11" s="1"/>
  <c r="AB31" i="11"/>
  <c r="F46" i="10"/>
  <c r="E46" i="10"/>
  <c r="G46" i="10"/>
  <c r="AF30" i="8"/>
  <c r="AG30" i="8" s="1"/>
  <c r="Z45" i="7"/>
  <c r="N45" i="7"/>
  <c r="U45" i="7"/>
  <c r="T40" i="6"/>
  <c r="L40" i="6"/>
  <c r="P40" i="6" s="1"/>
  <c r="U40" i="6"/>
  <c r="X40" i="6" s="1"/>
  <c r="AF29" i="4"/>
  <c r="AG29" i="4" s="1"/>
  <c r="AJ29" i="4" s="1"/>
  <c r="L45" i="7" l="1"/>
  <c r="P45" i="7" s="1"/>
  <c r="I39" i="12"/>
  <c r="M39" i="12" s="1"/>
  <c r="Q39" i="12"/>
  <c r="G39" i="12"/>
  <c r="F39" i="12"/>
  <c r="X45" i="7"/>
  <c r="AB45" i="7" s="1"/>
  <c r="AB40" i="6"/>
  <c r="AG31" i="11"/>
  <c r="AH31" i="11"/>
  <c r="O46" i="10"/>
  <c r="K46" i="10"/>
  <c r="W46" i="10" s="1"/>
  <c r="S46" i="10"/>
  <c r="M46" i="10"/>
  <c r="I46" i="10"/>
  <c r="H46" i="10"/>
  <c r="Q46" i="10"/>
  <c r="J46" i="10"/>
  <c r="V46" i="10" s="1"/>
  <c r="R46" i="10"/>
  <c r="AI30" i="8"/>
  <c r="AH30" i="8"/>
  <c r="AJ30" i="8" s="1"/>
  <c r="Y45" i="7"/>
  <c r="AC45" i="7" s="1"/>
  <c r="Y40" i="6"/>
  <c r="AC40" i="6" s="1"/>
  <c r="AI29" i="4"/>
  <c r="AH29" i="4"/>
  <c r="J39" i="12" l="1"/>
  <c r="V39" i="12" s="1"/>
  <c r="R39" i="12"/>
  <c r="K39" i="12"/>
  <c r="W39" i="12" s="1"/>
  <c r="S39" i="12"/>
  <c r="H39" i="12"/>
  <c r="U39" i="12"/>
  <c r="Y39" i="12" s="1"/>
  <c r="AC39" i="12" s="1"/>
  <c r="AJ31" i="11"/>
  <c r="G41" i="6"/>
  <c r="S41" i="6" s="1"/>
  <c r="G32" i="11"/>
  <c r="F32" i="11"/>
  <c r="E32" i="11"/>
  <c r="L46" i="10"/>
  <c r="P46" i="10" s="1"/>
  <c r="U46" i="10"/>
  <c r="X46" i="10" s="1"/>
  <c r="AA46" i="10"/>
  <c r="Z46" i="10"/>
  <c r="T46" i="10"/>
  <c r="N46" i="10"/>
  <c r="E31" i="8"/>
  <c r="F31" i="8"/>
  <c r="G31" i="8"/>
  <c r="G46" i="7"/>
  <c r="F46" i="7"/>
  <c r="E46" i="7"/>
  <c r="F41" i="6"/>
  <c r="J41" i="6" s="1"/>
  <c r="N41" i="6" s="1"/>
  <c r="E41" i="6"/>
  <c r="E30" i="4"/>
  <c r="F30" i="4"/>
  <c r="G30" i="4"/>
  <c r="O39" i="12" l="1"/>
  <c r="L39" i="12"/>
  <c r="N39" i="12"/>
  <c r="Z39" i="12"/>
  <c r="AD39" i="12" s="1"/>
  <c r="K41" i="6"/>
  <c r="W41" i="6" s="1"/>
  <c r="AA41" i="6" s="1"/>
  <c r="AE41" i="6" s="1"/>
  <c r="O41" i="6"/>
  <c r="AA39" i="12"/>
  <c r="AE39" i="12" s="1"/>
  <c r="P39" i="12"/>
  <c r="T39" i="12"/>
  <c r="X39" i="12"/>
  <c r="AB39" i="12" s="1"/>
  <c r="R41" i="6"/>
  <c r="I32" i="11"/>
  <c r="H32" i="11"/>
  <c r="M32" i="11"/>
  <c r="Q32" i="11"/>
  <c r="J32" i="11"/>
  <c r="V32" i="11" s="1"/>
  <c r="R32" i="11"/>
  <c r="K32" i="11"/>
  <c r="W32" i="11" s="1"/>
  <c r="S32" i="11"/>
  <c r="Y46" i="10"/>
  <c r="AC46" i="10" s="1"/>
  <c r="E47" i="10" s="1"/>
  <c r="AB46" i="10"/>
  <c r="O31" i="8"/>
  <c r="K31" i="8"/>
  <c r="W31" i="8" s="1"/>
  <c r="S31" i="8"/>
  <c r="AA31" i="8" s="1"/>
  <c r="AE31" i="8" s="1"/>
  <c r="J31" i="8"/>
  <c r="V31" i="8" s="1"/>
  <c r="R31" i="8"/>
  <c r="I31" i="8"/>
  <c r="M31" i="8"/>
  <c r="H31" i="8"/>
  <c r="Q31" i="8"/>
  <c r="J46" i="7"/>
  <c r="V46" i="7" s="1"/>
  <c r="R46" i="7"/>
  <c r="I46" i="7"/>
  <c r="H46" i="7"/>
  <c r="M46" i="7"/>
  <c r="Q46" i="7"/>
  <c r="K46" i="7"/>
  <c r="W46" i="7" s="1"/>
  <c r="O46" i="7"/>
  <c r="S46" i="7"/>
  <c r="I41" i="6"/>
  <c r="M41" i="6" s="1"/>
  <c r="H41" i="6"/>
  <c r="Q41" i="6"/>
  <c r="V41" i="6"/>
  <c r="K30" i="4"/>
  <c r="W30" i="4" s="1"/>
  <c r="S30" i="4"/>
  <c r="J30" i="4"/>
  <c r="V30" i="4" s="1"/>
  <c r="R30" i="4"/>
  <c r="I30" i="4"/>
  <c r="M30" i="4" s="1"/>
  <c r="Q30" i="4"/>
  <c r="H30" i="4"/>
  <c r="Z41" i="6" l="1"/>
  <c r="AD41" i="6" s="1"/>
  <c r="O32" i="11"/>
  <c r="AA32" i="11"/>
  <c r="AE32" i="11" s="1"/>
  <c r="T32" i="11"/>
  <c r="Z32" i="11"/>
  <c r="AD32" i="11" s="1"/>
  <c r="N32" i="11"/>
  <c r="L32" i="11"/>
  <c r="P32" i="11" s="1"/>
  <c r="U32" i="11"/>
  <c r="X32" i="11" s="1"/>
  <c r="AB32" i="11" s="1"/>
  <c r="F47" i="10"/>
  <c r="G47" i="10"/>
  <c r="O47" i="10" s="1"/>
  <c r="M47" i="10"/>
  <c r="I47" i="10"/>
  <c r="Q47" i="10"/>
  <c r="T31" i="8"/>
  <c r="Z31" i="8"/>
  <c r="AD31" i="8" s="1"/>
  <c r="L31" i="8"/>
  <c r="P31" i="8" s="1"/>
  <c r="U31" i="8"/>
  <c r="X31" i="8" s="1"/>
  <c r="AB31" i="8" s="1"/>
  <c r="N31" i="8"/>
  <c r="AA46" i="7"/>
  <c r="T46" i="7"/>
  <c r="Z46" i="7"/>
  <c r="L46" i="7"/>
  <c r="P46" i="7" s="1"/>
  <c r="U46" i="7"/>
  <c r="X46" i="7" s="1"/>
  <c r="N46" i="7"/>
  <c r="T41" i="6"/>
  <c r="L41" i="6"/>
  <c r="P41" i="6" s="1"/>
  <c r="U41" i="6"/>
  <c r="X41" i="6" s="1"/>
  <c r="N30" i="4"/>
  <c r="T30" i="4"/>
  <c r="Z30" i="4"/>
  <c r="AD30" i="4" s="1"/>
  <c r="O30" i="4"/>
  <c r="L30" i="4"/>
  <c r="P30" i="4" s="1"/>
  <c r="U30" i="4"/>
  <c r="X30" i="4" s="1"/>
  <c r="AA30" i="4"/>
  <c r="AE30" i="4" s="1"/>
  <c r="J40" i="3"/>
  <c r="H40" i="3"/>
  <c r="I40" i="3"/>
  <c r="K40" i="3"/>
  <c r="F40" i="12" l="1"/>
  <c r="E40" i="12"/>
  <c r="G40" i="12"/>
  <c r="AB41" i="6"/>
  <c r="AB30" i="4"/>
  <c r="S47" i="10"/>
  <c r="K47" i="10"/>
  <c r="W47" i="10" s="1"/>
  <c r="H47" i="10"/>
  <c r="Y32" i="11"/>
  <c r="AC32" i="11" s="1"/>
  <c r="J47" i="10"/>
  <c r="V47" i="10" s="1"/>
  <c r="Z47" i="10" s="1"/>
  <c r="AB46" i="7"/>
  <c r="R47" i="10"/>
  <c r="U47" i="10"/>
  <c r="Y31" i="8"/>
  <c r="AC31" i="8" s="1"/>
  <c r="Y46" i="7"/>
  <c r="AC46" i="7" s="1"/>
  <c r="Y41" i="6"/>
  <c r="AC41" i="6" s="1"/>
  <c r="Y30" i="4"/>
  <c r="AC30" i="4" s="1"/>
  <c r="AF30" i="4" s="1"/>
  <c r="O40" i="3"/>
  <c r="M40" i="3"/>
  <c r="L40" i="3"/>
  <c r="P40" i="3" s="1"/>
  <c r="N40" i="3"/>
  <c r="K40" i="12" l="1"/>
  <c r="W40" i="12" s="1"/>
  <c r="O40" i="12"/>
  <c r="S40" i="12"/>
  <c r="AA40" i="12" s="1"/>
  <c r="AE40" i="12" s="1"/>
  <c r="I40" i="12"/>
  <c r="H40" i="12"/>
  <c r="Q40" i="12"/>
  <c r="J40" i="12"/>
  <c r="V40" i="12" s="1"/>
  <c r="R40" i="12"/>
  <c r="AA47" i="10"/>
  <c r="T47" i="10"/>
  <c r="G42" i="6"/>
  <c r="K42" i="6" s="1"/>
  <c r="N47" i="10"/>
  <c r="AF32" i="11"/>
  <c r="X47" i="10"/>
  <c r="L47" i="10"/>
  <c r="P47" i="10" s="1"/>
  <c r="Y47" i="10"/>
  <c r="AF31" i="8"/>
  <c r="AG31" i="8" s="1"/>
  <c r="G47" i="7"/>
  <c r="F47" i="7"/>
  <c r="E47" i="7"/>
  <c r="F42" i="6"/>
  <c r="J42" i="6" s="1"/>
  <c r="N42" i="6" s="1"/>
  <c r="E42" i="6"/>
  <c r="AG30" i="4"/>
  <c r="AH30" i="4"/>
  <c r="AI30" i="4"/>
  <c r="N40" i="12" l="1"/>
  <c r="S42" i="6"/>
  <c r="Z40" i="12"/>
  <c r="AD40" i="12" s="1"/>
  <c r="L40" i="12"/>
  <c r="P40" i="12" s="1"/>
  <c r="U40" i="12"/>
  <c r="X40" i="12" s="1"/>
  <c r="M40" i="12"/>
  <c r="T40" i="12"/>
  <c r="Y40" i="12"/>
  <c r="R42" i="6"/>
  <c r="AC47" i="10"/>
  <c r="G48" i="10" s="1"/>
  <c r="O48" i="10" s="1"/>
  <c r="AB47" i="10"/>
  <c r="AI32" i="11"/>
  <c r="AH32" i="11"/>
  <c r="AG32" i="11"/>
  <c r="AJ32" i="11" s="1"/>
  <c r="AI31" i="8"/>
  <c r="AH31" i="8"/>
  <c r="AJ31" i="8" s="1"/>
  <c r="J47" i="7"/>
  <c r="V47" i="7" s="1"/>
  <c r="R47" i="7"/>
  <c r="H47" i="7"/>
  <c r="I47" i="7"/>
  <c r="M47" i="7"/>
  <c r="Q47" i="7"/>
  <c r="K47" i="7"/>
  <c r="W47" i="7" s="1"/>
  <c r="O47" i="7"/>
  <c r="S47" i="7"/>
  <c r="O42" i="6"/>
  <c r="W42" i="6"/>
  <c r="AA42" i="6" s="1"/>
  <c r="AE42" i="6" s="1"/>
  <c r="I42" i="6"/>
  <c r="M42" i="6" s="1"/>
  <c r="H42" i="6"/>
  <c r="Q42" i="6"/>
  <c r="V42" i="6"/>
  <c r="AJ30" i="4"/>
  <c r="G31" i="4" s="1"/>
  <c r="Z42" i="6" l="1"/>
  <c r="AD42" i="6" s="1"/>
  <c r="F48" i="10"/>
  <c r="J48" i="10" s="1"/>
  <c r="V48" i="10" s="1"/>
  <c r="E48" i="10"/>
  <c r="M48" i="10" s="1"/>
  <c r="AC40" i="12"/>
  <c r="F41" i="12" s="1"/>
  <c r="AB40" i="12"/>
  <c r="K48" i="10"/>
  <c r="W48" i="10" s="1"/>
  <c r="S48" i="10"/>
  <c r="R48" i="10"/>
  <c r="Q48" i="10"/>
  <c r="G33" i="11"/>
  <c r="E33" i="11"/>
  <c r="F33" i="11"/>
  <c r="F32" i="8"/>
  <c r="E32" i="8"/>
  <c r="G32" i="8"/>
  <c r="T47" i="7"/>
  <c r="AA47" i="7"/>
  <c r="L47" i="7"/>
  <c r="P47" i="7" s="1"/>
  <c r="U47" i="7"/>
  <c r="X47" i="7" s="1"/>
  <c r="Z47" i="7"/>
  <c r="N47" i="7"/>
  <c r="T42" i="6"/>
  <c r="L42" i="6"/>
  <c r="P42" i="6" s="1"/>
  <c r="U42" i="6"/>
  <c r="X42" i="6" s="1"/>
  <c r="K31" i="4"/>
  <c r="W31" i="4" s="1"/>
  <c r="S31" i="4"/>
  <c r="F31" i="4"/>
  <c r="E31" i="4"/>
  <c r="H48" i="10" l="1"/>
  <c r="I48" i="10"/>
  <c r="J41" i="12"/>
  <c r="V41" i="12" s="1"/>
  <c r="R41" i="12"/>
  <c r="G41" i="12"/>
  <c r="E41" i="12"/>
  <c r="Z48" i="10"/>
  <c r="N48" i="10"/>
  <c r="AA48" i="10"/>
  <c r="L48" i="10"/>
  <c r="P48" i="10" s="1"/>
  <c r="U48" i="10"/>
  <c r="X48" i="10" s="1"/>
  <c r="T48" i="10"/>
  <c r="N33" i="11"/>
  <c r="J33" i="11"/>
  <c r="V33" i="11" s="1"/>
  <c r="R33" i="11"/>
  <c r="Z33" i="11" s="1"/>
  <c r="AD33" i="11" s="1"/>
  <c r="H33" i="11"/>
  <c r="I33" i="11"/>
  <c r="Q33" i="11"/>
  <c r="K33" i="11"/>
  <c r="W33" i="11" s="1"/>
  <c r="O33" i="11"/>
  <c r="S33" i="11"/>
  <c r="AB47" i="7"/>
  <c r="O32" i="8"/>
  <c r="K32" i="8"/>
  <c r="W32" i="8" s="1"/>
  <c r="S32" i="8"/>
  <c r="H32" i="8"/>
  <c r="M32" i="8"/>
  <c r="I32" i="8"/>
  <c r="Q32" i="8"/>
  <c r="J32" i="8"/>
  <c r="V32" i="8" s="1"/>
  <c r="R32" i="8"/>
  <c r="Y47" i="7"/>
  <c r="AC47" i="7" s="1"/>
  <c r="AB42" i="6"/>
  <c r="Y42" i="6"/>
  <c r="AC42" i="6" s="1"/>
  <c r="O31" i="4"/>
  <c r="R31" i="4"/>
  <c r="J31" i="4"/>
  <c r="I31" i="4"/>
  <c r="Q31" i="4"/>
  <c r="H31" i="4"/>
  <c r="AA31" i="4"/>
  <c r="AE31" i="4" s="1"/>
  <c r="N41" i="12" l="1"/>
  <c r="Z41" i="12"/>
  <c r="AD41" i="12" s="1"/>
  <c r="I41" i="12"/>
  <c r="M41" i="12" s="1"/>
  <c r="H41" i="12"/>
  <c r="Q41" i="12"/>
  <c r="O41" i="12"/>
  <c r="K41" i="12"/>
  <c r="W41" i="12" s="1"/>
  <c r="S41" i="12"/>
  <c r="E43" i="6"/>
  <c r="Y48" i="10"/>
  <c r="AC48" i="10" s="1"/>
  <c r="G49" i="10" s="1"/>
  <c r="AB48" i="10"/>
  <c r="T31" i="4"/>
  <c r="L33" i="11"/>
  <c r="P33" i="11" s="1"/>
  <c r="U33" i="11"/>
  <c r="X33" i="11" s="1"/>
  <c r="AA33" i="11"/>
  <c r="AE33" i="11" s="1"/>
  <c r="T33" i="11"/>
  <c r="M33" i="11"/>
  <c r="AA32" i="8"/>
  <c r="AE32" i="8" s="1"/>
  <c r="L32" i="8"/>
  <c r="P32" i="8" s="1"/>
  <c r="U32" i="8"/>
  <c r="X32" i="8" s="1"/>
  <c r="Z32" i="8"/>
  <c r="AD32" i="8" s="1"/>
  <c r="N32" i="8"/>
  <c r="T32" i="8"/>
  <c r="G48" i="7"/>
  <c r="E48" i="7"/>
  <c r="F48" i="7"/>
  <c r="M31" i="4"/>
  <c r="L31" i="4"/>
  <c r="P31" i="4" s="1"/>
  <c r="U31" i="4"/>
  <c r="N31" i="4"/>
  <c r="V31" i="4"/>
  <c r="Z31" i="4" s="1"/>
  <c r="AD31" i="4" s="1"/>
  <c r="AA41" i="12" l="1"/>
  <c r="AE41" i="12" s="1"/>
  <c r="T41" i="12"/>
  <c r="L41" i="12"/>
  <c r="P41" i="12" s="1"/>
  <c r="U41" i="12"/>
  <c r="X41" i="12" s="1"/>
  <c r="AB41" i="12" s="1"/>
  <c r="F49" i="10"/>
  <c r="R49" i="10" s="1"/>
  <c r="G43" i="6"/>
  <c r="I43" i="6"/>
  <c r="M43" i="6" s="1"/>
  <c r="Q43" i="6"/>
  <c r="E49" i="10"/>
  <c r="M49" i="10" s="1"/>
  <c r="F43" i="6"/>
  <c r="J43" i="6" s="1"/>
  <c r="N43" i="6" s="1"/>
  <c r="Y33" i="11"/>
  <c r="AC33" i="11" s="1"/>
  <c r="Y32" i="8"/>
  <c r="AC32" i="8" s="1"/>
  <c r="AB33" i="11"/>
  <c r="AF33" i="11"/>
  <c r="AH33" i="11" s="1"/>
  <c r="AI33" i="11"/>
  <c r="K49" i="10"/>
  <c r="W49" i="10" s="1"/>
  <c r="O49" i="10"/>
  <c r="S49" i="10"/>
  <c r="AF32" i="8"/>
  <c r="AI32" i="8" s="1"/>
  <c r="AG32" i="8"/>
  <c r="AJ32" i="8" s="1"/>
  <c r="AB32" i="8"/>
  <c r="AH32" i="8"/>
  <c r="M48" i="7"/>
  <c r="I48" i="7"/>
  <c r="H48" i="7"/>
  <c r="Q48" i="7"/>
  <c r="J48" i="7"/>
  <c r="V48" i="7" s="1"/>
  <c r="R48" i="7"/>
  <c r="K48" i="7"/>
  <c r="W48" i="7" s="1"/>
  <c r="O48" i="7"/>
  <c r="S48" i="7"/>
  <c r="K43" i="6"/>
  <c r="W43" i="6" s="1"/>
  <c r="S43" i="6"/>
  <c r="Y31" i="4"/>
  <c r="AC31" i="4" s="1"/>
  <c r="AF31" i="4" s="1"/>
  <c r="X31" i="4"/>
  <c r="AB31" i="4" s="1"/>
  <c r="Y41" i="12" l="1"/>
  <c r="AC41" i="12" s="1"/>
  <c r="Q49" i="10"/>
  <c r="T49" i="10" s="1"/>
  <c r="I49" i="10"/>
  <c r="U49" i="10" s="1"/>
  <c r="J49" i="10"/>
  <c r="V49" i="10" s="1"/>
  <c r="Z49" i="10" s="1"/>
  <c r="H49" i="10"/>
  <c r="O43" i="6"/>
  <c r="V43" i="6"/>
  <c r="H43" i="6"/>
  <c r="U43" i="6"/>
  <c r="Y43" i="6" s="1"/>
  <c r="AC43" i="6" s="1"/>
  <c r="R43" i="6"/>
  <c r="T43" i="6" s="1"/>
  <c r="L43" i="6"/>
  <c r="P43" i="6" s="1"/>
  <c r="AG33" i="11"/>
  <c r="AJ33" i="11" s="1"/>
  <c r="AA49" i="10"/>
  <c r="F33" i="8"/>
  <c r="G33" i="8"/>
  <c r="E33" i="8"/>
  <c r="AA48" i="7"/>
  <c r="Z48" i="7"/>
  <c r="N48" i="7"/>
  <c r="L48" i="7"/>
  <c r="P48" i="7" s="1"/>
  <c r="U48" i="7"/>
  <c r="X48" i="7" s="1"/>
  <c r="T48" i="7"/>
  <c r="AA43" i="6"/>
  <c r="AE43" i="6" s="1"/>
  <c r="AG31" i="4"/>
  <c r="AI31" i="4"/>
  <c r="AH31" i="4"/>
  <c r="X43" i="6" l="1"/>
  <c r="Z43" i="6"/>
  <c r="AD43" i="6" s="1"/>
  <c r="G44" i="6" s="1"/>
  <c r="E42" i="12"/>
  <c r="G42" i="12"/>
  <c r="I42" i="12"/>
  <c r="M42" i="12" s="1"/>
  <c r="Q42" i="12"/>
  <c r="F42" i="12"/>
  <c r="H42" i="12" s="1"/>
  <c r="X49" i="10"/>
  <c r="AB49" i="10" s="1"/>
  <c r="L49" i="10"/>
  <c r="P49" i="10" s="1"/>
  <c r="N49" i="10"/>
  <c r="AB43" i="6"/>
  <c r="AJ31" i="4"/>
  <c r="E34" i="11"/>
  <c r="G34" i="11"/>
  <c r="F34" i="11"/>
  <c r="Y49" i="10"/>
  <c r="AC49" i="10" s="1"/>
  <c r="I33" i="8"/>
  <c r="M33" i="8" s="1"/>
  <c r="H33" i="8"/>
  <c r="Q33" i="8"/>
  <c r="K33" i="8"/>
  <c r="W33" i="8" s="1"/>
  <c r="O33" i="8"/>
  <c r="S33" i="8"/>
  <c r="N33" i="8"/>
  <c r="J33" i="8"/>
  <c r="V33" i="8" s="1"/>
  <c r="R33" i="8"/>
  <c r="Y48" i="7"/>
  <c r="AC48" i="7" s="1"/>
  <c r="F49" i="7" s="1"/>
  <c r="AB48" i="7"/>
  <c r="E44" i="6"/>
  <c r="G32" i="4"/>
  <c r="E32" i="4"/>
  <c r="F32" i="4"/>
  <c r="F44" i="6" l="1"/>
  <c r="U42" i="12"/>
  <c r="J42" i="12"/>
  <c r="V42" i="12" s="1"/>
  <c r="R42" i="12"/>
  <c r="K42" i="12"/>
  <c r="W42" i="12" s="1"/>
  <c r="S42" i="12"/>
  <c r="AA33" i="8"/>
  <c r="AE33" i="8" s="1"/>
  <c r="O34" i="11"/>
  <c r="K34" i="11"/>
  <c r="W34" i="11" s="1"/>
  <c r="S34" i="11"/>
  <c r="J34" i="11"/>
  <c r="V34" i="11" s="1"/>
  <c r="R34" i="11"/>
  <c r="I34" i="11"/>
  <c r="M34" i="11" s="1"/>
  <c r="H34" i="11"/>
  <c r="Q34" i="11"/>
  <c r="E50" i="10"/>
  <c r="G50" i="10"/>
  <c r="F50" i="10"/>
  <c r="Z33" i="8"/>
  <c r="AD33" i="8" s="1"/>
  <c r="G49" i="7"/>
  <c r="K49" i="7" s="1"/>
  <c r="W49" i="7" s="1"/>
  <c r="E49" i="7"/>
  <c r="T33" i="8"/>
  <c r="L33" i="8"/>
  <c r="P33" i="8" s="1"/>
  <c r="U33" i="8"/>
  <c r="X33" i="8" s="1"/>
  <c r="AB33" i="8" s="1"/>
  <c r="J49" i="7"/>
  <c r="V49" i="7" s="1"/>
  <c r="R49" i="7"/>
  <c r="Q44" i="6"/>
  <c r="I44" i="6"/>
  <c r="M44" i="6" s="1"/>
  <c r="H44" i="6"/>
  <c r="J44" i="6"/>
  <c r="R44" i="6"/>
  <c r="K44" i="6"/>
  <c r="W44" i="6" s="1"/>
  <c r="O44" i="6"/>
  <c r="S44" i="6"/>
  <c r="J32" i="4"/>
  <c r="V32" i="4" s="1"/>
  <c r="R32" i="4"/>
  <c r="H32" i="4"/>
  <c r="I32" i="4"/>
  <c r="Q32" i="4"/>
  <c r="S32" i="4"/>
  <c r="K32" i="4"/>
  <c r="W32" i="4" s="1"/>
  <c r="O42" i="12" l="1"/>
  <c r="Z42" i="12"/>
  <c r="AD42" i="12" s="1"/>
  <c r="N42" i="12"/>
  <c r="L42" i="12"/>
  <c r="P42" i="12" s="1"/>
  <c r="AA42" i="12"/>
  <c r="AE42" i="12" s="1"/>
  <c r="X42" i="12"/>
  <c r="Y42" i="12"/>
  <c r="T42" i="12"/>
  <c r="U44" i="6"/>
  <c r="L44" i="6"/>
  <c r="P44" i="6" s="1"/>
  <c r="T44" i="6"/>
  <c r="T34" i="11"/>
  <c r="L34" i="11"/>
  <c r="P34" i="11" s="1"/>
  <c r="U34" i="11"/>
  <c r="X34" i="11" s="1"/>
  <c r="AB34" i="11" s="1"/>
  <c r="AA34" i="11"/>
  <c r="AE34" i="11" s="1"/>
  <c r="N34" i="11"/>
  <c r="Z34" i="11"/>
  <c r="AD34" i="11" s="1"/>
  <c r="S49" i="7"/>
  <c r="AA49" i="7" s="1"/>
  <c r="O49" i="7"/>
  <c r="H49" i="7"/>
  <c r="Q49" i="7"/>
  <c r="J50" i="10"/>
  <c r="V50" i="10" s="1"/>
  <c r="R50" i="10"/>
  <c r="I49" i="7"/>
  <c r="L49" i="7" s="1"/>
  <c r="K50" i="10"/>
  <c r="W50" i="10" s="1"/>
  <c r="O50" i="10"/>
  <c r="S50" i="10"/>
  <c r="M49" i="7"/>
  <c r="I50" i="10"/>
  <c r="H50" i="10"/>
  <c r="M50" i="10"/>
  <c r="Q50" i="10"/>
  <c r="Y33" i="8"/>
  <c r="AC33" i="8" s="1"/>
  <c r="Z49" i="7"/>
  <c r="N49" i="7"/>
  <c r="AA44" i="6"/>
  <c r="AE44" i="6" s="1"/>
  <c r="N44" i="6"/>
  <c r="V44" i="6"/>
  <c r="Z44" i="6" s="1"/>
  <c r="AD44" i="6" s="1"/>
  <c r="Y44" i="6"/>
  <c r="AC44" i="6" s="1"/>
  <c r="Z32" i="4"/>
  <c r="AD32" i="4" s="1"/>
  <c r="N32" i="4"/>
  <c r="AA32" i="4"/>
  <c r="AE32" i="4" s="1"/>
  <c r="T32" i="4"/>
  <c r="O32" i="4"/>
  <c r="M32" i="4"/>
  <c r="L32" i="4"/>
  <c r="P32" i="4" s="1"/>
  <c r="U32" i="4"/>
  <c r="H43" i="3"/>
  <c r="I43" i="3"/>
  <c r="J43" i="3"/>
  <c r="K43" i="3"/>
  <c r="AC42" i="12" l="1"/>
  <c r="AB42" i="12"/>
  <c r="G45" i="6"/>
  <c r="S45" i="6" s="1"/>
  <c r="T49" i="7"/>
  <c r="P49" i="7"/>
  <c r="Y34" i="11"/>
  <c r="AC34" i="11" s="1"/>
  <c r="U49" i="7"/>
  <c r="X49" i="7" s="1"/>
  <c r="AA50" i="10"/>
  <c r="L50" i="10"/>
  <c r="P50" i="10" s="1"/>
  <c r="U50" i="10"/>
  <c r="X50" i="10" s="1"/>
  <c r="Z50" i="10"/>
  <c r="N50" i="10"/>
  <c r="T50" i="10"/>
  <c r="AF33" i="8"/>
  <c r="F45" i="6"/>
  <c r="X44" i="6"/>
  <c r="AB44" i="6" s="1"/>
  <c r="E45" i="6"/>
  <c r="I45" i="6" s="1"/>
  <c r="Y32" i="4"/>
  <c r="AC32" i="4" s="1"/>
  <c r="AF32" i="4" s="1"/>
  <c r="X32" i="4"/>
  <c r="AB32" i="4" s="1"/>
  <c r="O43" i="3"/>
  <c r="N43" i="3"/>
  <c r="M43" i="3"/>
  <c r="L43" i="3"/>
  <c r="P43" i="3" s="1"/>
  <c r="F43" i="12" l="1"/>
  <c r="J43" i="12" s="1"/>
  <c r="V43" i="12" s="1"/>
  <c r="G43" i="12"/>
  <c r="E43" i="12"/>
  <c r="AB49" i="7"/>
  <c r="K45" i="6"/>
  <c r="W45" i="6" s="1"/>
  <c r="AA45" i="6" s="1"/>
  <c r="AE45" i="6" s="1"/>
  <c r="O45" i="6"/>
  <c r="Y49" i="7"/>
  <c r="AC49" i="7" s="1"/>
  <c r="E50" i="7" s="1"/>
  <c r="AF34" i="11"/>
  <c r="Y50" i="10"/>
  <c r="AC50" i="10" s="1"/>
  <c r="AB50" i="10"/>
  <c r="AH33" i="8"/>
  <c r="AI33" i="8"/>
  <c r="AG33" i="8"/>
  <c r="Q45" i="6"/>
  <c r="H45" i="6"/>
  <c r="M45" i="6"/>
  <c r="U45" i="6"/>
  <c r="J45" i="6"/>
  <c r="R45" i="6"/>
  <c r="AG32" i="4"/>
  <c r="AJ32" i="4" s="1"/>
  <c r="AH32" i="4"/>
  <c r="AI32" i="4"/>
  <c r="R43" i="12" l="1"/>
  <c r="N43" i="12"/>
  <c r="Z43" i="12"/>
  <c r="AD43" i="12" s="1"/>
  <c r="O43" i="12"/>
  <c r="K43" i="12"/>
  <c r="W43" i="12" s="1"/>
  <c r="S43" i="12"/>
  <c r="I43" i="12"/>
  <c r="H43" i="12"/>
  <c r="Q43" i="12"/>
  <c r="Y45" i="6"/>
  <c r="AC45" i="6" s="1"/>
  <c r="AJ33" i="8"/>
  <c r="F50" i="7"/>
  <c r="J50" i="7" s="1"/>
  <c r="V50" i="7" s="1"/>
  <c r="G50" i="7"/>
  <c r="O50" i="7" s="1"/>
  <c r="AH34" i="11"/>
  <c r="AI34" i="11"/>
  <c r="AG34" i="11"/>
  <c r="AJ34" i="11" s="1"/>
  <c r="F51" i="10"/>
  <c r="J51" i="10" s="1"/>
  <c r="V51" i="10" s="1"/>
  <c r="E51" i="10"/>
  <c r="I51" i="10" s="1"/>
  <c r="G51" i="10"/>
  <c r="O51" i="10" s="1"/>
  <c r="G34" i="8"/>
  <c r="F34" i="8"/>
  <c r="E34" i="8"/>
  <c r="M50" i="7"/>
  <c r="I50" i="7"/>
  <c r="Q50" i="7"/>
  <c r="V45" i="6"/>
  <c r="X45" i="6" s="1"/>
  <c r="L45" i="6"/>
  <c r="P45" i="6" s="1"/>
  <c r="N45" i="6"/>
  <c r="T45" i="6"/>
  <c r="E33" i="4"/>
  <c r="F33" i="4"/>
  <c r="G33" i="4"/>
  <c r="AA43" i="12" l="1"/>
  <c r="AE43" i="12" s="1"/>
  <c r="T43" i="12"/>
  <c r="M43" i="12"/>
  <c r="L43" i="12"/>
  <c r="P43" i="12" s="1"/>
  <c r="U43" i="12"/>
  <c r="X43" i="12" s="1"/>
  <c r="AB43" i="12" s="1"/>
  <c r="Z45" i="6"/>
  <c r="AD45" i="6" s="1"/>
  <c r="R50" i="7"/>
  <c r="Z50" i="7" s="1"/>
  <c r="H50" i="7"/>
  <c r="S50" i="7"/>
  <c r="K50" i="7"/>
  <c r="W50" i="7" s="1"/>
  <c r="Q51" i="10"/>
  <c r="M51" i="10"/>
  <c r="R51" i="10"/>
  <c r="Z51" i="10" s="1"/>
  <c r="H51" i="10"/>
  <c r="G35" i="11"/>
  <c r="E35" i="11"/>
  <c r="F35" i="11"/>
  <c r="K51" i="10"/>
  <c r="W51" i="10" s="1"/>
  <c r="S51" i="10"/>
  <c r="N51" i="10"/>
  <c r="U51" i="10"/>
  <c r="J34" i="8"/>
  <c r="V34" i="8" s="1"/>
  <c r="R34" i="8"/>
  <c r="M34" i="8"/>
  <c r="I34" i="8"/>
  <c r="H34" i="8"/>
  <c r="Q34" i="8"/>
  <c r="K34" i="8"/>
  <c r="W34" i="8" s="1"/>
  <c r="O34" i="8"/>
  <c r="S34" i="8"/>
  <c r="N50" i="7"/>
  <c r="U50" i="7"/>
  <c r="AB45" i="6"/>
  <c r="S33" i="4"/>
  <c r="K33" i="4"/>
  <c r="W33" i="4" s="1"/>
  <c r="J33" i="4"/>
  <c r="V33" i="4" s="1"/>
  <c r="R33" i="4"/>
  <c r="Q33" i="4"/>
  <c r="I33" i="4"/>
  <c r="M33" i="4" s="1"/>
  <c r="H33" i="4"/>
  <c r="X50" i="7" l="1"/>
  <c r="L50" i="7"/>
  <c r="P50" i="7" s="1"/>
  <c r="Y43" i="12"/>
  <c r="AC43" i="12" s="1"/>
  <c r="E44" i="12" s="1"/>
  <c r="E46" i="6"/>
  <c r="X51" i="10"/>
  <c r="T50" i="7"/>
  <c r="AB50" i="7" s="1"/>
  <c r="AA50" i="7"/>
  <c r="T51" i="10"/>
  <c r="L51" i="10"/>
  <c r="P51" i="10" s="1"/>
  <c r="AA51" i="10"/>
  <c r="I35" i="11"/>
  <c r="M35" i="11" s="1"/>
  <c r="H35" i="11"/>
  <c r="Q35" i="11"/>
  <c r="J35" i="11"/>
  <c r="V35" i="11" s="1"/>
  <c r="N35" i="11"/>
  <c r="R35" i="11"/>
  <c r="O35" i="11"/>
  <c r="K35" i="11"/>
  <c r="W35" i="11" s="1"/>
  <c r="S35" i="11"/>
  <c r="Y51" i="10"/>
  <c r="AA34" i="8"/>
  <c r="AE34" i="8" s="1"/>
  <c r="L34" i="8"/>
  <c r="P34" i="8" s="1"/>
  <c r="U34" i="8"/>
  <c r="X34" i="8" s="1"/>
  <c r="T34" i="8"/>
  <c r="Z34" i="8"/>
  <c r="AD34" i="8" s="1"/>
  <c r="N34" i="8"/>
  <c r="Y50" i="7"/>
  <c r="G46" i="6"/>
  <c r="F46" i="6"/>
  <c r="I46" i="6"/>
  <c r="M46" i="6" s="1"/>
  <c r="Q46" i="6"/>
  <c r="T33" i="4"/>
  <c r="N33" i="4"/>
  <c r="Z33" i="4"/>
  <c r="AD33" i="4" s="1"/>
  <c r="U33" i="4"/>
  <c r="L33" i="4"/>
  <c r="P33" i="4" s="1"/>
  <c r="O33" i="4"/>
  <c r="AA33" i="4"/>
  <c r="AE33" i="4" s="1"/>
  <c r="G44" i="12" l="1"/>
  <c r="I44" i="12"/>
  <c r="M44" i="12" s="1"/>
  <c r="Q44" i="12"/>
  <c r="F44" i="12"/>
  <c r="AC50" i="7"/>
  <c r="G51" i="7" s="1"/>
  <c r="AB51" i="10"/>
  <c r="AC51" i="10"/>
  <c r="F52" i="10" s="1"/>
  <c r="AA35" i="11"/>
  <c r="AE35" i="11" s="1"/>
  <c r="Z35" i="11"/>
  <c r="AD35" i="11" s="1"/>
  <c r="T35" i="11"/>
  <c r="L35" i="11"/>
  <c r="P35" i="11" s="1"/>
  <c r="U35" i="11"/>
  <c r="X35" i="11" s="1"/>
  <c r="AB35" i="11" s="1"/>
  <c r="Y34" i="8"/>
  <c r="AC34" i="8" s="1"/>
  <c r="AF34" i="8" s="1"/>
  <c r="AB34" i="8"/>
  <c r="K46" i="6"/>
  <c r="W46" i="6" s="1"/>
  <c r="S46" i="6"/>
  <c r="J46" i="6"/>
  <c r="N46" i="6" s="1"/>
  <c r="R46" i="6"/>
  <c r="U46" i="6"/>
  <c r="H46" i="6"/>
  <c r="Y33" i="4"/>
  <c r="AC33" i="4" s="1"/>
  <c r="X33" i="4"/>
  <c r="AB33" i="4" s="1"/>
  <c r="J44" i="12" l="1"/>
  <c r="V44" i="12" s="1"/>
  <c r="R44" i="12"/>
  <c r="H44" i="12"/>
  <c r="U44" i="12"/>
  <c r="K44" i="12"/>
  <c r="W44" i="12" s="1"/>
  <c r="O44" i="12"/>
  <c r="S44" i="12"/>
  <c r="AA44" i="12" s="1"/>
  <c r="AE44" i="12" s="1"/>
  <c r="T46" i="6"/>
  <c r="O46" i="6"/>
  <c r="AA46" i="6"/>
  <c r="AE46" i="6" s="1"/>
  <c r="E51" i="7"/>
  <c r="Q51" i="7" s="1"/>
  <c r="F51" i="7"/>
  <c r="R51" i="7" s="1"/>
  <c r="G52" i="10"/>
  <c r="S52" i="10" s="1"/>
  <c r="E52" i="10"/>
  <c r="Q52" i="10" s="1"/>
  <c r="Y35" i="11"/>
  <c r="AC35" i="11" s="1"/>
  <c r="J52" i="10"/>
  <c r="V52" i="10" s="1"/>
  <c r="R52" i="10"/>
  <c r="AI34" i="8"/>
  <c r="AG34" i="8"/>
  <c r="AJ34" i="8" s="1"/>
  <c r="AH34" i="8"/>
  <c r="G35" i="8"/>
  <c r="E35" i="8"/>
  <c r="F35" i="8"/>
  <c r="O51" i="7"/>
  <c r="K51" i="7"/>
  <c r="W51" i="7" s="1"/>
  <c r="S51" i="7"/>
  <c r="L46" i="6"/>
  <c r="P46" i="6" s="1"/>
  <c r="Y46" i="6"/>
  <c r="AC46" i="6" s="1"/>
  <c r="V46" i="6"/>
  <c r="Z46" i="6" s="1"/>
  <c r="AD46" i="6" s="1"/>
  <c r="AF33" i="4"/>
  <c r="N44" i="12" l="1"/>
  <c r="I51" i="7"/>
  <c r="H51" i="7"/>
  <c r="M51" i="7"/>
  <c r="X44" i="12"/>
  <c r="L44" i="12"/>
  <c r="P44" i="12" s="1"/>
  <c r="T44" i="12"/>
  <c r="Z44" i="12"/>
  <c r="AD44" i="12" s="1"/>
  <c r="Y44" i="12"/>
  <c r="AC44" i="12" s="1"/>
  <c r="J51" i="7"/>
  <c r="V51" i="7" s="1"/>
  <c r="Z51" i="7" s="1"/>
  <c r="K52" i="10"/>
  <c r="W52" i="10" s="1"/>
  <c r="AA52" i="10" s="1"/>
  <c r="F47" i="6"/>
  <c r="J47" i="6" s="1"/>
  <c r="N47" i="6" s="1"/>
  <c r="I52" i="10"/>
  <c r="M52" i="10" s="1"/>
  <c r="O52" i="10"/>
  <c r="H52" i="10"/>
  <c r="G47" i="6"/>
  <c r="S47" i="6" s="1"/>
  <c r="AF35" i="11"/>
  <c r="Z52" i="10"/>
  <c r="T52" i="10"/>
  <c r="N52" i="10"/>
  <c r="N35" i="8"/>
  <c r="J35" i="8"/>
  <c r="V35" i="8" s="1"/>
  <c r="R35" i="8"/>
  <c r="H35" i="8"/>
  <c r="I35" i="8"/>
  <c r="M35" i="8" s="1"/>
  <c r="Q35" i="8"/>
  <c r="O35" i="8"/>
  <c r="K35" i="8"/>
  <c r="W35" i="8" s="1"/>
  <c r="S35" i="8"/>
  <c r="AA51" i="7"/>
  <c r="T51" i="7"/>
  <c r="U51" i="7"/>
  <c r="E47" i="6"/>
  <c r="R47" i="6"/>
  <c r="X46" i="6"/>
  <c r="AB46" i="6" s="1"/>
  <c r="AH33" i="4"/>
  <c r="AI33" i="4"/>
  <c r="AG33" i="4"/>
  <c r="AJ33" i="4" s="1"/>
  <c r="G45" i="12" l="1"/>
  <c r="K45" i="12" s="1"/>
  <c r="W45" i="12" s="1"/>
  <c r="E45" i="12"/>
  <c r="F45" i="12"/>
  <c r="AB44" i="12"/>
  <c r="O47" i="6"/>
  <c r="X51" i="7"/>
  <c r="AB51" i="7" s="1"/>
  <c r="N51" i="7"/>
  <c r="L51" i="7"/>
  <c r="P51" i="7" s="1"/>
  <c r="K47" i="6"/>
  <c r="W47" i="6" s="1"/>
  <c r="AA47" i="6" s="1"/>
  <c r="AE47" i="6" s="1"/>
  <c r="U52" i="10"/>
  <c r="X52" i="10" s="1"/>
  <c r="AB52" i="10" s="1"/>
  <c r="L52" i="10"/>
  <c r="P52" i="10" s="1"/>
  <c r="AI35" i="11"/>
  <c r="AH35" i="11"/>
  <c r="AG35" i="11"/>
  <c r="AJ35" i="11" s="1"/>
  <c r="L35" i="8"/>
  <c r="P35" i="8" s="1"/>
  <c r="U35" i="8"/>
  <c r="X35" i="8" s="1"/>
  <c r="Z35" i="8"/>
  <c r="AD35" i="8" s="1"/>
  <c r="AA35" i="8"/>
  <c r="AE35" i="8" s="1"/>
  <c r="T35" i="8"/>
  <c r="Y51" i="7"/>
  <c r="AC51" i="7" s="1"/>
  <c r="I47" i="6"/>
  <c r="M47" i="6" s="1"/>
  <c r="H47" i="6"/>
  <c r="Q47" i="6"/>
  <c r="V47" i="6"/>
  <c r="Z47" i="6" s="1"/>
  <c r="AD47" i="6" s="1"/>
  <c r="E34" i="4"/>
  <c r="F34" i="4"/>
  <c r="G34" i="4"/>
  <c r="S45" i="12" l="1"/>
  <c r="AA45" i="12" s="1"/>
  <c r="AE45" i="12" s="1"/>
  <c r="O45" i="12"/>
  <c r="J45" i="12"/>
  <c r="V45" i="12" s="1"/>
  <c r="R45" i="12"/>
  <c r="I45" i="12"/>
  <c r="H45" i="12"/>
  <c r="Q45" i="12"/>
  <c r="Y52" i="10"/>
  <c r="AC52" i="10" s="1"/>
  <c r="F53" i="10" s="1"/>
  <c r="Y35" i="8"/>
  <c r="AC35" i="8" s="1"/>
  <c r="F36" i="11"/>
  <c r="G36" i="11"/>
  <c r="E36" i="11"/>
  <c r="AF35" i="8"/>
  <c r="AG35" i="8" s="1"/>
  <c r="AB35" i="8"/>
  <c r="G52" i="7"/>
  <c r="F52" i="7"/>
  <c r="E52" i="7"/>
  <c r="T47" i="6"/>
  <c r="L47" i="6"/>
  <c r="P47" i="6" s="1"/>
  <c r="U47" i="6"/>
  <c r="X47" i="6" s="1"/>
  <c r="R34" i="4"/>
  <c r="J34" i="4"/>
  <c r="K34" i="4"/>
  <c r="W34" i="4" s="1"/>
  <c r="S34" i="4"/>
  <c r="I34" i="4"/>
  <c r="H34" i="4"/>
  <c r="Q34" i="4"/>
  <c r="Z45" i="12" l="1"/>
  <c r="AD45" i="12" s="1"/>
  <c r="N45" i="12"/>
  <c r="L45" i="12"/>
  <c r="P45" i="12" s="1"/>
  <c r="U45" i="12"/>
  <c r="X45" i="12" s="1"/>
  <c r="T45" i="12"/>
  <c r="M45" i="12"/>
  <c r="AB47" i="6"/>
  <c r="G53" i="10"/>
  <c r="K53" i="10" s="1"/>
  <c r="W53" i="10" s="1"/>
  <c r="E53" i="10"/>
  <c r="Q53" i="10" s="1"/>
  <c r="AH35" i="8"/>
  <c r="M36" i="11"/>
  <c r="I36" i="11"/>
  <c r="H36" i="11"/>
  <c r="Q36" i="11"/>
  <c r="O36" i="11"/>
  <c r="K36" i="11"/>
  <c r="W36" i="11" s="1"/>
  <c r="S36" i="11"/>
  <c r="AA36" i="11" s="1"/>
  <c r="AE36" i="11" s="1"/>
  <c r="J36" i="11"/>
  <c r="V36" i="11" s="1"/>
  <c r="R36" i="11"/>
  <c r="J53" i="10"/>
  <c r="V53" i="10" s="1"/>
  <c r="R53" i="10"/>
  <c r="AI35" i="8"/>
  <c r="AJ35" i="8"/>
  <c r="E36" i="8" s="1"/>
  <c r="J52" i="7"/>
  <c r="V52" i="7" s="1"/>
  <c r="R52" i="7"/>
  <c r="H52" i="7"/>
  <c r="I52" i="7"/>
  <c r="M52" i="7" s="1"/>
  <c r="Q52" i="7"/>
  <c r="K52" i="7"/>
  <c r="W52" i="7" s="1"/>
  <c r="S52" i="7"/>
  <c r="Y47" i="6"/>
  <c r="AC47" i="6" s="1"/>
  <c r="T34" i="4"/>
  <c r="M34" i="4"/>
  <c r="U34" i="4"/>
  <c r="L34" i="4"/>
  <c r="P34" i="4" s="1"/>
  <c r="O34" i="4"/>
  <c r="AA34" i="4"/>
  <c r="AE34" i="4" s="1"/>
  <c r="N34" i="4"/>
  <c r="V34" i="4"/>
  <c r="Z34" i="4" s="1"/>
  <c r="AD34" i="4" s="1"/>
  <c r="Y45" i="12" l="1"/>
  <c r="AC45" i="12" s="1"/>
  <c r="F46" i="12" s="1"/>
  <c r="M53" i="10"/>
  <c r="AB45" i="12"/>
  <c r="I53" i="10"/>
  <c r="U53" i="10" s="1"/>
  <c r="X53" i="10" s="1"/>
  <c r="E48" i="6"/>
  <c r="O53" i="10"/>
  <c r="H53" i="10"/>
  <c r="S53" i="10"/>
  <c r="T53" i="10" s="1"/>
  <c r="F36" i="8"/>
  <c r="H36" i="8" s="1"/>
  <c r="G36" i="8"/>
  <c r="N36" i="11"/>
  <c r="Z36" i="11"/>
  <c r="AD36" i="11" s="1"/>
  <c r="T36" i="11"/>
  <c r="L36" i="11"/>
  <c r="P36" i="11" s="1"/>
  <c r="U36" i="11"/>
  <c r="X36" i="11" s="1"/>
  <c r="AB36" i="11" s="1"/>
  <c r="Z53" i="10"/>
  <c r="N53" i="10"/>
  <c r="J36" i="8"/>
  <c r="V36" i="8" s="1"/>
  <c r="R36" i="8"/>
  <c r="K36" i="8"/>
  <c r="W36" i="8" s="1"/>
  <c r="O36" i="8"/>
  <c r="S36" i="8"/>
  <c r="M36" i="8"/>
  <c r="I36" i="8"/>
  <c r="Q36" i="8"/>
  <c r="O52" i="7"/>
  <c r="AA52" i="7"/>
  <c r="T52" i="7"/>
  <c r="L52" i="7"/>
  <c r="P52" i="7" s="1"/>
  <c r="U52" i="7"/>
  <c r="X52" i="7" s="1"/>
  <c r="Z52" i="7"/>
  <c r="N52" i="7"/>
  <c r="X34" i="4"/>
  <c r="AB34" i="4" s="1"/>
  <c r="Y34" i="4"/>
  <c r="AC34" i="4" s="1"/>
  <c r="AF34" i="4" s="1"/>
  <c r="AG34" i="4" s="1"/>
  <c r="AJ34" i="4" s="1"/>
  <c r="L53" i="10" l="1"/>
  <c r="E46" i="12"/>
  <c r="J46" i="12"/>
  <c r="V46" i="12" s="1"/>
  <c r="R46" i="12"/>
  <c r="G46" i="12"/>
  <c r="I48" i="6"/>
  <c r="M48" i="6" s="1"/>
  <c r="Q48" i="6"/>
  <c r="F48" i="6"/>
  <c r="R48" i="6" s="1"/>
  <c r="G48" i="6"/>
  <c r="K48" i="6" s="1"/>
  <c r="P53" i="10"/>
  <c r="AA53" i="10"/>
  <c r="AA36" i="8"/>
  <c r="AE36" i="8" s="1"/>
  <c r="AB53" i="10"/>
  <c r="Y36" i="11"/>
  <c r="AC36" i="11" s="1"/>
  <c r="Y53" i="10"/>
  <c r="T36" i="8"/>
  <c r="L36" i="8"/>
  <c r="P36" i="8" s="1"/>
  <c r="U36" i="8"/>
  <c r="X36" i="8" s="1"/>
  <c r="Z36" i="8"/>
  <c r="AD36" i="8" s="1"/>
  <c r="N36" i="8"/>
  <c r="AB52" i="7"/>
  <c r="Y52" i="7"/>
  <c r="AC52" i="7" s="1"/>
  <c r="AI34" i="4"/>
  <c r="AH34" i="4"/>
  <c r="N46" i="12" l="1"/>
  <c r="Z46" i="12"/>
  <c r="AD46" i="12" s="1"/>
  <c r="K46" i="12"/>
  <c r="W46" i="12" s="1"/>
  <c r="O46" i="12"/>
  <c r="S46" i="12"/>
  <c r="AA46" i="12" s="1"/>
  <c r="AE46" i="12" s="1"/>
  <c r="I46" i="12"/>
  <c r="H46" i="12"/>
  <c r="Q46" i="12"/>
  <c r="H48" i="6"/>
  <c r="J48" i="6"/>
  <c r="N48" i="6" s="1"/>
  <c r="U48" i="6"/>
  <c r="Y48" i="6" s="1"/>
  <c r="AC48" i="6" s="1"/>
  <c r="S48" i="6"/>
  <c r="T48" i="6" s="1"/>
  <c r="AC53" i="10"/>
  <c r="G54" i="10" s="1"/>
  <c r="AB36" i="8"/>
  <c r="AF36" i="11"/>
  <c r="AG36" i="11"/>
  <c r="Y36" i="8"/>
  <c r="AC36" i="8" s="1"/>
  <c r="F53" i="7"/>
  <c r="E53" i="7"/>
  <c r="G53" i="7"/>
  <c r="O48" i="6"/>
  <c r="W48" i="6"/>
  <c r="E35" i="4"/>
  <c r="F35" i="4"/>
  <c r="G35" i="4"/>
  <c r="L46" i="12" l="1"/>
  <c r="P46" i="12" s="1"/>
  <c r="U46" i="12"/>
  <c r="X46" i="12" s="1"/>
  <c r="T46" i="12"/>
  <c r="Y46" i="12"/>
  <c r="AC46" i="12" s="1"/>
  <c r="E47" i="12" s="1"/>
  <c r="M46" i="12"/>
  <c r="V48" i="6"/>
  <c r="Z48" i="6" s="1"/>
  <c r="AD48" i="6" s="1"/>
  <c r="L48" i="6"/>
  <c r="P48" i="6" s="1"/>
  <c r="AA48" i="6"/>
  <c r="AE48" i="6" s="1"/>
  <c r="G49" i="6" s="1"/>
  <c r="E54" i="10"/>
  <c r="I54" i="10" s="1"/>
  <c r="M54" i="10" s="1"/>
  <c r="F54" i="10"/>
  <c r="J54" i="10" s="1"/>
  <c r="V54" i="10" s="1"/>
  <c r="AI36" i="11"/>
  <c r="AH36" i="11"/>
  <c r="AJ36" i="11" s="1"/>
  <c r="K54" i="10"/>
  <c r="W54" i="10" s="1"/>
  <c r="S54" i="10"/>
  <c r="AF36" i="8"/>
  <c r="AG36" i="8" s="1"/>
  <c r="M53" i="7"/>
  <c r="H53" i="7"/>
  <c r="I53" i="7"/>
  <c r="Q53" i="7"/>
  <c r="K53" i="7"/>
  <c r="W53" i="7" s="1"/>
  <c r="O53" i="7"/>
  <c r="S53" i="7"/>
  <c r="J53" i="7"/>
  <c r="V53" i="7" s="1"/>
  <c r="R53" i="7"/>
  <c r="K35" i="4"/>
  <c r="W35" i="4" s="1"/>
  <c r="S35" i="4"/>
  <c r="J35" i="4"/>
  <c r="V35" i="4" s="1"/>
  <c r="R35" i="4"/>
  <c r="I35" i="4"/>
  <c r="Q35" i="4"/>
  <c r="H35" i="4"/>
  <c r="X48" i="6" l="1"/>
  <c r="AB48" i="6" s="1"/>
  <c r="G47" i="12"/>
  <c r="F47" i="12"/>
  <c r="I47" i="12"/>
  <c r="M47" i="12" s="1"/>
  <c r="Q47" i="12"/>
  <c r="AB46" i="12"/>
  <c r="R54" i="10"/>
  <c r="Z54" i="10" s="1"/>
  <c r="F49" i="6"/>
  <c r="J49" i="6" s="1"/>
  <c r="V49" i="6" s="1"/>
  <c r="E49" i="6"/>
  <c r="K49" i="6"/>
  <c r="O49" i="6" s="1"/>
  <c r="S49" i="6"/>
  <c r="Q54" i="10"/>
  <c r="H54" i="10"/>
  <c r="O54" i="10"/>
  <c r="G37" i="11"/>
  <c r="F37" i="11"/>
  <c r="E37" i="11"/>
  <c r="AA54" i="10"/>
  <c r="N54" i="10"/>
  <c r="L54" i="10"/>
  <c r="U54" i="10"/>
  <c r="X54" i="10" s="1"/>
  <c r="AI36" i="8"/>
  <c r="AH36" i="8"/>
  <c r="AJ36" i="8" s="1"/>
  <c r="AA53" i="7"/>
  <c r="Z53" i="7"/>
  <c r="N53" i="7"/>
  <c r="L53" i="7"/>
  <c r="P53" i="7" s="1"/>
  <c r="U53" i="7"/>
  <c r="X53" i="7" s="1"/>
  <c r="T53" i="7"/>
  <c r="O35" i="4"/>
  <c r="M35" i="4"/>
  <c r="U35" i="4"/>
  <c r="L35" i="4"/>
  <c r="P35" i="4" s="1"/>
  <c r="T35" i="4"/>
  <c r="Z35" i="4"/>
  <c r="AD35" i="4" s="1"/>
  <c r="N35" i="4"/>
  <c r="AA35" i="4"/>
  <c r="AE35" i="4" s="1"/>
  <c r="H49" i="6" l="1"/>
  <c r="N49" i="6"/>
  <c r="Q49" i="6"/>
  <c r="I49" i="6"/>
  <c r="M49" i="6" s="1"/>
  <c r="R49" i="6"/>
  <c r="Z49" i="6" s="1"/>
  <c r="AD49" i="6" s="1"/>
  <c r="H47" i="12"/>
  <c r="J47" i="12"/>
  <c r="V47" i="12" s="1"/>
  <c r="R47" i="12"/>
  <c r="U47" i="12"/>
  <c r="K47" i="12"/>
  <c r="W47" i="12" s="1"/>
  <c r="O47" i="12"/>
  <c r="S47" i="12"/>
  <c r="T54" i="10"/>
  <c r="AB54" i="10" s="1"/>
  <c r="P54" i="10"/>
  <c r="W49" i="6"/>
  <c r="AA49" i="6" s="1"/>
  <c r="AE49" i="6" s="1"/>
  <c r="H37" i="11"/>
  <c r="M37" i="11"/>
  <c r="I37" i="11"/>
  <c r="Q37" i="11"/>
  <c r="J37" i="11"/>
  <c r="V37" i="11" s="1"/>
  <c r="N37" i="11"/>
  <c r="R37" i="11"/>
  <c r="K37" i="11"/>
  <c r="W37" i="11" s="1"/>
  <c r="S37" i="11"/>
  <c r="Y54" i="10"/>
  <c r="AC54" i="10" s="1"/>
  <c r="F37" i="8"/>
  <c r="E37" i="8"/>
  <c r="G37" i="8"/>
  <c r="Y53" i="7"/>
  <c r="AC53" i="7" s="1"/>
  <c r="G54" i="7" s="1"/>
  <c r="AB53" i="7"/>
  <c r="L49" i="6"/>
  <c r="P49" i="6" s="1"/>
  <c r="U49" i="6"/>
  <c r="T49" i="6"/>
  <c r="Y35" i="4"/>
  <c r="AC35" i="4" s="1"/>
  <c r="AF35" i="4" s="1"/>
  <c r="AG35" i="4" s="1"/>
  <c r="X35" i="4"/>
  <c r="AB35" i="4" s="1"/>
  <c r="N47" i="12" l="1"/>
  <c r="AA47" i="12"/>
  <c r="AE47" i="12" s="1"/>
  <c r="Z47" i="12"/>
  <c r="AD47" i="12" s="1"/>
  <c r="X47" i="12"/>
  <c r="Y47" i="12"/>
  <c r="AC47" i="12" s="1"/>
  <c r="L47" i="12"/>
  <c r="P47" i="12" s="1"/>
  <c r="T47" i="12"/>
  <c r="X49" i="6"/>
  <c r="AB49" i="6" s="1"/>
  <c r="Z37" i="11"/>
  <c r="AD37" i="11" s="1"/>
  <c r="Y49" i="6"/>
  <c r="O37" i="11"/>
  <c r="AA37" i="11"/>
  <c r="AE37" i="11" s="1"/>
  <c r="T37" i="11"/>
  <c r="L37" i="11"/>
  <c r="P37" i="11" s="1"/>
  <c r="U37" i="11"/>
  <c r="X37" i="11" s="1"/>
  <c r="AB37" i="11" s="1"/>
  <c r="F55" i="10"/>
  <c r="G55" i="10"/>
  <c r="E55" i="10"/>
  <c r="E54" i="7"/>
  <c r="I54" i="7" s="1"/>
  <c r="M54" i="7" s="1"/>
  <c r="F54" i="7"/>
  <c r="R54" i="7" s="1"/>
  <c r="K37" i="8"/>
  <c r="W37" i="8" s="1"/>
  <c r="S37" i="8"/>
  <c r="H37" i="8"/>
  <c r="I37" i="8"/>
  <c r="M37" i="8"/>
  <c r="Q37" i="8"/>
  <c r="N37" i="8"/>
  <c r="J37" i="8"/>
  <c r="V37" i="8" s="1"/>
  <c r="R37" i="8"/>
  <c r="K54" i="7"/>
  <c r="W54" i="7" s="1"/>
  <c r="S54" i="7"/>
  <c r="AI35" i="4"/>
  <c r="AH35" i="4"/>
  <c r="AJ35" i="4" s="1"/>
  <c r="F48" i="12" l="1"/>
  <c r="AB47" i="12"/>
  <c r="AC49" i="6"/>
  <c r="F50" i="6" s="1"/>
  <c r="Y37" i="11"/>
  <c r="AC37" i="11" s="1"/>
  <c r="Q54" i="7"/>
  <c r="T54" i="7" s="1"/>
  <c r="K55" i="10"/>
  <c r="W55" i="10" s="1"/>
  <c r="S55" i="10"/>
  <c r="I55" i="10"/>
  <c r="M55" i="10" s="1"/>
  <c r="H55" i="10"/>
  <c r="Q55" i="10"/>
  <c r="J55" i="10"/>
  <c r="V55" i="10" s="1"/>
  <c r="R55" i="10"/>
  <c r="H54" i="7"/>
  <c r="Z37" i="8"/>
  <c r="AD37" i="8" s="1"/>
  <c r="J54" i="7"/>
  <c r="V54" i="7" s="1"/>
  <c r="Z54" i="7" s="1"/>
  <c r="T37" i="8"/>
  <c r="L37" i="8"/>
  <c r="P37" i="8" s="1"/>
  <c r="U37" i="8"/>
  <c r="X37" i="8" s="1"/>
  <c r="AA37" i="8"/>
  <c r="AE37" i="8" s="1"/>
  <c r="O37" i="8"/>
  <c r="O54" i="7"/>
  <c r="AA54" i="7"/>
  <c r="U54" i="7"/>
  <c r="G50" i="6"/>
  <c r="E36" i="4"/>
  <c r="F36" i="4"/>
  <c r="G36" i="4"/>
  <c r="E50" i="6" l="1"/>
  <c r="R48" i="12"/>
  <c r="J48" i="12"/>
  <c r="V48" i="12" s="1"/>
  <c r="E48" i="12"/>
  <c r="G48" i="12"/>
  <c r="R50" i="6"/>
  <c r="J50" i="6"/>
  <c r="N50" i="6" s="1"/>
  <c r="O55" i="10"/>
  <c r="AB37" i="8"/>
  <c r="AF37" i="11"/>
  <c r="AG37" i="11"/>
  <c r="AA55" i="10"/>
  <c r="N55" i="10"/>
  <c r="Z55" i="10"/>
  <c r="L55" i="10"/>
  <c r="P55" i="10" s="1"/>
  <c r="U55" i="10"/>
  <c r="X55" i="10" s="1"/>
  <c r="T55" i="10"/>
  <c r="N54" i="7"/>
  <c r="L54" i="7"/>
  <c r="P54" i="7" s="1"/>
  <c r="X54" i="7"/>
  <c r="AB54" i="7" s="1"/>
  <c r="Y37" i="8"/>
  <c r="AC37" i="8" s="1"/>
  <c r="Y54" i="7"/>
  <c r="AC54" i="7" s="1"/>
  <c r="K50" i="6"/>
  <c r="S50" i="6"/>
  <c r="H50" i="6"/>
  <c r="I50" i="6"/>
  <c r="M50" i="6" s="1"/>
  <c r="Q50" i="6"/>
  <c r="K36" i="4"/>
  <c r="W36" i="4" s="1"/>
  <c r="S36" i="4"/>
  <c r="J36" i="4"/>
  <c r="V36" i="4" s="1"/>
  <c r="R36" i="4"/>
  <c r="I36" i="4"/>
  <c r="Q36" i="4"/>
  <c r="H36" i="4"/>
  <c r="N48" i="12" l="1"/>
  <c r="K48" i="12"/>
  <c r="W48" i="12" s="1"/>
  <c r="S48" i="12"/>
  <c r="I48" i="12"/>
  <c r="Q48" i="12"/>
  <c r="H48" i="12"/>
  <c r="Z48" i="12"/>
  <c r="AD48" i="12" s="1"/>
  <c r="V50" i="6"/>
  <c r="Z50" i="6" s="1"/>
  <c r="AD50" i="6" s="1"/>
  <c r="AH37" i="11"/>
  <c r="AJ37" i="11" s="1"/>
  <c r="AI37" i="11"/>
  <c r="Y55" i="10"/>
  <c r="AC55" i="10" s="1"/>
  <c r="G56" i="10" s="1"/>
  <c r="AB55" i="10"/>
  <c r="AF37" i="8"/>
  <c r="AG37" i="8" s="1"/>
  <c r="G55" i="7"/>
  <c r="E55" i="7"/>
  <c r="F55" i="7"/>
  <c r="O50" i="6"/>
  <c r="W50" i="6"/>
  <c r="AA50" i="6" s="1"/>
  <c r="AE50" i="6" s="1"/>
  <c r="T50" i="6"/>
  <c r="L50" i="6"/>
  <c r="P50" i="6" s="1"/>
  <c r="U50" i="6"/>
  <c r="N36" i="4"/>
  <c r="T36" i="4"/>
  <c r="AA36" i="4"/>
  <c r="AE36" i="4" s="1"/>
  <c r="M36" i="4"/>
  <c r="U36" i="4"/>
  <c r="X36" i="4" s="1"/>
  <c r="L36" i="4"/>
  <c r="P36" i="4" s="1"/>
  <c r="Z36" i="4"/>
  <c r="AD36" i="4" s="1"/>
  <c r="O36" i="4"/>
  <c r="O48" i="12" l="1"/>
  <c r="T48" i="12"/>
  <c r="AA48" i="12"/>
  <c r="AE48" i="12" s="1"/>
  <c r="U48" i="12"/>
  <c r="X48" i="12" s="1"/>
  <c r="AB48" i="12" s="1"/>
  <c r="L48" i="12"/>
  <c r="P48" i="12" s="1"/>
  <c r="M48" i="12"/>
  <c r="X50" i="6"/>
  <c r="AB50" i="6" s="1"/>
  <c r="G38" i="11"/>
  <c r="F38" i="11"/>
  <c r="E38" i="11"/>
  <c r="E56" i="10"/>
  <c r="I56" i="10" s="1"/>
  <c r="F56" i="10"/>
  <c r="J56" i="10" s="1"/>
  <c r="V56" i="10" s="1"/>
  <c r="K56" i="10"/>
  <c r="W56" i="10" s="1"/>
  <c r="S56" i="10"/>
  <c r="AB36" i="4"/>
  <c r="AH37" i="8"/>
  <c r="AJ37" i="8" s="1"/>
  <c r="AI37" i="8"/>
  <c r="I55" i="7"/>
  <c r="M55" i="7" s="1"/>
  <c r="H55" i="7"/>
  <c r="Q55" i="7"/>
  <c r="J55" i="7"/>
  <c r="V55" i="7" s="1"/>
  <c r="R55" i="7"/>
  <c r="K55" i="7"/>
  <c r="W55" i="7" s="1"/>
  <c r="S55" i="7"/>
  <c r="Y50" i="6"/>
  <c r="AC50" i="6" s="1"/>
  <c r="Y36" i="4"/>
  <c r="AC36" i="4" s="1"/>
  <c r="Y48" i="12" l="1"/>
  <c r="AC48" i="12" s="1"/>
  <c r="G49" i="12" s="1"/>
  <c r="Q56" i="10"/>
  <c r="E51" i="6"/>
  <c r="O56" i="10"/>
  <c r="M56" i="10"/>
  <c r="H56" i="10"/>
  <c r="I38" i="11"/>
  <c r="H38" i="11"/>
  <c r="M38" i="11"/>
  <c r="Q38" i="11"/>
  <c r="R56" i="10"/>
  <c r="T56" i="10" s="1"/>
  <c r="J38" i="11"/>
  <c r="V38" i="11" s="1"/>
  <c r="R38" i="11"/>
  <c r="O38" i="11"/>
  <c r="K38" i="11"/>
  <c r="W38" i="11" s="1"/>
  <c r="S38" i="11"/>
  <c r="AA56" i="10"/>
  <c r="N56" i="10"/>
  <c r="L56" i="10"/>
  <c r="U56" i="10"/>
  <c r="X56" i="10" s="1"/>
  <c r="AA55" i="7"/>
  <c r="O55" i="7"/>
  <c r="G38" i="8"/>
  <c r="F38" i="8"/>
  <c r="E38" i="8"/>
  <c r="Z55" i="7"/>
  <c r="N55" i="7"/>
  <c r="T55" i="7"/>
  <c r="L55" i="7"/>
  <c r="P55" i="7" s="1"/>
  <c r="U55" i="7"/>
  <c r="X55" i="7" s="1"/>
  <c r="G51" i="6"/>
  <c r="F51" i="6"/>
  <c r="J51" i="6" s="1"/>
  <c r="N51" i="6" s="1"/>
  <c r="AF36" i="4"/>
  <c r="AG36" i="4" s="1"/>
  <c r="F49" i="12" l="1"/>
  <c r="K49" i="12"/>
  <c r="W49" i="12" s="1"/>
  <c r="O49" i="12"/>
  <c r="S49" i="12"/>
  <c r="AA49" i="12" s="1"/>
  <c r="AE49" i="12" s="1"/>
  <c r="E49" i="12"/>
  <c r="Q51" i="6"/>
  <c r="I51" i="6"/>
  <c r="M51" i="6" s="1"/>
  <c r="H51" i="6"/>
  <c r="R51" i="6"/>
  <c r="P56" i="10"/>
  <c r="Z38" i="11"/>
  <c r="AD38" i="11" s="1"/>
  <c r="AB56" i="10"/>
  <c r="T38" i="11"/>
  <c r="AA38" i="11"/>
  <c r="AE38" i="11" s="1"/>
  <c r="Z56" i="10"/>
  <c r="N38" i="11"/>
  <c r="L38" i="11"/>
  <c r="P38" i="11" s="1"/>
  <c r="U38" i="11"/>
  <c r="X38" i="11" s="1"/>
  <c r="AB55" i="7"/>
  <c r="Y56" i="10"/>
  <c r="M38" i="8"/>
  <c r="I38" i="8"/>
  <c r="H38" i="8"/>
  <c r="Q38" i="8"/>
  <c r="J38" i="8"/>
  <c r="V38" i="8" s="1"/>
  <c r="R38" i="8"/>
  <c r="K38" i="8"/>
  <c r="W38" i="8" s="1"/>
  <c r="O38" i="8"/>
  <c r="S38" i="8"/>
  <c r="Y55" i="7"/>
  <c r="AC55" i="7" s="1"/>
  <c r="O51" i="6"/>
  <c r="K51" i="6"/>
  <c r="W51" i="6" s="1"/>
  <c r="S51" i="6"/>
  <c r="V51" i="6"/>
  <c r="AH36" i="4"/>
  <c r="AJ36" i="4" s="1"/>
  <c r="AI36" i="4"/>
  <c r="J49" i="12" l="1"/>
  <c r="V49" i="12" s="1"/>
  <c r="R49" i="12"/>
  <c r="I49" i="12"/>
  <c r="H49" i="12"/>
  <c r="Q49" i="12"/>
  <c r="Z51" i="6"/>
  <c r="AD51" i="6" s="1"/>
  <c r="T51" i="6"/>
  <c r="U51" i="6"/>
  <c r="Y51" i="6" s="1"/>
  <c r="AC51" i="6" s="1"/>
  <c r="AB38" i="11"/>
  <c r="AA38" i="8"/>
  <c r="AE38" i="8" s="1"/>
  <c r="L51" i="6"/>
  <c r="P51" i="6" s="1"/>
  <c r="AC56" i="10"/>
  <c r="E57" i="10" s="1"/>
  <c r="Y38" i="11"/>
  <c r="AC38" i="11" s="1"/>
  <c r="T38" i="8"/>
  <c r="L38" i="8"/>
  <c r="P38" i="8" s="1"/>
  <c r="U38" i="8"/>
  <c r="X38" i="8" s="1"/>
  <c r="Z38" i="8"/>
  <c r="AD38" i="8" s="1"/>
  <c r="N38" i="8"/>
  <c r="G56" i="7"/>
  <c r="E56" i="7"/>
  <c r="F56" i="7"/>
  <c r="AA51" i="6"/>
  <c r="AE51" i="6" s="1"/>
  <c r="X51" i="6"/>
  <c r="AB51" i="6" s="1"/>
  <c r="G37" i="4"/>
  <c r="E37" i="4"/>
  <c r="F37" i="4"/>
  <c r="N49" i="12" l="1"/>
  <c r="Z49" i="12"/>
  <c r="AD49" i="12" s="1"/>
  <c r="T49" i="12"/>
  <c r="L49" i="12"/>
  <c r="P49" i="12" s="1"/>
  <c r="U49" i="12"/>
  <c r="X49" i="12" s="1"/>
  <c r="M49" i="12"/>
  <c r="AB38" i="8"/>
  <c r="G57" i="10"/>
  <c r="K57" i="10" s="1"/>
  <c r="W57" i="10" s="1"/>
  <c r="G52" i="6"/>
  <c r="F57" i="10"/>
  <c r="R57" i="10" s="1"/>
  <c r="AF38" i="11"/>
  <c r="I57" i="10"/>
  <c r="M57" i="10" s="1"/>
  <c r="Q57" i="10"/>
  <c r="Y38" i="8"/>
  <c r="AC38" i="8" s="1"/>
  <c r="J56" i="7"/>
  <c r="V56" i="7" s="1"/>
  <c r="R56" i="7"/>
  <c r="H56" i="7"/>
  <c r="I56" i="7"/>
  <c r="M56" i="7" s="1"/>
  <c r="Q56" i="7"/>
  <c r="K56" i="7"/>
  <c r="W56" i="7" s="1"/>
  <c r="S56" i="7"/>
  <c r="K52" i="6"/>
  <c r="S52" i="6"/>
  <c r="E52" i="6"/>
  <c r="I52" i="6" s="1"/>
  <c r="F52" i="6"/>
  <c r="I37" i="4"/>
  <c r="Q37" i="4"/>
  <c r="H37" i="4"/>
  <c r="R37" i="4"/>
  <c r="J37" i="4"/>
  <c r="N37" i="4" s="1"/>
  <c r="K37" i="4"/>
  <c r="W37" i="4" s="1"/>
  <c r="S37" i="4"/>
  <c r="AB49" i="12" l="1"/>
  <c r="J57" i="10"/>
  <c r="V57" i="10" s="1"/>
  <c r="Z57" i="10" s="1"/>
  <c r="Y49" i="12"/>
  <c r="AC49" i="12" s="1"/>
  <c r="E50" i="12" s="1"/>
  <c r="Q52" i="6"/>
  <c r="M52" i="6"/>
  <c r="O57" i="10"/>
  <c r="H57" i="10"/>
  <c r="S57" i="10"/>
  <c r="T57" i="10" s="1"/>
  <c r="AH38" i="11"/>
  <c r="AI38" i="11"/>
  <c r="AG38" i="11"/>
  <c r="AJ38" i="11" s="1"/>
  <c r="U57" i="10"/>
  <c r="AF38" i="8"/>
  <c r="AG38" i="8" s="1"/>
  <c r="O56" i="7"/>
  <c r="Z56" i="7"/>
  <c r="AA56" i="7"/>
  <c r="T56" i="7"/>
  <c r="L56" i="7"/>
  <c r="P56" i="7" s="1"/>
  <c r="U56" i="7"/>
  <c r="X56" i="7" s="1"/>
  <c r="N56" i="7"/>
  <c r="O52" i="6"/>
  <c r="W52" i="6"/>
  <c r="AA52" i="6" s="1"/>
  <c r="AE52" i="6" s="1"/>
  <c r="J52" i="6"/>
  <c r="N52" i="6" s="1"/>
  <c r="R52" i="6"/>
  <c r="T52" i="6" s="1"/>
  <c r="H52" i="6"/>
  <c r="U52" i="6"/>
  <c r="AA37" i="4"/>
  <c r="AE37" i="4" s="1"/>
  <c r="O37" i="4"/>
  <c r="L37" i="4"/>
  <c r="P37" i="4" s="1"/>
  <c r="V37" i="4"/>
  <c r="Z37" i="4" s="1"/>
  <c r="AD37" i="4" s="1"/>
  <c r="T37" i="4"/>
  <c r="M37" i="4"/>
  <c r="U37" i="4"/>
  <c r="Y52" i="6" l="1"/>
  <c r="AC52" i="6" s="1"/>
  <c r="X57" i="10"/>
  <c r="L57" i="10"/>
  <c r="P57" i="10" s="1"/>
  <c r="G50" i="12"/>
  <c r="I50" i="12"/>
  <c r="Q50" i="12"/>
  <c r="N57" i="10"/>
  <c r="F50" i="12"/>
  <c r="AA57" i="10"/>
  <c r="X37" i="4"/>
  <c r="AB37" i="4" s="1"/>
  <c r="AB57" i="10"/>
  <c r="F39" i="11"/>
  <c r="G39" i="11"/>
  <c r="E39" i="11"/>
  <c r="AB56" i="7"/>
  <c r="Y57" i="10"/>
  <c r="AI38" i="8"/>
  <c r="AH38" i="8"/>
  <c r="AJ38" i="8" s="1"/>
  <c r="Y56" i="7"/>
  <c r="AC56" i="7" s="1"/>
  <c r="L52" i="6"/>
  <c r="P52" i="6" s="1"/>
  <c r="V52" i="6"/>
  <c r="Z52" i="6" s="1"/>
  <c r="Y37" i="4"/>
  <c r="AC37" i="4" s="1"/>
  <c r="AF37" i="4" s="1"/>
  <c r="AG37" i="4" s="1"/>
  <c r="U50" i="12" l="1"/>
  <c r="J50" i="12"/>
  <c r="V50" i="12" s="1"/>
  <c r="R50" i="12"/>
  <c r="H50" i="12"/>
  <c r="M50" i="12"/>
  <c r="K50" i="12"/>
  <c r="W50" i="12" s="1"/>
  <c r="O50" i="12"/>
  <c r="S50" i="12"/>
  <c r="AC57" i="10"/>
  <c r="G58" i="10" s="1"/>
  <c r="AD52" i="6"/>
  <c r="F53" i="6" s="1"/>
  <c r="K39" i="11"/>
  <c r="W39" i="11" s="1"/>
  <c r="O39" i="11"/>
  <c r="S39" i="11"/>
  <c r="AA39" i="11" s="1"/>
  <c r="AE39" i="11" s="1"/>
  <c r="I39" i="11"/>
  <c r="H39" i="11"/>
  <c r="M39" i="11"/>
  <c r="Q39" i="11"/>
  <c r="J39" i="11"/>
  <c r="V39" i="11" s="1"/>
  <c r="R39" i="11"/>
  <c r="F39" i="8"/>
  <c r="E39" i="8"/>
  <c r="G39" i="8"/>
  <c r="G57" i="7"/>
  <c r="E57" i="7"/>
  <c r="F57" i="7"/>
  <c r="X52" i="6"/>
  <c r="AB52" i="6" s="1"/>
  <c r="AI37" i="4"/>
  <c r="AH37" i="4"/>
  <c r="AJ37" i="4" s="1"/>
  <c r="N50" i="12" l="1"/>
  <c r="E58" i="10"/>
  <c r="F58" i="10"/>
  <c r="Z50" i="12"/>
  <c r="AD50" i="12" s="1"/>
  <c r="X50" i="12"/>
  <c r="L50" i="12"/>
  <c r="P50" i="12" s="1"/>
  <c r="AA50" i="12"/>
  <c r="AE50" i="12" s="1"/>
  <c r="Y50" i="12"/>
  <c r="AC50" i="12" s="1"/>
  <c r="T50" i="12"/>
  <c r="J53" i="6"/>
  <c r="N53" i="6" s="1"/>
  <c r="R53" i="6"/>
  <c r="E53" i="6"/>
  <c r="I53" i="6" s="1"/>
  <c r="M53" i="6" s="1"/>
  <c r="G53" i="6"/>
  <c r="O53" i="6" s="1"/>
  <c r="L39" i="11"/>
  <c r="P39" i="11" s="1"/>
  <c r="U39" i="11"/>
  <c r="X39" i="11" s="1"/>
  <c r="Z39" i="11"/>
  <c r="AD39" i="11" s="1"/>
  <c r="N39" i="11"/>
  <c r="T39" i="11"/>
  <c r="J58" i="10"/>
  <c r="V58" i="10" s="1"/>
  <c r="R58" i="10"/>
  <c r="I58" i="10"/>
  <c r="M58" i="10" s="1"/>
  <c r="H58" i="10"/>
  <c r="Q58" i="10"/>
  <c r="K58" i="10"/>
  <c r="W58" i="10" s="1"/>
  <c r="S58" i="10"/>
  <c r="H39" i="8"/>
  <c r="I39" i="8"/>
  <c r="M39" i="8"/>
  <c r="Q39" i="8"/>
  <c r="K39" i="8"/>
  <c r="W39" i="8" s="1"/>
  <c r="O39" i="8"/>
  <c r="S39" i="8"/>
  <c r="J39" i="8"/>
  <c r="V39" i="8" s="1"/>
  <c r="R39" i="8"/>
  <c r="J57" i="7"/>
  <c r="V57" i="7" s="1"/>
  <c r="R57" i="7"/>
  <c r="I57" i="7"/>
  <c r="M57" i="7" s="1"/>
  <c r="H57" i="7"/>
  <c r="Q57" i="7"/>
  <c r="K57" i="7"/>
  <c r="W57" i="7" s="1"/>
  <c r="S57" i="7"/>
  <c r="G38" i="4"/>
  <c r="E38" i="4"/>
  <c r="F38" i="4"/>
  <c r="Q53" i="6" l="1"/>
  <c r="G51" i="12"/>
  <c r="AB50" i="12"/>
  <c r="H53" i="6"/>
  <c r="V53" i="6"/>
  <c r="Z53" i="6" s="1"/>
  <c r="AD53" i="6" s="1"/>
  <c r="S53" i="6"/>
  <c r="K53" i="6"/>
  <c r="W53" i="6" s="1"/>
  <c r="Y39" i="11"/>
  <c r="AC39" i="11" s="1"/>
  <c r="O58" i="10"/>
  <c r="AF39" i="11"/>
  <c r="AI39" i="11" s="1"/>
  <c r="AB39" i="11"/>
  <c r="T58" i="10"/>
  <c r="L58" i="10"/>
  <c r="P58" i="10" s="1"/>
  <c r="U58" i="10"/>
  <c r="X58" i="10" s="1"/>
  <c r="AA58" i="10"/>
  <c r="Z58" i="10"/>
  <c r="N58" i="10"/>
  <c r="O57" i="7"/>
  <c r="N39" i="8"/>
  <c r="AA39" i="8"/>
  <c r="AE39" i="8" s="1"/>
  <c r="T39" i="8"/>
  <c r="Z39" i="8"/>
  <c r="AD39" i="8" s="1"/>
  <c r="L39" i="8"/>
  <c r="P39" i="8" s="1"/>
  <c r="U39" i="8"/>
  <c r="X39" i="8" s="1"/>
  <c r="AA57" i="7"/>
  <c r="T57" i="7"/>
  <c r="Z57" i="7"/>
  <c r="L57" i="7"/>
  <c r="P57" i="7" s="1"/>
  <c r="U57" i="7"/>
  <c r="X57" i="7" s="1"/>
  <c r="N57" i="7"/>
  <c r="T53" i="6"/>
  <c r="U53" i="6"/>
  <c r="J38" i="4"/>
  <c r="R38" i="4"/>
  <c r="I38" i="4"/>
  <c r="Q38" i="4"/>
  <c r="H38" i="4"/>
  <c r="S38" i="4"/>
  <c r="K38" i="4"/>
  <c r="W38" i="4" s="1"/>
  <c r="E51" i="12" l="1"/>
  <c r="K51" i="12"/>
  <c r="W51" i="12" s="1"/>
  <c r="S51" i="12"/>
  <c r="F51" i="12"/>
  <c r="AA53" i="6"/>
  <c r="AE53" i="6" s="1"/>
  <c r="X53" i="6"/>
  <c r="AB53" i="6" s="1"/>
  <c r="L53" i="6"/>
  <c r="P53" i="6" s="1"/>
  <c r="AB39" i="8"/>
  <c r="AB58" i="10"/>
  <c r="AB57" i="7"/>
  <c r="AH39" i="11"/>
  <c r="AG39" i="11"/>
  <c r="AJ39" i="11" s="1"/>
  <c r="Y58" i="10"/>
  <c r="AC58" i="10" s="1"/>
  <c r="Y39" i="8"/>
  <c r="AC39" i="8" s="1"/>
  <c r="Y57" i="7"/>
  <c r="AC57" i="7" s="1"/>
  <c r="Y53" i="6"/>
  <c r="AC53" i="6" s="1"/>
  <c r="O38" i="4"/>
  <c r="M38" i="4"/>
  <c r="U38" i="4"/>
  <c r="Y38" i="4" s="1"/>
  <c r="AC38" i="4" s="1"/>
  <c r="L38" i="4"/>
  <c r="P38" i="4" s="1"/>
  <c r="AA38" i="4"/>
  <c r="AE38" i="4" s="1"/>
  <c r="T38" i="4"/>
  <c r="N38" i="4"/>
  <c r="V38" i="4"/>
  <c r="Z38" i="4" s="1"/>
  <c r="AD38" i="4" s="1"/>
  <c r="O51" i="12" l="1"/>
  <c r="J51" i="12"/>
  <c r="V51" i="12" s="1"/>
  <c r="R51" i="12"/>
  <c r="AA51" i="12"/>
  <c r="AE51" i="12" s="1"/>
  <c r="I51" i="12"/>
  <c r="M51" i="12" s="1"/>
  <c r="H51" i="12"/>
  <c r="Q51" i="12"/>
  <c r="E54" i="6"/>
  <c r="G40" i="11"/>
  <c r="F40" i="11"/>
  <c r="E40" i="11"/>
  <c r="G59" i="10"/>
  <c r="F59" i="10"/>
  <c r="E59" i="10"/>
  <c r="AF39" i="8"/>
  <c r="F58" i="7"/>
  <c r="G58" i="7"/>
  <c r="E58" i="7"/>
  <c r="X38" i="4"/>
  <c r="AB38" i="4" s="1"/>
  <c r="AF38" i="4"/>
  <c r="AG38" i="4" s="1"/>
  <c r="N51" i="12" l="1"/>
  <c r="Z51" i="12"/>
  <c r="AD51" i="12" s="1"/>
  <c r="L51" i="12"/>
  <c r="P51" i="12" s="1"/>
  <c r="U51" i="12"/>
  <c r="X51" i="12" s="1"/>
  <c r="T51" i="12"/>
  <c r="Y51" i="12"/>
  <c r="AC51" i="12" s="1"/>
  <c r="I54" i="6"/>
  <c r="M54" i="6" s="1"/>
  <c r="Q54" i="6"/>
  <c r="F54" i="6"/>
  <c r="J54" i="6" s="1"/>
  <c r="N54" i="6" s="1"/>
  <c r="G54" i="6"/>
  <c r="O54" i="6" s="1"/>
  <c r="J40" i="11"/>
  <c r="V40" i="11" s="1"/>
  <c r="N40" i="11"/>
  <c r="R40" i="11"/>
  <c r="Z40" i="11" s="1"/>
  <c r="AD40" i="11" s="1"/>
  <c r="H40" i="11"/>
  <c r="I40" i="11"/>
  <c r="M40" i="11" s="1"/>
  <c r="Q40" i="11"/>
  <c r="O40" i="11"/>
  <c r="K40" i="11"/>
  <c r="W40" i="11" s="1"/>
  <c r="S40" i="11"/>
  <c r="AA40" i="11" s="1"/>
  <c r="AE40" i="11" s="1"/>
  <c r="J59" i="10"/>
  <c r="V59" i="10" s="1"/>
  <c r="R59" i="10"/>
  <c r="I59" i="10"/>
  <c r="H59" i="10"/>
  <c r="M59" i="10"/>
  <c r="Q59" i="10"/>
  <c r="K59" i="10"/>
  <c r="W59" i="10" s="1"/>
  <c r="O59" i="10"/>
  <c r="S59" i="10"/>
  <c r="AI39" i="8"/>
  <c r="AH39" i="8"/>
  <c r="AG39" i="8"/>
  <c r="AJ39" i="8" s="1"/>
  <c r="K58" i="7"/>
  <c r="W58" i="7" s="1"/>
  <c r="S58" i="7"/>
  <c r="I58" i="7"/>
  <c r="M58" i="7" s="1"/>
  <c r="H58" i="7"/>
  <c r="Q58" i="7"/>
  <c r="J58" i="7"/>
  <c r="V58" i="7" s="1"/>
  <c r="R58" i="7"/>
  <c r="AI38" i="4"/>
  <c r="AH38" i="4"/>
  <c r="AJ38" i="4" s="1"/>
  <c r="R54" i="6" l="1"/>
  <c r="F52" i="12"/>
  <c r="G52" i="12"/>
  <c r="AB51" i="12"/>
  <c r="K54" i="6"/>
  <c r="W54" i="6" s="1"/>
  <c r="V54" i="6"/>
  <c r="Z54" i="6" s="1"/>
  <c r="AD54" i="6" s="1"/>
  <c r="H54" i="6"/>
  <c r="S54" i="6"/>
  <c r="T54" i="6" s="1"/>
  <c r="U54" i="6"/>
  <c r="Y54" i="6" s="1"/>
  <c r="AC54" i="6" s="1"/>
  <c r="L54" i="6"/>
  <c r="T40" i="11"/>
  <c r="L40" i="11"/>
  <c r="P40" i="11" s="1"/>
  <c r="U40" i="11"/>
  <c r="X40" i="11" s="1"/>
  <c r="AB40" i="11" s="1"/>
  <c r="AA59" i="10"/>
  <c r="L59" i="10"/>
  <c r="P59" i="10" s="1"/>
  <c r="U59" i="10"/>
  <c r="X59" i="10" s="1"/>
  <c r="T59" i="10"/>
  <c r="Z59" i="10"/>
  <c r="N59" i="10"/>
  <c r="E40" i="8"/>
  <c r="F40" i="8"/>
  <c r="G40" i="8"/>
  <c r="O58" i="7"/>
  <c r="AA58" i="7"/>
  <c r="N58" i="7"/>
  <c r="Z58" i="7"/>
  <c r="T58" i="7"/>
  <c r="L58" i="7"/>
  <c r="P58" i="7" s="1"/>
  <c r="U58" i="7"/>
  <c r="X58" i="7" s="1"/>
  <c r="G39" i="4"/>
  <c r="E39" i="4"/>
  <c r="F39" i="4"/>
  <c r="X54" i="6" l="1"/>
  <c r="AB54" i="6" s="1"/>
  <c r="AA54" i="6"/>
  <c r="AE54" i="6" s="1"/>
  <c r="G55" i="6" s="1"/>
  <c r="J52" i="12"/>
  <c r="V52" i="12" s="1"/>
  <c r="R52" i="12"/>
  <c r="O52" i="12"/>
  <c r="K52" i="12"/>
  <c r="W52" i="12" s="1"/>
  <c r="S52" i="12"/>
  <c r="E52" i="12"/>
  <c r="P54" i="6"/>
  <c r="AB58" i="7"/>
  <c r="Y40" i="11"/>
  <c r="AC40" i="11" s="1"/>
  <c r="Y59" i="10"/>
  <c r="AC59" i="10" s="1"/>
  <c r="AB59" i="10"/>
  <c r="K40" i="8"/>
  <c r="W40" i="8" s="1"/>
  <c r="O40" i="8"/>
  <c r="S40" i="8"/>
  <c r="AA40" i="8" s="1"/>
  <c r="AE40" i="8" s="1"/>
  <c r="N40" i="8"/>
  <c r="J40" i="8"/>
  <c r="V40" i="8" s="1"/>
  <c r="R40" i="8"/>
  <c r="I40" i="8"/>
  <c r="H40" i="8"/>
  <c r="Q40" i="8"/>
  <c r="Y58" i="7"/>
  <c r="AC58" i="7" s="1"/>
  <c r="J39" i="4"/>
  <c r="V39" i="4" s="1"/>
  <c r="R39" i="4"/>
  <c r="Q39" i="4"/>
  <c r="H39" i="4"/>
  <c r="I39" i="4"/>
  <c r="K39" i="4"/>
  <c r="W39" i="4" s="1"/>
  <c r="S39" i="4"/>
  <c r="F55" i="6" l="1"/>
  <c r="E55" i="6"/>
  <c r="I55" i="6" s="1"/>
  <c r="M55" i="6" s="1"/>
  <c r="N52" i="12"/>
  <c r="Z52" i="12"/>
  <c r="AD52" i="12" s="1"/>
  <c r="AA52" i="12"/>
  <c r="AE52" i="12" s="1"/>
  <c r="I52" i="12"/>
  <c r="M52" i="12" s="1"/>
  <c r="H52" i="12"/>
  <c r="Q52" i="12"/>
  <c r="H55" i="6"/>
  <c r="Q55" i="6"/>
  <c r="AF40" i="11"/>
  <c r="AG40" i="11" s="1"/>
  <c r="G60" i="10"/>
  <c r="F60" i="10"/>
  <c r="E60" i="10"/>
  <c r="Z40" i="8"/>
  <c r="AD40" i="8" s="1"/>
  <c r="L40" i="8"/>
  <c r="P40" i="8" s="1"/>
  <c r="U40" i="8"/>
  <c r="X40" i="8" s="1"/>
  <c r="T40" i="8"/>
  <c r="M40" i="8"/>
  <c r="G59" i="7"/>
  <c r="E59" i="7"/>
  <c r="F59" i="7"/>
  <c r="J55" i="6"/>
  <c r="R55" i="6"/>
  <c r="O55" i="6"/>
  <c r="K55" i="6"/>
  <c r="W55" i="6" s="1"/>
  <c r="S55" i="6"/>
  <c r="U55" i="6"/>
  <c r="AA39" i="4"/>
  <c r="AE39" i="4" s="1"/>
  <c r="O39" i="4"/>
  <c r="Z39" i="4"/>
  <c r="AD39" i="4" s="1"/>
  <c r="T39" i="4"/>
  <c r="M39" i="4"/>
  <c r="L39" i="4"/>
  <c r="P39" i="4" s="1"/>
  <c r="U39" i="4"/>
  <c r="X39" i="4" s="1"/>
  <c r="AB39" i="4" s="1"/>
  <c r="N39" i="4"/>
  <c r="T55" i="6" l="1"/>
  <c r="T52" i="12"/>
  <c r="L52" i="12"/>
  <c r="P52" i="12" s="1"/>
  <c r="U52" i="12"/>
  <c r="X52" i="12" s="1"/>
  <c r="AB52" i="12" s="1"/>
  <c r="AA55" i="6"/>
  <c r="AE55" i="6" s="1"/>
  <c r="L55" i="6"/>
  <c r="P55" i="6" s="1"/>
  <c r="AI40" i="11"/>
  <c r="AH40" i="11"/>
  <c r="AJ40" i="11" s="1"/>
  <c r="J60" i="10"/>
  <c r="V60" i="10" s="1"/>
  <c r="R60" i="10"/>
  <c r="H60" i="10"/>
  <c r="I60" i="10"/>
  <c r="M60" i="10"/>
  <c r="Q60" i="10"/>
  <c r="O60" i="10"/>
  <c r="K60" i="10"/>
  <c r="W60" i="10" s="1"/>
  <c r="S60" i="10"/>
  <c r="Y40" i="8"/>
  <c r="AC40" i="8" s="1"/>
  <c r="AF40" i="8" s="1"/>
  <c r="AG40" i="8" s="1"/>
  <c r="AB40" i="8"/>
  <c r="J59" i="7"/>
  <c r="V59" i="7" s="1"/>
  <c r="R59" i="7"/>
  <c r="H59" i="7"/>
  <c r="M59" i="7"/>
  <c r="I59" i="7"/>
  <c r="Q59" i="7"/>
  <c r="O59" i="7"/>
  <c r="K59" i="7"/>
  <c r="W59" i="7" s="1"/>
  <c r="S59" i="7"/>
  <c r="N55" i="6"/>
  <c r="V55" i="6"/>
  <c r="Z55" i="6" s="1"/>
  <c r="AD55" i="6" s="1"/>
  <c r="Y55" i="6"/>
  <c r="AC55" i="6" s="1"/>
  <c r="Y39" i="4"/>
  <c r="AC39" i="4" s="1"/>
  <c r="Y52" i="12" l="1"/>
  <c r="AC52" i="12" s="1"/>
  <c r="E53" i="12" s="1"/>
  <c r="E41" i="11"/>
  <c r="G41" i="11"/>
  <c r="F41" i="11"/>
  <c r="L60" i="10"/>
  <c r="P60" i="10" s="1"/>
  <c r="U60" i="10"/>
  <c r="X60" i="10" s="1"/>
  <c r="AA60" i="10"/>
  <c r="T60" i="10"/>
  <c r="Z60" i="10"/>
  <c r="N60" i="10"/>
  <c r="AH40" i="8"/>
  <c r="AJ40" i="8" s="1"/>
  <c r="AI40" i="8"/>
  <c r="AA59" i="7"/>
  <c r="L59" i="7"/>
  <c r="P59" i="7" s="1"/>
  <c r="U59" i="7"/>
  <c r="X59" i="7" s="1"/>
  <c r="T59" i="7"/>
  <c r="Z59" i="7"/>
  <c r="N59" i="7"/>
  <c r="E56" i="6"/>
  <c r="I56" i="6" s="1"/>
  <c r="M56" i="6" s="1"/>
  <c r="X55" i="6"/>
  <c r="AB55" i="6" s="1"/>
  <c r="G56" i="6"/>
  <c r="F56" i="6"/>
  <c r="AF39" i="4"/>
  <c r="AG39" i="4" s="1"/>
  <c r="AJ39" i="4" s="1"/>
  <c r="I53" i="12" l="1"/>
  <c r="Q53" i="12"/>
  <c r="F53" i="12"/>
  <c r="G53" i="12"/>
  <c r="Q56" i="6"/>
  <c r="J41" i="11"/>
  <c r="V41" i="11" s="1"/>
  <c r="R41" i="11"/>
  <c r="O41" i="11"/>
  <c r="K41" i="11"/>
  <c r="W41" i="11" s="1"/>
  <c r="S41" i="11"/>
  <c r="AA41" i="11" s="1"/>
  <c r="AE41" i="11" s="1"/>
  <c r="M41" i="11"/>
  <c r="I41" i="11"/>
  <c r="H41" i="11"/>
  <c r="Q41" i="11"/>
  <c r="Y60" i="10"/>
  <c r="AC60" i="10" s="1"/>
  <c r="AB60" i="10"/>
  <c r="F41" i="8"/>
  <c r="E41" i="8"/>
  <c r="G41" i="8"/>
  <c r="Y59" i="7"/>
  <c r="AC59" i="7" s="1"/>
  <c r="AB59" i="7"/>
  <c r="K56" i="6"/>
  <c r="S56" i="6"/>
  <c r="J56" i="6"/>
  <c r="N56" i="6" s="1"/>
  <c r="R56" i="6"/>
  <c r="U56" i="6"/>
  <c r="H56" i="6"/>
  <c r="AI39" i="4"/>
  <c r="AH39" i="4"/>
  <c r="Y56" i="6" l="1"/>
  <c r="AC56" i="6" s="1"/>
  <c r="K53" i="12"/>
  <c r="W53" i="12" s="1"/>
  <c r="O53" i="12"/>
  <c r="S53" i="12"/>
  <c r="AA53" i="12" s="1"/>
  <c r="AE53" i="12" s="1"/>
  <c r="J53" i="12"/>
  <c r="V53" i="12" s="1"/>
  <c r="R53" i="12"/>
  <c r="U53" i="12"/>
  <c r="Y53" i="12" s="1"/>
  <c r="AC53" i="12" s="1"/>
  <c r="H53" i="12"/>
  <c r="M53" i="12"/>
  <c r="T56" i="6"/>
  <c r="L41" i="11"/>
  <c r="P41" i="11" s="1"/>
  <c r="U41" i="11"/>
  <c r="X41" i="11" s="1"/>
  <c r="T41" i="11"/>
  <c r="Z41" i="11"/>
  <c r="AD41" i="11" s="1"/>
  <c r="N41" i="11"/>
  <c r="G61" i="10"/>
  <c r="F61" i="10"/>
  <c r="E61" i="10"/>
  <c r="O41" i="8"/>
  <c r="K41" i="8"/>
  <c r="W41" i="8" s="1"/>
  <c r="S41" i="8"/>
  <c r="H41" i="8"/>
  <c r="M41" i="8"/>
  <c r="I41" i="8"/>
  <c r="Q41" i="8"/>
  <c r="J41" i="8"/>
  <c r="V41" i="8" s="1"/>
  <c r="R41" i="8"/>
  <c r="G60" i="7"/>
  <c r="F60" i="7"/>
  <c r="E60" i="7"/>
  <c r="O56" i="6"/>
  <c r="W56" i="6"/>
  <c r="AA56" i="6" s="1"/>
  <c r="AE56" i="6" s="1"/>
  <c r="L56" i="6"/>
  <c r="P56" i="6" s="1"/>
  <c r="V56" i="6"/>
  <c r="Z56" i="6" s="1"/>
  <c r="AD56" i="6" s="1"/>
  <c r="G40" i="4"/>
  <c r="K40" i="4" s="1"/>
  <c r="W40" i="4" s="1"/>
  <c r="E40" i="4"/>
  <c r="I40" i="4" s="1"/>
  <c r="F40" i="4"/>
  <c r="R40" i="4" s="1"/>
  <c r="Q40" i="4"/>
  <c r="L53" i="12" l="1"/>
  <c r="N53" i="12"/>
  <c r="Z53" i="12"/>
  <c r="AD53" i="12" s="1"/>
  <c r="T53" i="12"/>
  <c r="P53" i="12"/>
  <c r="G54" i="12"/>
  <c r="X53" i="12"/>
  <c r="AB53" i="12" s="1"/>
  <c r="J40" i="4"/>
  <c r="V40" i="4" s="1"/>
  <c r="H40" i="4"/>
  <c r="G57" i="6"/>
  <c r="AB41" i="11"/>
  <c r="Y41" i="11"/>
  <c r="AC41" i="11" s="1"/>
  <c r="I61" i="10"/>
  <c r="M61" i="10" s="1"/>
  <c r="H61" i="10"/>
  <c r="Q61" i="10"/>
  <c r="J61" i="10"/>
  <c r="V61" i="10" s="1"/>
  <c r="R61" i="10"/>
  <c r="K61" i="10"/>
  <c r="W61" i="10" s="1"/>
  <c r="S61" i="10"/>
  <c r="S40" i="4"/>
  <c r="T40" i="4" s="1"/>
  <c r="AA41" i="8"/>
  <c r="AE41" i="8" s="1"/>
  <c r="Z41" i="8"/>
  <c r="AD41" i="8" s="1"/>
  <c r="T41" i="8"/>
  <c r="N41" i="8"/>
  <c r="L41" i="8"/>
  <c r="P41" i="8" s="1"/>
  <c r="U41" i="8"/>
  <c r="X41" i="8" s="1"/>
  <c r="AB41" i="8" s="1"/>
  <c r="H60" i="7"/>
  <c r="M60" i="7"/>
  <c r="I60" i="7"/>
  <c r="Q60" i="7"/>
  <c r="J60" i="7"/>
  <c r="V60" i="7" s="1"/>
  <c r="R60" i="7"/>
  <c r="K60" i="7"/>
  <c r="W60" i="7" s="1"/>
  <c r="O60" i="7"/>
  <c r="S60" i="7"/>
  <c r="K57" i="6"/>
  <c r="S57" i="6"/>
  <c r="F57" i="6"/>
  <c r="J57" i="6" s="1"/>
  <c r="N57" i="6" s="1"/>
  <c r="E57" i="6"/>
  <c r="X56" i="6"/>
  <c r="AB56" i="6" s="1"/>
  <c r="O40" i="4"/>
  <c r="N40" i="4"/>
  <c r="Z40" i="4"/>
  <c r="AD40" i="4" s="1"/>
  <c r="M40" i="4"/>
  <c r="L40" i="4"/>
  <c r="P40" i="4" s="1"/>
  <c r="U40" i="4"/>
  <c r="E54" i="12" l="1"/>
  <c r="K54" i="12"/>
  <c r="W54" i="12" s="1"/>
  <c r="S54" i="12"/>
  <c r="F54" i="12"/>
  <c r="AA40" i="4"/>
  <c r="AE40" i="4" s="1"/>
  <c r="O61" i="10"/>
  <c r="R57" i="6"/>
  <c r="AF41" i="11"/>
  <c r="AA61" i="10"/>
  <c r="N61" i="10"/>
  <c r="T61" i="10"/>
  <c r="Z61" i="10"/>
  <c r="L61" i="10"/>
  <c r="P61" i="10" s="1"/>
  <c r="U61" i="10"/>
  <c r="X61" i="10" s="1"/>
  <c r="Y41" i="8"/>
  <c r="AC41" i="8" s="1"/>
  <c r="AA60" i="7"/>
  <c r="Z60" i="7"/>
  <c r="N60" i="7"/>
  <c r="T60" i="7"/>
  <c r="L60" i="7"/>
  <c r="P60" i="7" s="1"/>
  <c r="U60" i="7"/>
  <c r="X60" i="7" s="1"/>
  <c r="O57" i="6"/>
  <c r="W57" i="6"/>
  <c r="AA57" i="6" s="1"/>
  <c r="AE57" i="6" s="1"/>
  <c r="H57" i="6"/>
  <c r="I57" i="6"/>
  <c r="M57" i="6" s="1"/>
  <c r="Q57" i="6"/>
  <c r="V57" i="6"/>
  <c r="Y40" i="4"/>
  <c r="AC40" i="4" s="1"/>
  <c r="AF40" i="4" s="1"/>
  <c r="AG40" i="4" s="1"/>
  <c r="X40" i="4"/>
  <c r="AB40" i="4" s="1"/>
  <c r="AH40" i="4"/>
  <c r="O54" i="12" l="1"/>
  <c r="AA54" i="12"/>
  <c r="AE54" i="12" s="1"/>
  <c r="Z57" i="6"/>
  <c r="AD57" i="6" s="1"/>
  <c r="J54" i="12"/>
  <c r="V54" i="12" s="1"/>
  <c r="R54" i="12"/>
  <c r="I54" i="12"/>
  <c r="H54" i="12"/>
  <c r="Q54" i="12"/>
  <c r="AB61" i="10"/>
  <c r="AI41" i="11"/>
  <c r="AH41" i="11"/>
  <c r="AG41" i="11"/>
  <c r="AB60" i="7"/>
  <c r="Y61" i="10"/>
  <c r="AC61" i="10" s="1"/>
  <c r="AF41" i="8"/>
  <c r="AG41" i="8" s="1"/>
  <c r="Y60" i="7"/>
  <c r="AC60" i="7" s="1"/>
  <c r="T57" i="6"/>
  <c r="L57" i="6"/>
  <c r="P57" i="6" s="1"/>
  <c r="U57" i="6"/>
  <c r="X57" i="6" s="1"/>
  <c r="AJ40" i="4"/>
  <c r="G41" i="4" s="1"/>
  <c r="AI40" i="4"/>
  <c r="Z54" i="12" l="1"/>
  <c r="AD54" i="12" s="1"/>
  <c r="N54" i="12"/>
  <c r="T54" i="12"/>
  <c r="L54" i="12"/>
  <c r="P54" i="12" s="1"/>
  <c r="U54" i="12"/>
  <c r="X54" i="12" s="1"/>
  <c r="AB54" i="12" s="1"/>
  <c r="M54" i="12"/>
  <c r="AJ41" i="11"/>
  <c r="F42" i="11" s="1"/>
  <c r="E42" i="11"/>
  <c r="F62" i="10"/>
  <c r="E62" i="10"/>
  <c r="G62" i="10"/>
  <c r="AI41" i="8"/>
  <c r="AH41" i="8"/>
  <c r="AJ41" i="8" s="1"/>
  <c r="F61" i="7"/>
  <c r="E61" i="7"/>
  <c r="G61" i="7"/>
  <c r="AB57" i="6"/>
  <c r="Y57" i="6"/>
  <c r="AC57" i="6" s="1"/>
  <c r="E41" i="4"/>
  <c r="F41" i="4"/>
  <c r="J41" i="4" s="1"/>
  <c r="N41" i="4" s="1"/>
  <c r="S41" i="4"/>
  <c r="K41" i="4"/>
  <c r="W41" i="4" s="1"/>
  <c r="AA41" i="4" s="1"/>
  <c r="Y54" i="12" l="1"/>
  <c r="G58" i="6"/>
  <c r="O58" i="6" s="1"/>
  <c r="G42" i="11"/>
  <c r="H41" i="4"/>
  <c r="F58" i="6"/>
  <c r="J58" i="6" s="1"/>
  <c r="N58" i="6" s="1"/>
  <c r="K42" i="11"/>
  <c r="W42" i="11" s="1"/>
  <c r="S42" i="11"/>
  <c r="I42" i="11"/>
  <c r="H42" i="11"/>
  <c r="M42" i="11"/>
  <c r="Q42" i="11"/>
  <c r="J42" i="11"/>
  <c r="V42" i="11" s="1"/>
  <c r="N42" i="11"/>
  <c r="R42" i="11"/>
  <c r="M62" i="10"/>
  <c r="I62" i="10"/>
  <c r="H62" i="10"/>
  <c r="Q62" i="10"/>
  <c r="O62" i="10"/>
  <c r="K62" i="10"/>
  <c r="W62" i="10" s="1"/>
  <c r="S62" i="10"/>
  <c r="J62" i="10"/>
  <c r="V62" i="10" s="1"/>
  <c r="R62" i="10"/>
  <c r="G42" i="8"/>
  <c r="E42" i="8"/>
  <c r="F42" i="8"/>
  <c r="K61" i="7"/>
  <c r="W61" i="7" s="1"/>
  <c r="S61" i="7"/>
  <c r="I61" i="7"/>
  <c r="M61" i="7" s="1"/>
  <c r="H61" i="7"/>
  <c r="Q61" i="7"/>
  <c r="J61" i="7"/>
  <c r="V61" i="7" s="1"/>
  <c r="R61" i="7"/>
  <c r="E58" i="6"/>
  <c r="R41" i="4"/>
  <c r="I41" i="4"/>
  <c r="L41" i="4" s="1"/>
  <c r="P41" i="4" s="1"/>
  <c r="Q41" i="4"/>
  <c r="T41" i="4" s="1"/>
  <c r="V41" i="4"/>
  <c r="O41" i="4"/>
  <c r="AE41" i="4"/>
  <c r="R58" i="6" l="1"/>
  <c r="AC54" i="12"/>
  <c r="G55" i="12" s="1"/>
  <c r="S58" i="6"/>
  <c r="K58" i="6"/>
  <c r="W58" i="6" s="1"/>
  <c r="Z41" i="4"/>
  <c r="AD41" i="4" s="1"/>
  <c r="Z42" i="11"/>
  <c r="AD42" i="11" s="1"/>
  <c r="T42" i="11"/>
  <c r="L42" i="11"/>
  <c r="P42" i="11" s="1"/>
  <c r="U42" i="11"/>
  <c r="X42" i="11" s="1"/>
  <c r="AB42" i="11" s="1"/>
  <c r="AA42" i="11"/>
  <c r="AE42" i="11" s="1"/>
  <c r="O42" i="11"/>
  <c r="AA62" i="10"/>
  <c r="N62" i="10"/>
  <c r="T62" i="10"/>
  <c r="L62" i="10"/>
  <c r="P62" i="10" s="1"/>
  <c r="U62" i="10"/>
  <c r="X62" i="10" s="1"/>
  <c r="Z62" i="10"/>
  <c r="O61" i="7"/>
  <c r="M42" i="8"/>
  <c r="I42" i="8"/>
  <c r="H42" i="8"/>
  <c r="Q42" i="8"/>
  <c r="J42" i="8"/>
  <c r="V42" i="8" s="1"/>
  <c r="N42" i="8"/>
  <c r="R42" i="8"/>
  <c r="K42" i="8"/>
  <c r="W42" i="8" s="1"/>
  <c r="S42" i="8"/>
  <c r="Z61" i="7"/>
  <c r="L61" i="7"/>
  <c r="P61" i="7" s="1"/>
  <c r="U61" i="7"/>
  <c r="X61" i="7" s="1"/>
  <c r="N61" i="7"/>
  <c r="T61" i="7"/>
  <c r="AA61" i="7"/>
  <c r="AA58" i="6"/>
  <c r="AE58" i="6" s="1"/>
  <c r="H58" i="6"/>
  <c r="I58" i="6"/>
  <c r="M58" i="6" s="1"/>
  <c r="Q58" i="6"/>
  <c r="V58" i="6"/>
  <c r="Z58" i="6" s="1"/>
  <c r="AD58" i="6" s="1"/>
  <c r="U41" i="4"/>
  <c r="X41" i="4" s="1"/>
  <c r="AB41" i="4" s="1"/>
  <c r="M41" i="4"/>
  <c r="K55" i="12" l="1"/>
  <c r="W55" i="12" s="1"/>
  <c r="O55" i="12"/>
  <c r="S55" i="12"/>
  <c r="AA55" i="12" s="1"/>
  <c r="AE55" i="12" s="1"/>
  <c r="E55" i="12"/>
  <c r="F55" i="12"/>
  <c r="AB62" i="10"/>
  <c r="Y42" i="11"/>
  <c r="AC42" i="11" s="1"/>
  <c r="Y62" i="10"/>
  <c r="AC62" i="10" s="1"/>
  <c r="AA42" i="8"/>
  <c r="AE42" i="8" s="1"/>
  <c r="O42" i="8"/>
  <c r="Z42" i="8"/>
  <c r="AD42" i="8" s="1"/>
  <c r="T42" i="8"/>
  <c r="L42" i="8"/>
  <c r="P42" i="8" s="1"/>
  <c r="U42" i="8"/>
  <c r="X42" i="8" s="1"/>
  <c r="AB42" i="8" s="1"/>
  <c r="AB61" i="7"/>
  <c r="Y61" i="7"/>
  <c r="AC61" i="7" s="1"/>
  <c r="T58" i="6"/>
  <c r="L58" i="6"/>
  <c r="P58" i="6" s="1"/>
  <c r="U58" i="6"/>
  <c r="X58" i="6" s="1"/>
  <c r="AB58" i="6" s="1"/>
  <c r="Y41" i="4"/>
  <c r="AC41" i="4" s="1"/>
  <c r="AF41" i="4" s="1"/>
  <c r="AG41" i="4" s="1"/>
  <c r="J55" i="12" l="1"/>
  <c r="V55" i="12" s="1"/>
  <c r="R55" i="12"/>
  <c r="I55" i="12"/>
  <c r="M55" i="12" s="1"/>
  <c r="H55" i="12"/>
  <c r="Q55" i="12"/>
  <c r="AF42" i="11"/>
  <c r="E63" i="10"/>
  <c r="F63" i="10"/>
  <c r="G63" i="10"/>
  <c r="Y42" i="8"/>
  <c r="AC42" i="8" s="1"/>
  <c r="E62" i="7"/>
  <c r="F62" i="7"/>
  <c r="G62" i="7"/>
  <c r="Y58" i="6"/>
  <c r="AC58" i="6" s="1"/>
  <c r="AH41" i="4"/>
  <c r="AJ41" i="4"/>
  <c r="G42" i="4" s="1"/>
  <c r="AI41" i="4"/>
  <c r="Z55" i="12" l="1"/>
  <c r="AD55" i="12" s="1"/>
  <c r="N55" i="12"/>
  <c r="T55" i="12"/>
  <c r="L55" i="12"/>
  <c r="P55" i="12" s="1"/>
  <c r="U55" i="12"/>
  <c r="X55" i="12" s="1"/>
  <c r="AB55" i="12" s="1"/>
  <c r="G59" i="6"/>
  <c r="K59" i="6" s="1"/>
  <c r="W59" i="6" s="1"/>
  <c r="F59" i="6"/>
  <c r="AH42" i="11"/>
  <c r="AI42" i="11"/>
  <c r="AG42" i="11"/>
  <c r="AJ42" i="11" s="1"/>
  <c r="O63" i="10"/>
  <c r="K63" i="10"/>
  <c r="W63" i="10" s="1"/>
  <c r="S63" i="10"/>
  <c r="J63" i="10"/>
  <c r="V63" i="10" s="1"/>
  <c r="R63" i="10"/>
  <c r="M63" i="10"/>
  <c r="I63" i="10"/>
  <c r="H63" i="10"/>
  <c r="Q63" i="10"/>
  <c r="AF42" i="8"/>
  <c r="AG42" i="8" s="1"/>
  <c r="AJ42" i="8" s="1"/>
  <c r="J62" i="7"/>
  <c r="V62" i="7" s="1"/>
  <c r="R62" i="7"/>
  <c r="O62" i="7"/>
  <c r="K62" i="7"/>
  <c r="W62" i="7" s="1"/>
  <c r="S62" i="7"/>
  <c r="M62" i="7"/>
  <c r="I62" i="7"/>
  <c r="H62" i="7"/>
  <c r="Q62" i="7"/>
  <c r="S59" i="6"/>
  <c r="E59" i="6"/>
  <c r="J59" i="6"/>
  <c r="N59" i="6" s="1"/>
  <c r="R59" i="6"/>
  <c r="E42" i="4"/>
  <c r="I42" i="4" s="1"/>
  <c r="M42" i="4" s="1"/>
  <c r="S42" i="4"/>
  <c r="K42" i="4"/>
  <c r="W42" i="4" s="1"/>
  <c r="AA42" i="4" s="1"/>
  <c r="F42" i="4"/>
  <c r="J42" i="4" s="1"/>
  <c r="N42" i="4" s="1"/>
  <c r="Y55" i="12" l="1"/>
  <c r="AC55" i="12" s="1"/>
  <c r="E56" i="12" s="1"/>
  <c r="O59" i="6"/>
  <c r="G43" i="11"/>
  <c r="F43" i="11"/>
  <c r="E43" i="11"/>
  <c r="AA63" i="10"/>
  <c r="N63" i="10"/>
  <c r="T63" i="10"/>
  <c r="L63" i="10"/>
  <c r="P63" i="10" s="1"/>
  <c r="U63" i="10"/>
  <c r="X63" i="10" s="1"/>
  <c r="Z63" i="10"/>
  <c r="F43" i="8"/>
  <c r="E43" i="8"/>
  <c r="G43" i="8"/>
  <c r="AI42" i="8"/>
  <c r="AH42" i="8"/>
  <c r="T62" i="7"/>
  <c r="L62" i="7"/>
  <c r="P62" i="7" s="1"/>
  <c r="U62" i="7"/>
  <c r="X62" i="7" s="1"/>
  <c r="AA62" i="7"/>
  <c r="Z62" i="7"/>
  <c r="N62" i="7"/>
  <c r="AA59" i="6"/>
  <c r="AE59" i="6" s="1"/>
  <c r="I59" i="6"/>
  <c r="M59" i="6" s="1"/>
  <c r="H59" i="6"/>
  <c r="Q59" i="6"/>
  <c r="V59" i="6"/>
  <c r="Z59" i="6" s="1"/>
  <c r="AD59" i="6" s="1"/>
  <c r="R42" i="4"/>
  <c r="U42" i="4"/>
  <c r="Q42" i="4"/>
  <c r="H42" i="4"/>
  <c r="O42" i="4"/>
  <c r="L42" i="4"/>
  <c r="V42" i="4"/>
  <c r="AE42" i="4"/>
  <c r="G56" i="12" l="1"/>
  <c r="I56" i="12"/>
  <c r="Q56" i="12"/>
  <c r="F56" i="12"/>
  <c r="T42" i="4"/>
  <c r="Z42" i="4"/>
  <c r="AD42" i="4" s="1"/>
  <c r="AB63" i="10"/>
  <c r="H43" i="11"/>
  <c r="I43" i="11"/>
  <c r="M43" i="11" s="1"/>
  <c r="Q43" i="11"/>
  <c r="J43" i="11"/>
  <c r="V43" i="11" s="1"/>
  <c r="N43" i="11"/>
  <c r="R43" i="11"/>
  <c r="K43" i="11"/>
  <c r="W43" i="11" s="1"/>
  <c r="O43" i="11"/>
  <c r="S43" i="11"/>
  <c r="AA43" i="11" s="1"/>
  <c r="AE43" i="11" s="1"/>
  <c r="AB62" i="7"/>
  <c r="Y63" i="10"/>
  <c r="AC63" i="10" s="1"/>
  <c r="O43" i="8"/>
  <c r="K43" i="8"/>
  <c r="W43" i="8" s="1"/>
  <c r="S43" i="8"/>
  <c r="I43" i="8"/>
  <c r="M43" i="8" s="1"/>
  <c r="H43" i="8"/>
  <c r="Q43" i="8"/>
  <c r="N43" i="8"/>
  <c r="J43" i="8"/>
  <c r="V43" i="8" s="1"/>
  <c r="R43" i="8"/>
  <c r="Y62" i="7"/>
  <c r="AC62" i="7" s="1"/>
  <c r="L59" i="6"/>
  <c r="P59" i="6" s="1"/>
  <c r="U59" i="6"/>
  <c r="X59" i="6" s="1"/>
  <c r="T59" i="6"/>
  <c r="X42" i="4"/>
  <c r="AB42" i="4" s="1"/>
  <c r="Y42" i="4"/>
  <c r="AC42" i="4" s="1"/>
  <c r="AF42" i="4" s="1"/>
  <c r="AG42" i="4" s="1"/>
  <c r="AJ42" i="4" s="1"/>
  <c r="P42" i="4"/>
  <c r="J56" i="12" l="1"/>
  <c r="V56" i="12" s="1"/>
  <c r="R56" i="12"/>
  <c r="H56" i="12"/>
  <c r="U56" i="12"/>
  <c r="Y56" i="12" s="1"/>
  <c r="M56" i="12"/>
  <c r="K56" i="12"/>
  <c r="W56" i="12" s="1"/>
  <c r="O56" i="12"/>
  <c r="S56" i="12"/>
  <c r="Y59" i="6"/>
  <c r="AC59" i="6" s="1"/>
  <c r="Z43" i="11"/>
  <c r="AD43" i="11" s="1"/>
  <c r="T43" i="11"/>
  <c r="L43" i="11"/>
  <c r="P43" i="11" s="1"/>
  <c r="U43" i="11"/>
  <c r="X43" i="11" s="1"/>
  <c r="AB43" i="11" s="1"/>
  <c r="G64" i="10"/>
  <c r="F64" i="10"/>
  <c r="E64" i="10"/>
  <c r="Z43" i="8"/>
  <c r="AD43" i="8" s="1"/>
  <c r="T43" i="8"/>
  <c r="L43" i="8"/>
  <c r="P43" i="8" s="1"/>
  <c r="U43" i="8"/>
  <c r="X43" i="8" s="1"/>
  <c r="AB43" i="8" s="1"/>
  <c r="AA43" i="8"/>
  <c r="AE43" i="8" s="1"/>
  <c r="F63" i="7"/>
  <c r="E63" i="7"/>
  <c r="G63" i="7"/>
  <c r="AB59" i="6"/>
  <c r="AI42" i="4"/>
  <c r="AH42" i="4"/>
  <c r="Z56" i="12" l="1"/>
  <c r="AD56" i="12" s="1"/>
  <c r="N56" i="12"/>
  <c r="AA56" i="12"/>
  <c r="AE56" i="12" s="1"/>
  <c r="X56" i="12"/>
  <c r="T56" i="12"/>
  <c r="AB56" i="12" s="1"/>
  <c r="L56" i="12"/>
  <c r="P56" i="12" s="1"/>
  <c r="AC56" i="12"/>
  <c r="E57" i="12" s="1"/>
  <c r="F60" i="6"/>
  <c r="J60" i="6" s="1"/>
  <c r="V60" i="6" s="1"/>
  <c r="Y43" i="11"/>
  <c r="AC43" i="11" s="1"/>
  <c r="M64" i="10"/>
  <c r="I64" i="10"/>
  <c r="H64" i="10"/>
  <c r="Q64" i="10"/>
  <c r="J64" i="10"/>
  <c r="V64" i="10" s="1"/>
  <c r="R64" i="10"/>
  <c r="O64" i="10"/>
  <c r="K64" i="10"/>
  <c r="W64" i="10" s="1"/>
  <c r="S64" i="10"/>
  <c r="Y43" i="8"/>
  <c r="AC43" i="8" s="1"/>
  <c r="O63" i="7"/>
  <c r="K63" i="7"/>
  <c r="W63" i="7" s="1"/>
  <c r="S63" i="7"/>
  <c r="I63" i="7"/>
  <c r="H63" i="7"/>
  <c r="M63" i="7"/>
  <c r="Q63" i="7"/>
  <c r="J63" i="7"/>
  <c r="V63" i="7" s="1"/>
  <c r="R63" i="7"/>
  <c r="G60" i="6"/>
  <c r="E60" i="6"/>
  <c r="G43" i="4"/>
  <c r="K43" i="4" s="1"/>
  <c r="W43" i="4" s="1"/>
  <c r="F43" i="4"/>
  <c r="J43" i="4" s="1"/>
  <c r="N43" i="4" s="1"/>
  <c r="E43" i="4"/>
  <c r="S43" i="4"/>
  <c r="R60" i="6" l="1"/>
  <c r="I57" i="12"/>
  <c r="M57" i="12" s="1"/>
  <c r="Q57" i="12"/>
  <c r="G57" i="12"/>
  <c r="F57" i="12"/>
  <c r="Z60" i="6"/>
  <c r="AD60" i="6" s="1"/>
  <c r="AF43" i="11"/>
  <c r="AG43" i="11"/>
  <c r="AA64" i="10"/>
  <c r="N64" i="10"/>
  <c r="T64" i="10"/>
  <c r="L64" i="10"/>
  <c r="P64" i="10" s="1"/>
  <c r="U64" i="10"/>
  <c r="X64" i="10" s="1"/>
  <c r="Z64" i="10"/>
  <c r="AA63" i="7"/>
  <c r="AF43" i="8"/>
  <c r="AG43" i="8" s="1"/>
  <c r="Z63" i="7"/>
  <c r="L63" i="7"/>
  <c r="P63" i="7" s="1"/>
  <c r="U63" i="7"/>
  <c r="X63" i="7" s="1"/>
  <c r="N63" i="7"/>
  <c r="T63" i="7"/>
  <c r="K60" i="6"/>
  <c r="S60" i="6"/>
  <c r="I60" i="6"/>
  <c r="M60" i="6" s="1"/>
  <c r="Q60" i="6"/>
  <c r="N60" i="6"/>
  <c r="H60" i="6"/>
  <c r="R43" i="4"/>
  <c r="H43" i="4"/>
  <c r="V43" i="4"/>
  <c r="O43" i="4"/>
  <c r="I43" i="4"/>
  <c r="Q43" i="4"/>
  <c r="AA43" i="4"/>
  <c r="K57" i="12" l="1"/>
  <c r="W57" i="12" s="1"/>
  <c r="S57" i="12"/>
  <c r="H57" i="12"/>
  <c r="J57" i="12"/>
  <c r="V57" i="12" s="1"/>
  <c r="R57" i="12"/>
  <c r="T57" i="12" s="1"/>
  <c r="U57" i="12"/>
  <c r="Y57" i="12" s="1"/>
  <c r="AC57" i="12" s="1"/>
  <c r="AB64" i="10"/>
  <c r="AI43" i="11"/>
  <c r="AH43" i="11"/>
  <c r="AJ43" i="11" s="1"/>
  <c r="Y64" i="10"/>
  <c r="AC64" i="10" s="1"/>
  <c r="AI43" i="8"/>
  <c r="AH43" i="8"/>
  <c r="AJ43" i="8" s="1"/>
  <c r="Y63" i="7"/>
  <c r="AC63" i="7" s="1"/>
  <c r="AB63" i="7"/>
  <c r="O60" i="6"/>
  <c r="W60" i="6"/>
  <c r="AA60" i="6" s="1"/>
  <c r="AE60" i="6" s="1"/>
  <c r="T60" i="6"/>
  <c r="L60" i="6"/>
  <c r="P60" i="6" s="1"/>
  <c r="U60" i="6"/>
  <c r="AE43" i="4"/>
  <c r="T43" i="4"/>
  <c r="Z43" i="4"/>
  <c r="AD43" i="4" s="1"/>
  <c r="U43" i="4"/>
  <c r="X43" i="4" s="1"/>
  <c r="M43" i="4"/>
  <c r="L43" i="4"/>
  <c r="P43" i="4" s="1"/>
  <c r="O57" i="12" l="1"/>
  <c r="N57" i="12"/>
  <c r="X57" i="12"/>
  <c r="AB57" i="12" s="1"/>
  <c r="AA57" i="12"/>
  <c r="AE57" i="12" s="1"/>
  <c r="Z57" i="12"/>
  <c r="AD57" i="12" s="1"/>
  <c r="L57" i="12"/>
  <c r="P57" i="12" s="1"/>
  <c r="X60" i="6"/>
  <c r="AB60" i="6" s="1"/>
  <c r="E44" i="11"/>
  <c r="F44" i="11"/>
  <c r="G44" i="11"/>
  <c r="G65" i="10"/>
  <c r="F65" i="10"/>
  <c r="E65" i="10"/>
  <c r="E44" i="8"/>
  <c r="G44" i="8"/>
  <c r="F44" i="8"/>
  <c r="G64" i="7"/>
  <c r="E64" i="7"/>
  <c r="F64" i="7"/>
  <c r="Y60" i="6"/>
  <c r="AC60" i="6" s="1"/>
  <c r="AB43" i="4"/>
  <c r="Y43" i="4"/>
  <c r="G58" i="12" l="1"/>
  <c r="K58" i="12" s="1"/>
  <c r="W58" i="12" s="1"/>
  <c r="S58" i="12"/>
  <c r="F58" i="12"/>
  <c r="E58" i="12"/>
  <c r="F61" i="6"/>
  <c r="J61" i="6" s="1"/>
  <c r="N61" i="6" s="1"/>
  <c r="K44" i="11"/>
  <c r="W44" i="11" s="1"/>
  <c r="S44" i="11"/>
  <c r="N44" i="11"/>
  <c r="J44" i="11"/>
  <c r="V44" i="11" s="1"/>
  <c r="R44" i="11"/>
  <c r="M44" i="11"/>
  <c r="I44" i="11"/>
  <c r="H44" i="11"/>
  <c r="Q44" i="11"/>
  <c r="I65" i="10"/>
  <c r="M65" i="10" s="1"/>
  <c r="H65" i="10"/>
  <c r="Q66" i="10"/>
  <c r="Q65" i="10"/>
  <c r="J65" i="10"/>
  <c r="N65" i="10" s="1"/>
  <c r="R65" i="10"/>
  <c r="R66" i="10"/>
  <c r="K65" i="10"/>
  <c r="O65" i="10" s="1"/>
  <c r="S66" i="10"/>
  <c r="S65" i="10"/>
  <c r="J44" i="8"/>
  <c r="V44" i="8" s="1"/>
  <c r="N44" i="8"/>
  <c r="R44" i="8"/>
  <c r="Z44" i="8" s="1"/>
  <c r="AD44" i="8" s="1"/>
  <c r="K44" i="8"/>
  <c r="W44" i="8" s="1"/>
  <c r="S44" i="8"/>
  <c r="I44" i="8"/>
  <c r="M44" i="8"/>
  <c r="H44" i="8"/>
  <c r="Q44" i="8"/>
  <c r="J64" i="7"/>
  <c r="V64" i="7" s="1"/>
  <c r="R64" i="7"/>
  <c r="H64" i="7"/>
  <c r="M64" i="7"/>
  <c r="I64" i="7"/>
  <c r="Q64" i="7"/>
  <c r="O64" i="7"/>
  <c r="K64" i="7"/>
  <c r="W64" i="7" s="1"/>
  <c r="S64" i="7"/>
  <c r="G61" i="6"/>
  <c r="E61" i="6"/>
  <c r="R61" i="6"/>
  <c r="AC43" i="4"/>
  <c r="AF43" i="4" s="1"/>
  <c r="AG43" i="4" s="1"/>
  <c r="O58" i="12" l="1"/>
  <c r="AA58" i="12"/>
  <c r="AE58" i="12" s="1"/>
  <c r="I58" i="12"/>
  <c r="M58" i="12" s="1"/>
  <c r="H58" i="12"/>
  <c r="Q58" i="12"/>
  <c r="J58" i="12"/>
  <c r="V58" i="12" s="1"/>
  <c r="R58" i="12"/>
  <c r="Z44" i="11"/>
  <c r="AD44" i="11" s="1"/>
  <c r="L44" i="11"/>
  <c r="P44" i="11" s="1"/>
  <c r="U44" i="11"/>
  <c r="X44" i="11" s="1"/>
  <c r="AA44" i="11"/>
  <c r="AE44" i="11" s="1"/>
  <c r="T44" i="11"/>
  <c r="Y44" i="11"/>
  <c r="AC44" i="11" s="1"/>
  <c r="O44" i="11"/>
  <c r="T65" i="10"/>
  <c r="T66" i="10"/>
  <c r="V65" i="10"/>
  <c r="Z65" i="10" s="1"/>
  <c r="V66" i="10"/>
  <c r="Z66" i="10" s="1"/>
  <c r="L65" i="10"/>
  <c r="P65" i="10" s="1"/>
  <c r="U66" i="10"/>
  <c r="U65" i="10"/>
  <c r="W65" i="10"/>
  <c r="AA65" i="10" s="1"/>
  <c r="W66" i="10"/>
  <c r="AA66" i="10" s="1"/>
  <c r="L44" i="8"/>
  <c r="P44" i="8" s="1"/>
  <c r="U44" i="8"/>
  <c r="X44" i="8" s="1"/>
  <c r="T44" i="8"/>
  <c r="AA44" i="8"/>
  <c r="AE44" i="8" s="1"/>
  <c r="O44" i="8"/>
  <c r="AA64" i="7"/>
  <c r="L64" i="7"/>
  <c r="P64" i="7" s="1"/>
  <c r="U64" i="7"/>
  <c r="X64" i="7" s="1"/>
  <c r="T64" i="7"/>
  <c r="Z64" i="7"/>
  <c r="N64" i="7"/>
  <c r="K61" i="6"/>
  <c r="S61" i="6"/>
  <c r="H61" i="6"/>
  <c r="I61" i="6"/>
  <c r="M61" i="6" s="1"/>
  <c r="Q61" i="6"/>
  <c r="V61" i="6"/>
  <c r="Z61" i="6" s="1"/>
  <c r="AD61" i="6" s="1"/>
  <c r="AI43" i="4"/>
  <c r="AH43" i="4"/>
  <c r="AJ43" i="4" s="1"/>
  <c r="Z58" i="12" l="1"/>
  <c r="AD58" i="12" s="1"/>
  <c r="N58" i="12"/>
  <c r="T58" i="12"/>
  <c r="L58" i="12"/>
  <c r="P58" i="12" s="1"/>
  <c r="U58" i="12"/>
  <c r="X58" i="12" s="1"/>
  <c r="AB58" i="12" s="1"/>
  <c r="AB44" i="11"/>
  <c r="AF44" i="11"/>
  <c r="AH44" i="11" s="1"/>
  <c r="X65" i="10"/>
  <c r="AB65" i="10" s="1"/>
  <c r="X66" i="10"/>
  <c r="AB66" i="10" s="1"/>
  <c r="Y66" i="10"/>
  <c r="AC66" i="10" s="1"/>
  <c r="Y65" i="10"/>
  <c r="Y44" i="8"/>
  <c r="AC44" i="8" s="1"/>
  <c r="AF44" i="8" s="1"/>
  <c r="AB44" i="8"/>
  <c r="AB64" i="7"/>
  <c r="Y64" i="7"/>
  <c r="AC64" i="7"/>
  <c r="O61" i="6"/>
  <c r="W61" i="6"/>
  <c r="AA61" i="6" s="1"/>
  <c r="AE61" i="6" s="1"/>
  <c r="T61" i="6"/>
  <c r="L61" i="6"/>
  <c r="P61" i="6" s="1"/>
  <c r="U61" i="6"/>
  <c r="X61" i="6" s="1"/>
  <c r="AB61" i="6" s="1"/>
  <c r="E44" i="4"/>
  <c r="F44" i="4"/>
  <c r="G44" i="4"/>
  <c r="Y58" i="12" l="1"/>
  <c r="AH44" i="8"/>
  <c r="AI44" i="8"/>
  <c r="AG44" i="11"/>
  <c r="AJ44" i="11" s="1"/>
  <c r="AI44" i="11"/>
  <c r="F67" i="10"/>
  <c r="G67" i="10"/>
  <c r="E67" i="10"/>
  <c r="AG44" i="8"/>
  <c r="AJ44" i="8" s="1"/>
  <c r="G65" i="7"/>
  <c r="F65" i="7"/>
  <c r="E65" i="7"/>
  <c r="Y61" i="6"/>
  <c r="AC61" i="6" s="1"/>
  <c r="K44" i="4"/>
  <c r="W44" i="4" s="1"/>
  <c r="S44" i="4"/>
  <c r="J44" i="4"/>
  <c r="R44" i="4"/>
  <c r="I44" i="4"/>
  <c r="Q44" i="4"/>
  <c r="H44" i="4"/>
  <c r="AC58" i="12" l="1"/>
  <c r="E62" i="6"/>
  <c r="F45" i="11"/>
  <c r="E45" i="11"/>
  <c r="G45" i="11"/>
  <c r="K67" i="10"/>
  <c r="W67" i="10" s="1"/>
  <c r="O67" i="10"/>
  <c r="S67" i="10"/>
  <c r="M67" i="10"/>
  <c r="I67" i="10"/>
  <c r="H67" i="10"/>
  <c r="Q67" i="10"/>
  <c r="J67" i="10"/>
  <c r="V67" i="10" s="1"/>
  <c r="R67" i="10"/>
  <c r="G45" i="8"/>
  <c r="F45" i="8"/>
  <c r="E45" i="8"/>
  <c r="H65" i="7"/>
  <c r="I65" i="7"/>
  <c r="M65" i="7" s="1"/>
  <c r="Q66" i="7"/>
  <c r="Q65" i="7"/>
  <c r="J65" i="7"/>
  <c r="R66" i="7"/>
  <c r="R65" i="7"/>
  <c r="K65" i="7"/>
  <c r="O65" i="7" s="1"/>
  <c r="S66" i="7"/>
  <c r="S65" i="7"/>
  <c r="F62" i="6"/>
  <c r="AA44" i="4"/>
  <c r="AE44" i="4" s="1"/>
  <c r="O44" i="4"/>
  <c r="N44" i="4"/>
  <c r="V44" i="4"/>
  <c r="Z44" i="4" s="1"/>
  <c r="AD44" i="4" s="1"/>
  <c r="T44" i="4"/>
  <c r="M44" i="4"/>
  <c r="L44" i="4"/>
  <c r="P44" i="4" s="1"/>
  <c r="U44" i="4"/>
  <c r="F59" i="12" l="1"/>
  <c r="G59" i="12"/>
  <c r="E59" i="12"/>
  <c r="G62" i="6"/>
  <c r="Q62" i="6"/>
  <c r="I62" i="6"/>
  <c r="U62" i="6" s="1"/>
  <c r="O45" i="11"/>
  <c r="K45" i="11"/>
  <c r="W45" i="11" s="1"/>
  <c r="S45" i="11"/>
  <c r="M45" i="11"/>
  <c r="I45" i="11"/>
  <c r="H45" i="11"/>
  <c r="Q45" i="11"/>
  <c r="J45" i="11"/>
  <c r="V45" i="11" s="1"/>
  <c r="R45" i="11"/>
  <c r="AA67" i="10"/>
  <c r="L67" i="10"/>
  <c r="P67" i="10" s="1"/>
  <c r="U67" i="10"/>
  <c r="X67" i="10" s="1"/>
  <c r="Z67" i="10"/>
  <c r="N67" i="10"/>
  <c r="T67" i="10"/>
  <c r="X44" i="4"/>
  <c r="AB44" i="4" s="1"/>
  <c r="H45" i="8"/>
  <c r="M45" i="8"/>
  <c r="I45" i="8"/>
  <c r="Q45" i="8"/>
  <c r="J45" i="8"/>
  <c r="V45" i="8" s="1"/>
  <c r="R45" i="8"/>
  <c r="K45" i="8"/>
  <c r="W45" i="8" s="1"/>
  <c r="O45" i="8"/>
  <c r="S45" i="8"/>
  <c r="W65" i="7"/>
  <c r="AA65" i="7" s="1"/>
  <c r="W66" i="7"/>
  <c r="AA66" i="7" s="1"/>
  <c r="T65" i="7"/>
  <c r="L65" i="7"/>
  <c r="P65" i="7" s="1"/>
  <c r="U65" i="7"/>
  <c r="U66" i="7"/>
  <c r="Y66" i="7" s="1"/>
  <c r="V66" i="7"/>
  <c r="Z66" i="7" s="1"/>
  <c r="V65" i="7"/>
  <c r="Z65" i="7" s="1"/>
  <c r="N65" i="7"/>
  <c r="T66" i="7"/>
  <c r="K62" i="6"/>
  <c r="S62" i="6"/>
  <c r="J62" i="6"/>
  <c r="R62" i="6"/>
  <c r="H62" i="6"/>
  <c r="Y44" i="4"/>
  <c r="AC44" i="4" s="1"/>
  <c r="AF44" i="4" s="1"/>
  <c r="I59" i="12" l="1"/>
  <c r="M59" i="12" s="1"/>
  <c r="H59" i="12"/>
  <c r="Q59" i="12"/>
  <c r="K59" i="12"/>
  <c r="W59" i="12" s="1"/>
  <c r="O59" i="12"/>
  <c r="S59" i="12"/>
  <c r="J59" i="12"/>
  <c r="V59" i="12" s="1"/>
  <c r="R59" i="12"/>
  <c r="Y62" i="6"/>
  <c r="AC62" i="6" s="1"/>
  <c r="M62" i="6"/>
  <c r="L62" i="6"/>
  <c r="P62" i="6" s="1"/>
  <c r="T62" i="6"/>
  <c r="AA45" i="11"/>
  <c r="AE45" i="11" s="1"/>
  <c r="N45" i="11"/>
  <c r="L45" i="11"/>
  <c r="P45" i="11" s="1"/>
  <c r="U45" i="11"/>
  <c r="X45" i="11" s="1"/>
  <c r="T45" i="11"/>
  <c r="Y45" i="11"/>
  <c r="AC45" i="11" s="1"/>
  <c r="Z45" i="11"/>
  <c r="AD45" i="11" s="1"/>
  <c r="Y67" i="10"/>
  <c r="AC67" i="10" s="1"/>
  <c r="G68" i="10" s="1"/>
  <c r="AB67" i="10"/>
  <c r="AA45" i="8"/>
  <c r="AE45" i="8" s="1"/>
  <c r="T45" i="8"/>
  <c r="L45" i="8"/>
  <c r="P45" i="8" s="1"/>
  <c r="U45" i="8"/>
  <c r="X45" i="8" s="1"/>
  <c r="AB45" i="8" s="1"/>
  <c r="N45" i="8"/>
  <c r="Z45" i="8"/>
  <c r="AD45" i="8" s="1"/>
  <c r="AC66" i="7"/>
  <c r="E67" i="7" s="1"/>
  <c r="X65" i="7"/>
  <c r="AB65" i="7" s="1"/>
  <c r="X66" i="7"/>
  <c r="AB66" i="7" s="1"/>
  <c r="Y65" i="7"/>
  <c r="O62" i="6"/>
  <c r="W62" i="6"/>
  <c r="AA62" i="6" s="1"/>
  <c r="AE62" i="6" s="1"/>
  <c r="V62" i="6"/>
  <c r="Z62" i="6" s="1"/>
  <c r="AD62" i="6" s="1"/>
  <c r="N62" i="6"/>
  <c r="AG44" i="4"/>
  <c r="AI44" i="4"/>
  <c r="AH44" i="4"/>
  <c r="N59" i="12" l="1"/>
  <c r="AA59" i="12"/>
  <c r="AE59" i="12" s="1"/>
  <c r="Z59" i="12"/>
  <c r="AD59" i="12" s="1"/>
  <c r="T59" i="12"/>
  <c r="L59" i="12"/>
  <c r="P59" i="12" s="1"/>
  <c r="U59" i="12"/>
  <c r="X59" i="12" s="1"/>
  <c r="AB59" i="12" s="1"/>
  <c r="G63" i="6"/>
  <c r="AF45" i="11"/>
  <c r="AI45" i="11" s="1"/>
  <c r="AB45" i="11"/>
  <c r="F68" i="10"/>
  <c r="J68" i="10" s="1"/>
  <c r="V68" i="10" s="1"/>
  <c r="E68" i="10"/>
  <c r="I68" i="10" s="1"/>
  <c r="K68" i="10"/>
  <c r="W68" i="10" s="1"/>
  <c r="S68" i="10"/>
  <c r="G67" i="7"/>
  <c r="O67" i="7" s="1"/>
  <c r="Y45" i="8"/>
  <c r="AC45" i="8" s="1"/>
  <c r="F67" i="7"/>
  <c r="J67" i="7" s="1"/>
  <c r="V67" i="7" s="1"/>
  <c r="M67" i="7"/>
  <c r="I67" i="7"/>
  <c r="Q67" i="7"/>
  <c r="O63" i="6"/>
  <c r="K63" i="6"/>
  <c r="W63" i="6" s="1"/>
  <c r="S63" i="6"/>
  <c r="E63" i="6"/>
  <c r="F63" i="6"/>
  <c r="X62" i="6"/>
  <c r="AB62" i="6" s="1"/>
  <c r="AJ44" i="4"/>
  <c r="G45" i="4"/>
  <c r="Y59" i="12" l="1"/>
  <c r="AC59" i="12" s="1"/>
  <c r="E60" i="12" s="1"/>
  <c r="O68" i="10"/>
  <c r="AA63" i="6"/>
  <c r="AE63" i="6" s="1"/>
  <c r="M68" i="10"/>
  <c r="R68" i="10"/>
  <c r="Z68" i="10" s="1"/>
  <c r="Q68" i="10"/>
  <c r="AG45" i="11"/>
  <c r="AH45" i="11"/>
  <c r="H68" i="10"/>
  <c r="R67" i="7"/>
  <c r="Z67" i="7" s="1"/>
  <c r="H67" i="7"/>
  <c r="N68" i="10"/>
  <c r="AA68" i="10"/>
  <c r="S67" i="7"/>
  <c r="K67" i="7"/>
  <c r="W67" i="7" s="1"/>
  <c r="L68" i="10"/>
  <c r="U68" i="10"/>
  <c r="X68" i="10" s="1"/>
  <c r="AF45" i="8"/>
  <c r="AG45" i="8" s="1"/>
  <c r="U67" i="7"/>
  <c r="N67" i="7"/>
  <c r="H63" i="6"/>
  <c r="I63" i="6"/>
  <c r="M63" i="6" s="1"/>
  <c r="Q63" i="6"/>
  <c r="J63" i="6"/>
  <c r="R63" i="6"/>
  <c r="E45" i="4"/>
  <c r="Q45" i="4" s="1"/>
  <c r="F45" i="4"/>
  <c r="J45" i="4" s="1"/>
  <c r="V45" i="4" s="1"/>
  <c r="K45" i="4"/>
  <c r="W45" i="4" s="1"/>
  <c r="S45" i="4"/>
  <c r="H45" i="4"/>
  <c r="F60" i="12" l="1"/>
  <c r="I60" i="12"/>
  <c r="Q60" i="12"/>
  <c r="G60" i="12"/>
  <c r="AJ45" i="11"/>
  <c r="R45" i="4"/>
  <c r="I45" i="4"/>
  <c r="M45" i="4" s="1"/>
  <c r="AA67" i="7"/>
  <c r="T68" i="10"/>
  <c r="AB68" i="10" s="1"/>
  <c r="P68" i="10"/>
  <c r="T67" i="7"/>
  <c r="G46" i="11"/>
  <c r="F46" i="11"/>
  <c r="E46" i="11"/>
  <c r="X67" i="7"/>
  <c r="Y68" i="10"/>
  <c r="AC68" i="10" s="1"/>
  <c r="L67" i="7"/>
  <c r="P67" i="7" s="1"/>
  <c r="AI45" i="8"/>
  <c r="AH45" i="8"/>
  <c r="AJ45" i="8" s="1"/>
  <c r="Y67" i="7"/>
  <c r="AC67" i="7" s="1"/>
  <c r="V63" i="6"/>
  <c r="Z63" i="6" s="1"/>
  <c r="AD63" i="6" s="1"/>
  <c r="N63" i="6"/>
  <c r="T63" i="6"/>
  <c r="L63" i="6"/>
  <c r="P63" i="6" s="1"/>
  <c r="U63" i="6"/>
  <c r="N45" i="4"/>
  <c r="Z45" i="4"/>
  <c r="AD45" i="4" s="1"/>
  <c r="AA45" i="4"/>
  <c r="AE45" i="4" s="1"/>
  <c r="O45" i="4"/>
  <c r="L45" i="4"/>
  <c r="P45" i="4" s="1"/>
  <c r="U45" i="4"/>
  <c r="T45" i="4"/>
  <c r="H60" i="12" l="1"/>
  <c r="U60" i="12"/>
  <c r="Y60" i="12" s="1"/>
  <c r="AC60" i="12" s="1"/>
  <c r="M60" i="12"/>
  <c r="K60" i="12"/>
  <c r="W60" i="12" s="1"/>
  <c r="S60" i="12"/>
  <c r="J60" i="12"/>
  <c r="V60" i="12" s="1"/>
  <c r="R60" i="12"/>
  <c r="AB67" i="7"/>
  <c r="H46" i="11"/>
  <c r="M46" i="11"/>
  <c r="I46" i="11"/>
  <c r="Q46" i="11"/>
  <c r="J46" i="11"/>
  <c r="V46" i="11" s="1"/>
  <c r="N46" i="11"/>
  <c r="R46" i="11"/>
  <c r="K46" i="11"/>
  <c r="W46" i="11" s="1"/>
  <c r="S46" i="11"/>
  <c r="G69" i="10"/>
  <c r="F69" i="10"/>
  <c r="E69" i="10"/>
  <c r="G46" i="8"/>
  <c r="F46" i="8"/>
  <c r="E46" i="8"/>
  <c r="E68" i="7"/>
  <c r="G68" i="7"/>
  <c r="F68" i="7"/>
  <c r="X63" i="6"/>
  <c r="AB63" i="6" s="1"/>
  <c r="Y63" i="6"/>
  <c r="AC63" i="6" s="1"/>
  <c r="X45" i="4"/>
  <c r="AB45" i="4" s="1"/>
  <c r="Y45" i="4"/>
  <c r="AC45" i="4" s="1"/>
  <c r="AF45" i="4" s="1"/>
  <c r="AI45" i="4" s="1"/>
  <c r="O60" i="12" l="1"/>
  <c r="N60" i="12"/>
  <c r="Z60" i="12"/>
  <c r="AD60" i="12" s="1"/>
  <c r="AA60" i="12"/>
  <c r="AE60" i="12" s="1"/>
  <c r="X60" i="12"/>
  <c r="L60" i="12"/>
  <c r="P60" i="12" s="1"/>
  <c r="T60" i="12"/>
  <c r="E64" i="6"/>
  <c r="I64" i="6" s="1"/>
  <c r="M64" i="6" s="1"/>
  <c r="O46" i="11"/>
  <c r="AA46" i="11"/>
  <c r="AE46" i="11" s="1"/>
  <c r="Z46" i="11"/>
  <c r="AD46" i="11" s="1"/>
  <c r="L46" i="11"/>
  <c r="P46" i="11" s="1"/>
  <c r="U46" i="11"/>
  <c r="X46" i="11" s="1"/>
  <c r="T46" i="11"/>
  <c r="I69" i="10"/>
  <c r="M69" i="10" s="1"/>
  <c r="H69" i="10"/>
  <c r="Q69" i="10"/>
  <c r="J69" i="10"/>
  <c r="V69" i="10" s="1"/>
  <c r="R69" i="10"/>
  <c r="K69" i="10"/>
  <c r="W69" i="10" s="1"/>
  <c r="S69" i="10"/>
  <c r="N46" i="8"/>
  <c r="J46" i="8"/>
  <c r="V46" i="8" s="1"/>
  <c r="R46" i="8"/>
  <c r="Z46" i="8" s="1"/>
  <c r="AD46" i="8" s="1"/>
  <c r="M46" i="8"/>
  <c r="H46" i="8"/>
  <c r="I46" i="8"/>
  <c r="Q46" i="8"/>
  <c r="K46" i="8"/>
  <c r="W46" i="8" s="1"/>
  <c r="S46" i="8"/>
  <c r="J68" i="7"/>
  <c r="V68" i="7" s="1"/>
  <c r="R68" i="7"/>
  <c r="K68" i="7"/>
  <c r="W68" i="7" s="1"/>
  <c r="S68" i="7"/>
  <c r="H68" i="7"/>
  <c r="I68" i="7"/>
  <c r="M68" i="7" s="1"/>
  <c r="Q68" i="7"/>
  <c r="G64" i="6"/>
  <c r="F64" i="6"/>
  <c r="AG45" i="4"/>
  <c r="AH45" i="4"/>
  <c r="Q64" i="6" l="1"/>
  <c r="AB60" i="12"/>
  <c r="G61" i="12"/>
  <c r="H64" i="6"/>
  <c r="AB46" i="11"/>
  <c r="O69" i="10"/>
  <c r="Y46" i="11"/>
  <c r="AC46" i="11" s="1"/>
  <c r="AF46" i="11" s="1"/>
  <c r="AA69" i="10"/>
  <c r="N69" i="10"/>
  <c r="T69" i="10"/>
  <c r="Z69" i="10"/>
  <c r="L69" i="10"/>
  <c r="P69" i="10" s="1"/>
  <c r="U69" i="10"/>
  <c r="X69" i="10" s="1"/>
  <c r="O46" i="8"/>
  <c r="T46" i="8"/>
  <c r="AA46" i="8"/>
  <c r="AE46" i="8" s="1"/>
  <c r="L46" i="8"/>
  <c r="P46" i="8" s="1"/>
  <c r="U46" i="8"/>
  <c r="X46" i="8" s="1"/>
  <c r="AA68" i="7"/>
  <c r="O68" i="7"/>
  <c r="T68" i="7"/>
  <c r="Z68" i="7"/>
  <c r="L68" i="7"/>
  <c r="P68" i="7" s="1"/>
  <c r="U68" i="7"/>
  <c r="X68" i="7" s="1"/>
  <c r="N68" i="7"/>
  <c r="K64" i="6"/>
  <c r="S64" i="6"/>
  <c r="J64" i="6"/>
  <c r="V64" i="6" s="1"/>
  <c r="R64" i="6"/>
  <c r="U64" i="6"/>
  <c r="AJ45" i="4"/>
  <c r="G46" i="4" s="1"/>
  <c r="K46" i="4" s="1"/>
  <c r="W46" i="4" s="1"/>
  <c r="K61" i="12" l="1"/>
  <c r="W61" i="12" s="1"/>
  <c r="O61" i="12"/>
  <c r="S61" i="12"/>
  <c r="AA61" i="12" s="1"/>
  <c r="AE61" i="12" s="1"/>
  <c r="E61" i="12"/>
  <c r="F61" i="12"/>
  <c r="T64" i="6"/>
  <c r="AB46" i="8"/>
  <c r="AI46" i="11"/>
  <c r="AG46" i="11"/>
  <c r="AH46" i="11"/>
  <c r="AB69" i="10"/>
  <c r="AJ46" i="11"/>
  <c r="G47" i="11" s="1"/>
  <c r="Y69" i="10"/>
  <c r="AC69" i="10" s="1"/>
  <c r="Y46" i="8"/>
  <c r="AC46" i="8" s="1"/>
  <c r="AB68" i="7"/>
  <c r="Y68" i="7"/>
  <c r="AC68" i="7" s="1"/>
  <c r="O64" i="6"/>
  <c r="W64" i="6"/>
  <c r="AA64" i="6" s="1"/>
  <c r="AE64" i="6" s="1"/>
  <c r="L64" i="6"/>
  <c r="P64" i="6" s="1"/>
  <c r="N64" i="6"/>
  <c r="Y64" i="6"/>
  <c r="AC64" i="6" s="1"/>
  <c r="Z64" i="6"/>
  <c r="AD64" i="6" s="1"/>
  <c r="E46" i="4"/>
  <c r="I46" i="4" s="1"/>
  <c r="M46" i="4" s="1"/>
  <c r="F46" i="4"/>
  <c r="S46" i="4"/>
  <c r="AA46" i="4" s="1"/>
  <c r="AE46" i="4" s="1"/>
  <c r="O46" i="4"/>
  <c r="K66" i="3"/>
  <c r="J66" i="3"/>
  <c r="N66" i="3" s="1"/>
  <c r="I66" i="3"/>
  <c r="M66" i="3" s="1"/>
  <c r="H66" i="3"/>
  <c r="J61" i="12" l="1"/>
  <c r="V61" i="12" s="1"/>
  <c r="R61" i="12"/>
  <c r="I61" i="12"/>
  <c r="H61" i="12"/>
  <c r="Q61" i="12"/>
  <c r="F47" i="11"/>
  <c r="E47" i="11"/>
  <c r="X64" i="6"/>
  <c r="AB64" i="6" s="1"/>
  <c r="G65" i="6"/>
  <c r="K65" i="6" s="1"/>
  <c r="I47" i="11"/>
  <c r="H47" i="11"/>
  <c r="M47" i="11"/>
  <c r="Q47" i="11"/>
  <c r="J47" i="11"/>
  <c r="V47" i="11" s="1"/>
  <c r="R47" i="11"/>
  <c r="O47" i="11"/>
  <c r="K47" i="11"/>
  <c r="W47" i="11" s="1"/>
  <c r="S47" i="11"/>
  <c r="G70" i="10"/>
  <c r="F70" i="10"/>
  <c r="E70" i="10"/>
  <c r="H46" i="4"/>
  <c r="Q46" i="4"/>
  <c r="AF46" i="8"/>
  <c r="AG46" i="8" s="1"/>
  <c r="F69" i="7"/>
  <c r="G69" i="7"/>
  <c r="E69" i="7"/>
  <c r="F65" i="6"/>
  <c r="R65" i="6" s="1"/>
  <c r="E65" i="6"/>
  <c r="U46" i="4"/>
  <c r="R46" i="4"/>
  <c r="J46" i="4"/>
  <c r="O66" i="3"/>
  <c r="L66" i="3"/>
  <c r="P66" i="3" s="1"/>
  <c r="N61" i="12" l="1"/>
  <c r="Z61" i="12"/>
  <c r="AD61" i="12" s="1"/>
  <c r="L61" i="12"/>
  <c r="P61" i="12" s="1"/>
  <c r="U61" i="12"/>
  <c r="X61" i="12" s="1"/>
  <c r="T61" i="12"/>
  <c r="Y61" i="12"/>
  <c r="M61" i="12"/>
  <c r="S65" i="6"/>
  <c r="Y46" i="4"/>
  <c r="J65" i="6"/>
  <c r="V65" i="6" s="1"/>
  <c r="Z65" i="6" s="1"/>
  <c r="AD65" i="6" s="1"/>
  <c r="AA47" i="11"/>
  <c r="AE47" i="11" s="1"/>
  <c r="Z47" i="11"/>
  <c r="AD47" i="11" s="1"/>
  <c r="N47" i="11"/>
  <c r="T47" i="11"/>
  <c r="L47" i="11"/>
  <c r="P47" i="11" s="1"/>
  <c r="U47" i="11"/>
  <c r="X47" i="11" s="1"/>
  <c r="AB47" i="11" s="1"/>
  <c r="I70" i="10"/>
  <c r="H70" i="10"/>
  <c r="M70" i="10"/>
  <c r="Q70" i="10"/>
  <c r="J70" i="10"/>
  <c r="V70" i="10" s="1"/>
  <c r="R70" i="10"/>
  <c r="K70" i="10"/>
  <c r="W70" i="10" s="1"/>
  <c r="O70" i="10"/>
  <c r="S70" i="10"/>
  <c r="AH46" i="8"/>
  <c r="AJ46" i="8" s="1"/>
  <c r="AI46" i="8"/>
  <c r="I69" i="7"/>
  <c r="M69" i="7" s="1"/>
  <c r="H69" i="7"/>
  <c r="Q69" i="7"/>
  <c r="K69" i="7"/>
  <c r="W69" i="7" s="1"/>
  <c r="S69" i="7"/>
  <c r="J69" i="7"/>
  <c r="V69" i="7" s="1"/>
  <c r="R69" i="7"/>
  <c r="O65" i="6"/>
  <c r="W65" i="6"/>
  <c r="AA65" i="6" s="1"/>
  <c r="AE65" i="6" s="1"/>
  <c r="I65" i="6"/>
  <c r="M65" i="6" s="1"/>
  <c r="H65" i="6"/>
  <c r="Q65" i="6"/>
  <c r="V46" i="4"/>
  <c r="X46" i="4" s="1"/>
  <c r="L46" i="4"/>
  <c r="P46" i="4" s="1"/>
  <c r="N46" i="4"/>
  <c r="Z46" i="4"/>
  <c r="AD46" i="4" s="1"/>
  <c r="T46" i="4"/>
  <c r="AC46" i="4"/>
  <c r="AB61" i="12" l="1"/>
  <c r="AC61" i="12"/>
  <c r="G62" i="12" s="1"/>
  <c r="N65" i="6"/>
  <c r="Y47" i="11"/>
  <c r="AC47" i="11" s="1"/>
  <c r="AA70" i="10"/>
  <c r="Z70" i="10"/>
  <c r="N70" i="10"/>
  <c r="T70" i="10"/>
  <c r="L70" i="10"/>
  <c r="P70" i="10" s="1"/>
  <c r="U70" i="10"/>
  <c r="X70" i="10" s="1"/>
  <c r="E47" i="8"/>
  <c r="G47" i="8"/>
  <c r="F47" i="8"/>
  <c r="O69" i="7"/>
  <c r="AA69" i="7"/>
  <c r="Z69" i="7"/>
  <c r="N69" i="7"/>
  <c r="T69" i="7"/>
  <c r="L69" i="7"/>
  <c r="P69" i="7" s="1"/>
  <c r="U69" i="7"/>
  <c r="X69" i="7" s="1"/>
  <c r="L65" i="6"/>
  <c r="P65" i="6" s="1"/>
  <c r="U65" i="6"/>
  <c r="X65" i="6" s="1"/>
  <c r="T65" i="6"/>
  <c r="AB46" i="4"/>
  <c r="AF46" i="4"/>
  <c r="AG46" i="4" s="1"/>
  <c r="O62" i="12" l="1"/>
  <c r="K62" i="12"/>
  <c r="W62" i="12" s="1"/>
  <c r="S62" i="12"/>
  <c r="E62" i="12"/>
  <c r="F62" i="12"/>
  <c r="Y65" i="6"/>
  <c r="AC65" i="6" s="1"/>
  <c r="AH46" i="4"/>
  <c r="AF47" i="11"/>
  <c r="AB70" i="10"/>
  <c r="AB69" i="7"/>
  <c r="Y70" i="10"/>
  <c r="AC70" i="10" s="1"/>
  <c r="J47" i="8"/>
  <c r="V47" i="8" s="1"/>
  <c r="R47" i="8"/>
  <c r="O47" i="8"/>
  <c r="K47" i="8"/>
  <c r="W47" i="8" s="1"/>
  <c r="S47" i="8"/>
  <c r="H47" i="8"/>
  <c r="M47" i="8"/>
  <c r="I47" i="8"/>
  <c r="Q47" i="8"/>
  <c r="Y69" i="7"/>
  <c r="AC69" i="7" s="1"/>
  <c r="AB65" i="6"/>
  <c r="AJ46" i="4"/>
  <c r="G47" i="4" s="1"/>
  <c r="K47" i="4" s="1"/>
  <c r="W47" i="4" s="1"/>
  <c r="AI46" i="4"/>
  <c r="AA62" i="12" l="1"/>
  <c r="AE62" i="12" s="1"/>
  <c r="I62" i="12"/>
  <c r="M62" i="12" s="1"/>
  <c r="H62" i="12"/>
  <c r="Q62" i="12"/>
  <c r="J62" i="12"/>
  <c r="V62" i="12" s="1"/>
  <c r="R62" i="12"/>
  <c r="F66" i="6"/>
  <c r="R66" i="6" s="1"/>
  <c r="F47" i="4"/>
  <c r="J47" i="4" s="1"/>
  <c r="V47" i="4" s="1"/>
  <c r="E47" i="4"/>
  <c r="I47" i="4" s="1"/>
  <c r="M47" i="4" s="1"/>
  <c r="AI47" i="11"/>
  <c r="AH47" i="11"/>
  <c r="AG47" i="11"/>
  <c r="AJ47" i="11" s="1"/>
  <c r="G71" i="10"/>
  <c r="F71" i="10"/>
  <c r="E71" i="10"/>
  <c r="T47" i="8"/>
  <c r="Z47" i="8"/>
  <c r="AD47" i="8" s="1"/>
  <c r="L47" i="8"/>
  <c r="P47" i="8" s="1"/>
  <c r="U47" i="8"/>
  <c r="X47" i="8" s="1"/>
  <c r="AB47" i="8" s="1"/>
  <c r="AA47" i="8"/>
  <c r="AE47" i="8" s="1"/>
  <c r="N47" i="8"/>
  <c r="F70" i="7"/>
  <c r="G70" i="7"/>
  <c r="E70" i="7"/>
  <c r="G66" i="6"/>
  <c r="E66" i="6"/>
  <c r="S47" i="4"/>
  <c r="R47" i="4"/>
  <c r="Q47" i="4"/>
  <c r="H47" i="4"/>
  <c r="O47" i="4"/>
  <c r="AA47" i="4"/>
  <c r="U47" i="4"/>
  <c r="Z62" i="12" l="1"/>
  <c r="AD62" i="12" s="1"/>
  <c r="N62" i="12"/>
  <c r="J66" i="6"/>
  <c r="N66" i="6" s="1"/>
  <c r="T62" i="12"/>
  <c r="L62" i="12"/>
  <c r="P62" i="12" s="1"/>
  <c r="U62" i="12"/>
  <c r="L47" i="4"/>
  <c r="X47" i="4"/>
  <c r="N47" i="4"/>
  <c r="F48" i="11"/>
  <c r="G48" i="11"/>
  <c r="E48" i="11"/>
  <c r="I71" i="10"/>
  <c r="M71" i="10" s="1"/>
  <c r="H71" i="10"/>
  <c r="Q71" i="10"/>
  <c r="J71" i="10"/>
  <c r="V71" i="10" s="1"/>
  <c r="R71" i="10"/>
  <c r="K71" i="10"/>
  <c r="W71" i="10" s="1"/>
  <c r="S71" i="10"/>
  <c r="Y47" i="8"/>
  <c r="AC47" i="8" s="1"/>
  <c r="K70" i="7"/>
  <c r="W70" i="7" s="1"/>
  <c r="O70" i="7"/>
  <c r="S70" i="7"/>
  <c r="I70" i="7"/>
  <c r="H70" i="7"/>
  <c r="M70" i="7"/>
  <c r="Q70" i="7"/>
  <c r="J70" i="7"/>
  <c r="V70" i="7" s="1"/>
  <c r="R70" i="7"/>
  <c r="K66" i="6"/>
  <c r="W66" i="6" s="1"/>
  <c r="O66" i="6"/>
  <c r="S66" i="6"/>
  <c r="H66" i="6"/>
  <c r="I66" i="6"/>
  <c r="M66" i="6" s="1"/>
  <c r="Q66" i="6"/>
  <c r="AE47" i="4"/>
  <c r="T47" i="4"/>
  <c r="Z47" i="4"/>
  <c r="AD47" i="4" s="1"/>
  <c r="P47" i="4"/>
  <c r="Y47" i="4"/>
  <c r="AC47" i="4" s="1"/>
  <c r="AB47" i="4"/>
  <c r="V66" i="6" l="1"/>
  <c r="Z66" i="6" s="1"/>
  <c r="AD66" i="6" s="1"/>
  <c r="Y62" i="12"/>
  <c r="AC62" i="12" s="1"/>
  <c r="G63" i="12" s="1"/>
  <c r="X62" i="12"/>
  <c r="AB62" i="12" s="1"/>
  <c r="AA66" i="6"/>
  <c r="AE66" i="6" s="1"/>
  <c r="O71" i="10"/>
  <c r="I48" i="11"/>
  <c r="H48" i="11"/>
  <c r="M48" i="11"/>
  <c r="Q48" i="11"/>
  <c r="K48" i="11"/>
  <c r="W48" i="11" s="1"/>
  <c r="S48" i="11"/>
  <c r="J48" i="11"/>
  <c r="V48" i="11" s="1"/>
  <c r="N48" i="11"/>
  <c r="R48" i="11"/>
  <c r="AA71" i="10"/>
  <c r="N71" i="10"/>
  <c r="T71" i="10"/>
  <c r="Z71" i="10"/>
  <c r="L71" i="10"/>
  <c r="P71" i="10" s="1"/>
  <c r="U71" i="10"/>
  <c r="X71" i="10" s="1"/>
  <c r="AF47" i="8"/>
  <c r="AG47" i="8" s="1"/>
  <c r="AA70" i="7"/>
  <c r="Z70" i="7"/>
  <c r="T70" i="7"/>
  <c r="L70" i="7"/>
  <c r="P70" i="7" s="1"/>
  <c r="U70" i="7"/>
  <c r="X70" i="7" s="1"/>
  <c r="N70" i="7"/>
  <c r="T66" i="6"/>
  <c r="L66" i="6"/>
  <c r="P66" i="6" s="1"/>
  <c r="U66" i="6"/>
  <c r="X66" i="6" s="1"/>
  <c r="AB66" i="6" s="1"/>
  <c r="AF47" i="4"/>
  <c r="AG47" i="4" s="1"/>
  <c r="F63" i="12" l="1"/>
  <c r="K63" i="12"/>
  <c r="W63" i="12" s="1"/>
  <c r="S63" i="12"/>
  <c r="J63" i="12"/>
  <c r="V63" i="12" s="1"/>
  <c r="R63" i="12"/>
  <c r="E63" i="12"/>
  <c r="Z48" i="11"/>
  <c r="AD48" i="11" s="1"/>
  <c r="AB71" i="10"/>
  <c r="O48" i="11"/>
  <c r="AA48" i="11"/>
  <c r="AE48" i="11" s="1"/>
  <c r="T48" i="11"/>
  <c r="L48" i="11"/>
  <c r="P48" i="11" s="1"/>
  <c r="U48" i="11"/>
  <c r="X48" i="11" s="1"/>
  <c r="Y71" i="10"/>
  <c r="AC71" i="10" s="1"/>
  <c r="AB70" i="7"/>
  <c r="AI47" i="8"/>
  <c r="AH47" i="8"/>
  <c r="AJ47" i="8" s="1"/>
  <c r="Y70" i="7"/>
  <c r="AC70" i="7" s="1"/>
  <c r="Y66" i="6"/>
  <c r="AC66" i="6" s="1"/>
  <c r="AI47" i="4"/>
  <c r="AH47" i="4"/>
  <c r="AJ47" i="4" s="1"/>
  <c r="O63" i="12" l="1"/>
  <c r="N63" i="12"/>
  <c r="AA63" i="12"/>
  <c r="AE63" i="12" s="1"/>
  <c r="I63" i="12"/>
  <c r="M63" i="12" s="1"/>
  <c r="H63" i="12"/>
  <c r="Q63" i="12"/>
  <c r="Z63" i="12"/>
  <c r="AD63" i="12" s="1"/>
  <c r="F67" i="6"/>
  <c r="J67" i="6" s="1"/>
  <c r="N67" i="6" s="1"/>
  <c r="AB48" i="11"/>
  <c r="G67" i="6"/>
  <c r="O67" i="6" s="1"/>
  <c r="Y48" i="11"/>
  <c r="AC48" i="11" s="1"/>
  <c r="G72" i="10"/>
  <c r="F72" i="10"/>
  <c r="E72" i="10"/>
  <c r="E48" i="8"/>
  <c r="F48" i="8"/>
  <c r="G48" i="8"/>
  <c r="G71" i="7"/>
  <c r="F71" i="7"/>
  <c r="E71" i="7"/>
  <c r="E67" i="6"/>
  <c r="R67" i="6"/>
  <c r="G48" i="4"/>
  <c r="S48" i="4" s="1"/>
  <c r="F48" i="4"/>
  <c r="R48" i="4" s="1"/>
  <c r="E48" i="4"/>
  <c r="Q48" i="4" s="1"/>
  <c r="S67" i="6" l="1"/>
  <c r="K67" i="6"/>
  <c r="W67" i="6" s="1"/>
  <c r="T63" i="12"/>
  <c r="L63" i="12"/>
  <c r="P63" i="12" s="1"/>
  <c r="U63" i="12"/>
  <c r="X63" i="12" s="1"/>
  <c r="AB63" i="12" s="1"/>
  <c r="AA67" i="6"/>
  <c r="AE67" i="6" s="1"/>
  <c r="AF48" i="11"/>
  <c r="H72" i="10"/>
  <c r="M72" i="10"/>
  <c r="I72" i="10"/>
  <c r="Q72" i="10"/>
  <c r="J72" i="10"/>
  <c r="V72" i="10" s="1"/>
  <c r="R72" i="10"/>
  <c r="O72" i="10"/>
  <c r="K72" i="10"/>
  <c r="W72" i="10" s="1"/>
  <c r="S72" i="10"/>
  <c r="K48" i="8"/>
  <c r="W48" i="8" s="1"/>
  <c r="S48" i="8"/>
  <c r="N48" i="8"/>
  <c r="J48" i="8"/>
  <c r="V48" i="8" s="1"/>
  <c r="R48" i="8"/>
  <c r="H48" i="8"/>
  <c r="M48" i="8"/>
  <c r="I48" i="8"/>
  <c r="Q48" i="8"/>
  <c r="J71" i="7"/>
  <c r="V71" i="7" s="1"/>
  <c r="R71" i="7"/>
  <c r="H71" i="7"/>
  <c r="I71" i="7"/>
  <c r="M71" i="7" s="1"/>
  <c r="Q71" i="7"/>
  <c r="K71" i="7"/>
  <c r="W71" i="7" s="1"/>
  <c r="S71" i="7"/>
  <c r="I67" i="6"/>
  <c r="M67" i="6" s="1"/>
  <c r="H67" i="6"/>
  <c r="Q67" i="6"/>
  <c r="V67" i="6"/>
  <c r="Z67" i="6" s="1"/>
  <c r="AD67" i="6" s="1"/>
  <c r="K48" i="4"/>
  <c r="W48" i="4" s="1"/>
  <c r="AA48" i="4" s="1"/>
  <c r="I48" i="4"/>
  <c r="M48" i="4" s="1"/>
  <c r="J48" i="4"/>
  <c r="V48" i="4" s="1"/>
  <c r="Z48" i="4" s="1"/>
  <c r="AD48" i="4" s="1"/>
  <c r="H48" i="4"/>
  <c r="T48" i="4"/>
  <c r="Y63" i="12" l="1"/>
  <c r="AC63" i="12" s="1"/>
  <c r="E64" i="12" s="1"/>
  <c r="AH48" i="11"/>
  <c r="AI48" i="11"/>
  <c r="AG48" i="11"/>
  <c r="AJ48" i="11" s="1"/>
  <c r="N72" i="10"/>
  <c r="T72" i="10"/>
  <c r="L72" i="10"/>
  <c r="P72" i="10" s="1"/>
  <c r="U72" i="10"/>
  <c r="X72" i="10" s="1"/>
  <c r="AB72" i="10" s="1"/>
  <c r="Z72" i="10"/>
  <c r="AA72" i="10"/>
  <c r="Z48" i="8"/>
  <c r="AD48" i="8" s="1"/>
  <c r="T48" i="8"/>
  <c r="L48" i="8"/>
  <c r="P48" i="8" s="1"/>
  <c r="U48" i="8"/>
  <c r="X48" i="8" s="1"/>
  <c r="AA48" i="8"/>
  <c r="AE48" i="8" s="1"/>
  <c r="O48" i="8"/>
  <c r="O71" i="7"/>
  <c r="AA71" i="7"/>
  <c r="T71" i="7"/>
  <c r="L71" i="7"/>
  <c r="P71" i="7" s="1"/>
  <c r="U71" i="7"/>
  <c r="X71" i="7" s="1"/>
  <c r="Z71" i="7"/>
  <c r="N71" i="7"/>
  <c r="L67" i="6"/>
  <c r="P67" i="6" s="1"/>
  <c r="U67" i="6"/>
  <c r="X67" i="6" s="1"/>
  <c r="T67" i="6"/>
  <c r="O48" i="4"/>
  <c r="AE48" i="4"/>
  <c r="U48" i="4"/>
  <c r="X48" i="4" s="1"/>
  <c r="AB48" i="4" s="1"/>
  <c r="L48" i="4"/>
  <c r="P48" i="4" s="1"/>
  <c r="N48" i="4"/>
  <c r="G64" i="12" l="1"/>
  <c r="I64" i="12"/>
  <c r="M64" i="12" s="1"/>
  <c r="Q64" i="12"/>
  <c r="F64" i="12"/>
  <c r="H64" i="12" s="1"/>
  <c r="AB48" i="8"/>
  <c r="G49" i="11"/>
  <c r="F49" i="11"/>
  <c r="E49" i="11"/>
  <c r="Y72" i="10"/>
  <c r="AC72" i="10" s="1"/>
  <c r="Y48" i="8"/>
  <c r="AC48" i="8" s="1"/>
  <c r="AB71" i="7"/>
  <c r="Y71" i="7"/>
  <c r="AC71" i="7" s="1"/>
  <c r="Y67" i="6"/>
  <c r="AC67" i="6" s="1"/>
  <c r="AB67" i="6"/>
  <c r="Y48" i="4"/>
  <c r="U64" i="12" l="1"/>
  <c r="J64" i="12"/>
  <c r="V64" i="12" s="1"/>
  <c r="R64" i="12"/>
  <c r="Y64" i="12"/>
  <c r="AC64" i="12" s="1"/>
  <c r="O64" i="12"/>
  <c r="K64" i="12"/>
  <c r="W64" i="12" s="1"/>
  <c r="S64" i="12"/>
  <c r="F68" i="6"/>
  <c r="J68" i="6" s="1"/>
  <c r="V68" i="6" s="1"/>
  <c r="G68" i="6"/>
  <c r="S68" i="6" s="1"/>
  <c r="J49" i="11"/>
  <c r="V49" i="11" s="1"/>
  <c r="R49" i="11"/>
  <c r="H49" i="11"/>
  <c r="I49" i="11"/>
  <c r="M49" i="11"/>
  <c r="Q49" i="11"/>
  <c r="O49" i="11"/>
  <c r="K49" i="11"/>
  <c r="W49" i="11" s="1"/>
  <c r="S49" i="11"/>
  <c r="G73" i="10"/>
  <c r="F73" i="10"/>
  <c r="E73" i="10"/>
  <c r="AF48" i="8"/>
  <c r="AG48" i="8" s="1"/>
  <c r="G72" i="7"/>
  <c r="F72" i="7"/>
  <c r="E72" i="7"/>
  <c r="E68" i="6"/>
  <c r="AC48" i="4"/>
  <c r="AF48" i="4" s="1"/>
  <c r="AG48" i="4" s="1"/>
  <c r="R68" i="6" l="1"/>
  <c r="N64" i="12"/>
  <c r="T64" i="12"/>
  <c r="Z64" i="12"/>
  <c r="AD64" i="12" s="1"/>
  <c r="X64" i="12"/>
  <c r="AA64" i="12"/>
  <c r="AE64" i="12" s="1"/>
  <c r="L64" i="12"/>
  <c r="P64" i="12" s="1"/>
  <c r="K68" i="6"/>
  <c r="W68" i="6" s="1"/>
  <c r="AA68" i="6" s="1"/>
  <c r="AE68" i="6" s="1"/>
  <c r="AA49" i="11"/>
  <c r="AE49" i="11" s="1"/>
  <c r="T49" i="11"/>
  <c r="Z49" i="11"/>
  <c r="AD49" i="11" s="1"/>
  <c r="L49" i="11"/>
  <c r="P49" i="11" s="1"/>
  <c r="U49" i="11"/>
  <c r="X49" i="11" s="1"/>
  <c r="AB49" i="11" s="1"/>
  <c r="N49" i="11"/>
  <c r="J73" i="10"/>
  <c r="V73" i="10" s="1"/>
  <c r="R73" i="10"/>
  <c r="M73" i="10"/>
  <c r="I73" i="10"/>
  <c r="H73" i="10"/>
  <c r="Q73" i="10"/>
  <c r="O73" i="10"/>
  <c r="K73" i="10"/>
  <c r="W73" i="10" s="1"/>
  <c r="S73" i="10"/>
  <c r="AI48" i="8"/>
  <c r="AH48" i="8"/>
  <c r="AJ48" i="8" s="1"/>
  <c r="M72" i="7"/>
  <c r="I72" i="7"/>
  <c r="H72" i="7"/>
  <c r="Q72" i="7"/>
  <c r="J72" i="7"/>
  <c r="V72" i="7" s="1"/>
  <c r="R72" i="7"/>
  <c r="O72" i="7"/>
  <c r="K72" i="7"/>
  <c r="W72" i="7" s="1"/>
  <c r="S72" i="7"/>
  <c r="N68" i="6"/>
  <c r="I68" i="6"/>
  <c r="M68" i="6" s="1"/>
  <c r="H68" i="6"/>
  <c r="Q68" i="6"/>
  <c r="Z68" i="6"/>
  <c r="AD68" i="6" s="1"/>
  <c r="AH48" i="4"/>
  <c r="AJ48" i="4" s="1"/>
  <c r="AI48" i="4"/>
  <c r="G65" i="12" l="1"/>
  <c r="AB64" i="12"/>
  <c r="K65" i="12"/>
  <c r="W65" i="12" s="1"/>
  <c r="O65" i="12"/>
  <c r="S65" i="12"/>
  <c r="AA65" i="12" s="1"/>
  <c r="AE65" i="12" s="1"/>
  <c r="F65" i="12"/>
  <c r="E65" i="12"/>
  <c r="O68" i="6"/>
  <c r="Y49" i="11"/>
  <c r="AC49" i="11" s="1"/>
  <c r="AA73" i="10"/>
  <c r="L73" i="10"/>
  <c r="P73" i="10" s="1"/>
  <c r="U73" i="10"/>
  <c r="X73" i="10" s="1"/>
  <c r="Z73" i="10"/>
  <c r="T73" i="10"/>
  <c r="N73" i="10"/>
  <c r="F49" i="8"/>
  <c r="G49" i="8"/>
  <c r="E49" i="8"/>
  <c r="AA72" i="7"/>
  <c r="N72" i="7"/>
  <c r="Z72" i="7"/>
  <c r="T72" i="7"/>
  <c r="L72" i="7"/>
  <c r="P72" i="7" s="1"/>
  <c r="U72" i="7"/>
  <c r="X72" i="7" s="1"/>
  <c r="L68" i="6"/>
  <c r="P68" i="6" s="1"/>
  <c r="U68" i="6"/>
  <c r="X68" i="6" s="1"/>
  <c r="T68" i="6"/>
  <c r="G49" i="4"/>
  <c r="K49" i="4" s="1"/>
  <c r="O49" i="4" s="1"/>
  <c r="F49" i="4"/>
  <c r="J49" i="4" s="1"/>
  <c r="V49" i="4" s="1"/>
  <c r="E49" i="4"/>
  <c r="Q49" i="4" s="1"/>
  <c r="J65" i="12" l="1"/>
  <c r="V65" i="12" s="1"/>
  <c r="R65" i="12"/>
  <c r="I65" i="12"/>
  <c r="M65" i="12" s="1"/>
  <c r="Q65" i="12"/>
  <c r="H65" i="12"/>
  <c r="Y68" i="6"/>
  <c r="AC68" i="6" s="1"/>
  <c r="S49" i="4"/>
  <c r="W49" i="4"/>
  <c r="AF49" i="11"/>
  <c r="AG49" i="11"/>
  <c r="Y73" i="10"/>
  <c r="AC73" i="10" s="1"/>
  <c r="E74" i="10" s="1"/>
  <c r="AB72" i="7"/>
  <c r="AB73" i="10"/>
  <c r="H49" i="8"/>
  <c r="M49" i="8"/>
  <c r="I49" i="8"/>
  <c r="Q49" i="8"/>
  <c r="K49" i="8"/>
  <c r="W49" i="8" s="1"/>
  <c r="O49" i="8"/>
  <c r="S49" i="8"/>
  <c r="AA49" i="8" s="1"/>
  <c r="AE49" i="8" s="1"/>
  <c r="J49" i="8"/>
  <c r="V49" i="8" s="1"/>
  <c r="R49" i="8"/>
  <c r="Y72" i="7"/>
  <c r="AC72" i="7" s="1"/>
  <c r="AB68" i="6"/>
  <c r="I49" i="4"/>
  <c r="L49" i="4" s="1"/>
  <c r="H49" i="4"/>
  <c r="R49" i="4"/>
  <c r="AA49" i="4"/>
  <c r="N49" i="4"/>
  <c r="T49" i="4"/>
  <c r="Z49" i="4"/>
  <c r="AD49" i="4" s="1"/>
  <c r="N65" i="12" l="1"/>
  <c r="Z65" i="12"/>
  <c r="AD65" i="12" s="1"/>
  <c r="T65" i="12"/>
  <c r="L65" i="12"/>
  <c r="P65" i="12" s="1"/>
  <c r="U65" i="12"/>
  <c r="X65" i="12" s="1"/>
  <c r="F69" i="6"/>
  <c r="J69" i="6" s="1"/>
  <c r="G69" i="6"/>
  <c r="K69" i="6" s="1"/>
  <c r="G74" i="10"/>
  <c r="O74" i="10" s="1"/>
  <c r="F74" i="10"/>
  <c r="J74" i="10" s="1"/>
  <c r="V74" i="10" s="1"/>
  <c r="AH49" i="11"/>
  <c r="AJ49" i="11" s="1"/>
  <c r="AI49" i="11"/>
  <c r="M74" i="10"/>
  <c r="I74" i="10"/>
  <c r="Q74" i="10"/>
  <c r="Z49" i="8"/>
  <c r="AD49" i="8" s="1"/>
  <c r="T49" i="8"/>
  <c r="N49" i="8"/>
  <c r="L49" i="8"/>
  <c r="P49" i="8" s="1"/>
  <c r="U49" i="8"/>
  <c r="X49" i="8" s="1"/>
  <c r="AB49" i="8" s="1"/>
  <c r="G73" i="7"/>
  <c r="F73" i="7"/>
  <c r="E73" i="7"/>
  <c r="S69" i="6"/>
  <c r="E69" i="6"/>
  <c r="U49" i="4"/>
  <c r="X49" i="4" s="1"/>
  <c r="M49" i="4"/>
  <c r="AE49" i="4"/>
  <c r="P49" i="4"/>
  <c r="AB49" i="4"/>
  <c r="AB65" i="12" l="1"/>
  <c r="R69" i="6"/>
  <c r="Y65" i="12"/>
  <c r="AC65" i="12" s="1"/>
  <c r="E66" i="12" s="1"/>
  <c r="H74" i="10"/>
  <c r="K74" i="10"/>
  <c r="W74" i="10" s="1"/>
  <c r="S74" i="10"/>
  <c r="R74" i="10"/>
  <c r="E50" i="11"/>
  <c r="G50" i="11"/>
  <c r="F50" i="11"/>
  <c r="N74" i="10"/>
  <c r="U74" i="10"/>
  <c r="Y49" i="8"/>
  <c r="AC49" i="8" s="1"/>
  <c r="M73" i="7"/>
  <c r="I73" i="7"/>
  <c r="H73" i="7"/>
  <c r="Q73" i="7"/>
  <c r="J73" i="7"/>
  <c r="V73" i="7" s="1"/>
  <c r="R73" i="7"/>
  <c r="K73" i="7"/>
  <c r="W73" i="7" s="1"/>
  <c r="O73" i="7"/>
  <c r="S73" i="7"/>
  <c r="O69" i="6"/>
  <c r="W69" i="6"/>
  <c r="AA69" i="6" s="1"/>
  <c r="AE69" i="6" s="1"/>
  <c r="V69" i="6"/>
  <c r="Z69" i="6" s="1"/>
  <c r="AD69" i="6" s="1"/>
  <c r="I69" i="6"/>
  <c r="M69" i="6" s="1"/>
  <c r="Q69" i="6"/>
  <c r="N69" i="6"/>
  <c r="H69" i="6"/>
  <c r="Y49" i="4"/>
  <c r="AC49" i="4" s="1"/>
  <c r="AF49" i="4" s="1"/>
  <c r="AG49" i="4" s="1"/>
  <c r="G66" i="12" l="1"/>
  <c r="I66" i="12"/>
  <c r="M66" i="12" s="1"/>
  <c r="Q66" i="12"/>
  <c r="T74" i="10"/>
  <c r="F66" i="12"/>
  <c r="L74" i="10"/>
  <c r="P74" i="10" s="1"/>
  <c r="X74" i="10"/>
  <c r="AA74" i="10"/>
  <c r="Z74" i="10"/>
  <c r="K50" i="11"/>
  <c r="W50" i="11" s="1"/>
  <c r="S50" i="11"/>
  <c r="N50" i="11"/>
  <c r="J50" i="11"/>
  <c r="V50" i="11" s="1"/>
  <c r="R50" i="11"/>
  <c r="Z50" i="11" s="1"/>
  <c r="AD50" i="11" s="1"/>
  <c r="M50" i="11"/>
  <c r="I50" i="11"/>
  <c r="H50" i="11"/>
  <c r="Q50" i="11"/>
  <c r="Y74" i="10"/>
  <c r="AF49" i="8"/>
  <c r="AG49" i="8" s="1"/>
  <c r="AA73" i="7"/>
  <c r="Z73" i="7"/>
  <c r="T73" i="7"/>
  <c r="N73" i="7"/>
  <c r="L73" i="7"/>
  <c r="P73" i="7" s="1"/>
  <c r="U73" i="7"/>
  <c r="X73" i="7" s="1"/>
  <c r="T69" i="6"/>
  <c r="L69" i="6"/>
  <c r="P69" i="6" s="1"/>
  <c r="U69" i="6"/>
  <c r="X69" i="6" s="1"/>
  <c r="AI49" i="4"/>
  <c r="AH49" i="4"/>
  <c r="AJ49" i="4" s="1"/>
  <c r="AB74" i="10" l="1"/>
  <c r="J66" i="12"/>
  <c r="V66" i="12" s="1"/>
  <c r="R66" i="12"/>
  <c r="U66" i="12"/>
  <c r="Y66" i="12" s="1"/>
  <c r="H66" i="12"/>
  <c r="K66" i="12"/>
  <c r="W66" i="12" s="1"/>
  <c r="S66" i="12"/>
  <c r="AB69" i="6"/>
  <c r="AB73" i="7"/>
  <c r="AC74" i="10"/>
  <c r="F75" i="10" s="1"/>
  <c r="L50" i="11"/>
  <c r="P50" i="11" s="1"/>
  <c r="U50" i="11"/>
  <c r="X50" i="11" s="1"/>
  <c r="T50" i="11"/>
  <c r="AA50" i="11"/>
  <c r="AE50" i="11" s="1"/>
  <c r="O50" i="11"/>
  <c r="AI49" i="8"/>
  <c r="AH49" i="8"/>
  <c r="AJ49" i="8" s="1"/>
  <c r="Y73" i="7"/>
  <c r="AC73" i="7" s="1"/>
  <c r="Y69" i="6"/>
  <c r="AC69" i="6" s="1"/>
  <c r="G50" i="4"/>
  <c r="AA66" i="12" l="1"/>
  <c r="AE66" i="12" s="1"/>
  <c r="O66" i="12"/>
  <c r="Z66" i="12"/>
  <c r="AD66" i="12" s="1"/>
  <c r="N66" i="12"/>
  <c r="T66" i="12"/>
  <c r="X66" i="12"/>
  <c r="L66" i="12"/>
  <c r="AB66" i="12"/>
  <c r="AC66" i="12"/>
  <c r="E67" i="12" s="1"/>
  <c r="P66" i="12"/>
  <c r="E70" i="6"/>
  <c r="I70" i="6" s="1"/>
  <c r="M70" i="6" s="1"/>
  <c r="Y50" i="11"/>
  <c r="AC50" i="11" s="1"/>
  <c r="G75" i="10"/>
  <c r="O75" i="10" s="1"/>
  <c r="E75" i="10"/>
  <c r="M75" i="10" s="1"/>
  <c r="AB50" i="11"/>
  <c r="AF50" i="11"/>
  <c r="AH50" i="11" s="1"/>
  <c r="J75" i="10"/>
  <c r="V75" i="10" s="1"/>
  <c r="R75" i="10"/>
  <c r="G50" i="8"/>
  <c r="F50" i="8"/>
  <c r="E50" i="8"/>
  <c r="F74" i="7"/>
  <c r="E74" i="7"/>
  <c r="G74" i="7"/>
  <c r="G70" i="6"/>
  <c r="F70" i="6"/>
  <c r="K50" i="4"/>
  <c r="W50" i="4" s="1"/>
  <c r="S50" i="4"/>
  <c r="E50" i="4"/>
  <c r="F50" i="4"/>
  <c r="R50" i="4" s="1"/>
  <c r="Q70" i="6" l="1"/>
  <c r="I67" i="12"/>
  <c r="Q67" i="12"/>
  <c r="F67" i="12"/>
  <c r="G67" i="12"/>
  <c r="S75" i="10"/>
  <c r="Q75" i="10"/>
  <c r="I75" i="10"/>
  <c r="K75" i="10"/>
  <c r="W75" i="10" s="1"/>
  <c r="AA75" i="10" s="1"/>
  <c r="H75" i="10"/>
  <c r="AG50" i="11"/>
  <c r="AJ50" i="11" s="1"/>
  <c r="AI50" i="11"/>
  <c r="Z75" i="10"/>
  <c r="N75" i="10"/>
  <c r="I50" i="8"/>
  <c r="M50" i="8"/>
  <c r="H50" i="8"/>
  <c r="Q50" i="8"/>
  <c r="N50" i="8"/>
  <c r="J50" i="8"/>
  <c r="V50" i="8" s="1"/>
  <c r="R50" i="8"/>
  <c r="K50" i="8"/>
  <c r="W50" i="8" s="1"/>
  <c r="S50" i="8"/>
  <c r="K74" i="7"/>
  <c r="W74" i="7" s="1"/>
  <c r="O74" i="7"/>
  <c r="S74" i="7"/>
  <c r="M74" i="7"/>
  <c r="I74" i="7"/>
  <c r="H74" i="7"/>
  <c r="Q74" i="7"/>
  <c r="J74" i="7"/>
  <c r="V74" i="7" s="1"/>
  <c r="R74" i="7"/>
  <c r="K70" i="6"/>
  <c r="W70" i="6" s="1"/>
  <c r="O70" i="6"/>
  <c r="S70" i="6"/>
  <c r="J70" i="6"/>
  <c r="N70" i="6" s="1"/>
  <c r="R70" i="6"/>
  <c r="U70" i="6"/>
  <c r="H70" i="6"/>
  <c r="H50" i="4"/>
  <c r="AA50" i="4"/>
  <c r="O50" i="4"/>
  <c r="J50" i="4"/>
  <c r="V50" i="4" s="1"/>
  <c r="Z50" i="4" s="1"/>
  <c r="AD50" i="4" s="1"/>
  <c r="I50" i="4"/>
  <c r="Q50" i="4"/>
  <c r="T50" i="4" s="1"/>
  <c r="AE50" i="4"/>
  <c r="T75" i="10" l="1"/>
  <c r="J67" i="12"/>
  <c r="V67" i="12" s="1"/>
  <c r="R67" i="12"/>
  <c r="H67" i="12"/>
  <c r="U67" i="12"/>
  <c r="K67" i="12"/>
  <c r="W67" i="12" s="1"/>
  <c r="O67" i="12"/>
  <c r="S67" i="12"/>
  <c r="M67" i="12"/>
  <c r="T70" i="6"/>
  <c r="Z50" i="8"/>
  <c r="AD50" i="8" s="1"/>
  <c r="L75" i="10"/>
  <c r="P75" i="10" s="1"/>
  <c r="U75" i="10"/>
  <c r="X75" i="10" s="1"/>
  <c r="AB75" i="10" s="1"/>
  <c r="F51" i="11"/>
  <c r="G51" i="11"/>
  <c r="E51" i="11"/>
  <c r="O50" i="8"/>
  <c r="AA50" i="8"/>
  <c r="AE50" i="8" s="1"/>
  <c r="T50" i="8"/>
  <c r="AA74" i="7"/>
  <c r="L50" i="8"/>
  <c r="P50" i="8" s="1"/>
  <c r="U50" i="8"/>
  <c r="X50" i="8" s="1"/>
  <c r="N74" i="7"/>
  <c r="L74" i="7"/>
  <c r="P74" i="7" s="1"/>
  <c r="U74" i="7"/>
  <c r="X74" i="7" s="1"/>
  <c r="Z74" i="7"/>
  <c r="T74" i="7"/>
  <c r="AA70" i="6"/>
  <c r="AE70" i="6" s="1"/>
  <c r="L70" i="6"/>
  <c r="P70" i="6" s="1"/>
  <c r="Y70" i="6"/>
  <c r="AC70" i="6" s="1"/>
  <c r="V70" i="6"/>
  <c r="Z70" i="6" s="1"/>
  <c r="AD70" i="6" s="1"/>
  <c r="N50" i="4"/>
  <c r="L50" i="4"/>
  <c r="P50" i="4" s="1"/>
  <c r="M50" i="4"/>
  <c r="U50" i="4"/>
  <c r="Z67" i="12" l="1"/>
  <c r="AD67" i="12" s="1"/>
  <c r="N67" i="12"/>
  <c r="L67" i="12"/>
  <c r="P67" i="12" s="1"/>
  <c r="Y67" i="12"/>
  <c r="AC67" i="12" s="1"/>
  <c r="X67" i="12"/>
  <c r="T67" i="12"/>
  <c r="AA67" i="12"/>
  <c r="AE67" i="12" s="1"/>
  <c r="Y75" i="10"/>
  <c r="AC75" i="10" s="1"/>
  <c r="F76" i="10" s="1"/>
  <c r="AB50" i="8"/>
  <c r="G71" i="6"/>
  <c r="S71" i="6" s="1"/>
  <c r="K51" i="11"/>
  <c r="W51" i="11" s="1"/>
  <c r="O51" i="11"/>
  <c r="S51" i="11"/>
  <c r="I51" i="11"/>
  <c r="M51" i="11"/>
  <c r="H51" i="11"/>
  <c r="Q51" i="11"/>
  <c r="J51" i="11"/>
  <c r="V51" i="11" s="1"/>
  <c r="R51" i="11"/>
  <c r="Y50" i="8"/>
  <c r="AC50" i="8" s="1"/>
  <c r="Y74" i="7"/>
  <c r="AC74" i="7" s="1"/>
  <c r="E75" i="7" s="1"/>
  <c r="AB74" i="7"/>
  <c r="O71" i="6"/>
  <c r="F71" i="6"/>
  <c r="J71" i="6" s="1"/>
  <c r="E71" i="6"/>
  <c r="X70" i="6"/>
  <c r="AB70" i="6" s="1"/>
  <c r="X50" i="4"/>
  <c r="AB50" i="4" s="1"/>
  <c r="Y50" i="4"/>
  <c r="AC50" i="4" s="1"/>
  <c r="AF50" i="4" s="1"/>
  <c r="AI50" i="4" s="1"/>
  <c r="G68" i="12" l="1"/>
  <c r="E76" i="10"/>
  <c r="AB67" i="12"/>
  <c r="E68" i="12"/>
  <c r="F68" i="12"/>
  <c r="G76" i="10"/>
  <c r="K76" i="10" s="1"/>
  <c r="W76" i="10" s="1"/>
  <c r="K71" i="6"/>
  <c r="W71" i="6" s="1"/>
  <c r="AA71" i="6" s="1"/>
  <c r="AE71" i="6" s="1"/>
  <c r="R71" i="6"/>
  <c r="AA51" i="11"/>
  <c r="AE51" i="11" s="1"/>
  <c r="T51" i="11"/>
  <c r="Z51" i="11"/>
  <c r="AD51" i="11" s="1"/>
  <c r="N51" i="11"/>
  <c r="L51" i="11"/>
  <c r="P51" i="11" s="1"/>
  <c r="U51" i="11"/>
  <c r="X51" i="11" s="1"/>
  <c r="J76" i="10"/>
  <c r="V76" i="10" s="1"/>
  <c r="R76" i="10"/>
  <c r="I76" i="10"/>
  <c r="M76" i="10" s="1"/>
  <c r="Q76" i="10"/>
  <c r="G75" i="7"/>
  <c r="K75" i="7" s="1"/>
  <c r="W75" i="7" s="1"/>
  <c r="F75" i="7"/>
  <c r="J75" i="7" s="1"/>
  <c r="V75" i="7" s="1"/>
  <c r="AF50" i="8"/>
  <c r="I75" i="7"/>
  <c r="M75" i="7"/>
  <c r="Q75" i="7"/>
  <c r="V71" i="6"/>
  <c r="N71" i="6"/>
  <c r="H71" i="6"/>
  <c r="I71" i="6"/>
  <c r="M71" i="6" s="1"/>
  <c r="Q71" i="6"/>
  <c r="AG50" i="4"/>
  <c r="AH50" i="4"/>
  <c r="S68" i="12" l="1"/>
  <c r="K68" i="12"/>
  <c r="W68" i="12" s="1"/>
  <c r="O68" i="12"/>
  <c r="Z71" i="6"/>
  <c r="AD71" i="6" s="1"/>
  <c r="AA68" i="12"/>
  <c r="AE68" i="12" s="1"/>
  <c r="J68" i="12"/>
  <c r="V68" i="12" s="1"/>
  <c r="R68" i="12"/>
  <c r="H76" i="10"/>
  <c r="S76" i="10"/>
  <c r="T76" i="10" s="1"/>
  <c r="I68" i="12"/>
  <c r="H68" i="12"/>
  <c r="Q68" i="12"/>
  <c r="AB51" i="11"/>
  <c r="O76" i="10"/>
  <c r="Y51" i="11"/>
  <c r="AC51" i="11" s="1"/>
  <c r="L76" i="10"/>
  <c r="U76" i="10"/>
  <c r="X76" i="10" s="1"/>
  <c r="N76" i="10"/>
  <c r="S75" i="7"/>
  <c r="AA75" i="7" s="1"/>
  <c r="H75" i="7"/>
  <c r="Z76" i="10"/>
  <c r="R75" i="7"/>
  <c r="O75" i="7"/>
  <c r="AH50" i="8"/>
  <c r="AI50" i="8"/>
  <c r="AG50" i="8"/>
  <c r="AJ50" i="8" s="1"/>
  <c r="L75" i="7"/>
  <c r="U75" i="7"/>
  <c r="X75" i="7" s="1"/>
  <c r="N75" i="7"/>
  <c r="T71" i="6"/>
  <c r="L71" i="6"/>
  <c r="P71" i="6" s="1"/>
  <c r="U71" i="6"/>
  <c r="X71" i="6" s="1"/>
  <c r="AJ50" i="4"/>
  <c r="G51" i="4" s="1"/>
  <c r="Z68" i="12" l="1"/>
  <c r="AD68" i="12" s="1"/>
  <c r="N68" i="12"/>
  <c r="P76" i="10"/>
  <c r="L68" i="12"/>
  <c r="P68" i="12" s="1"/>
  <c r="U68" i="12"/>
  <c r="X68" i="12" s="1"/>
  <c r="M68" i="12"/>
  <c r="AA76" i="10"/>
  <c r="T68" i="12"/>
  <c r="AB71" i="6"/>
  <c r="Y76" i="10"/>
  <c r="T75" i="7"/>
  <c r="AB75" i="7" s="1"/>
  <c r="AF51" i="11"/>
  <c r="P75" i="7"/>
  <c r="Z75" i="7"/>
  <c r="AB76" i="10"/>
  <c r="E51" i="8"/>
  <c r="F51" i="8"/>
  <c r="G51" i="8"/>
  <c r="Y75" i="7"/>
  <c r="AC75" i="7" s="1"/>
  <c r="Y71" i="6"/>
  <c r="AC71" i="6" s="1"/>
  <c r="K51" i="4"/>
  <c r="W51" i="4" s="1"/>
  <c r="S51" i="4"/>
  <c r="E51" i="4"/>
  <c r="I51" i="4" s="1"/>
  <c r="M51" i="4" s="1"/>
  <c r="F51" i="4"/>
  <c r="R51" i="4" s="1"/>
  <c r="J51" i="4"/>
  <c r="V51" i="4" s="1"/>
  <c r="Z51" i="4" s="1"/>
  <c r="AD51" i="4" s="1"/>
  <c r="AA51" i="4"/>
  <c r="O51" i="4"/>
  <c r="Y68" i="12" l="1"/>
  <c r="AC68" i="12" s="1"/>
  <c r="F69" i="12" s="1"/>
  <c r="AB68" i="12"/>
  <c r="AC76" i="10"/>
  <c r="G77" i="10" s="1"/>
  <c r="E72" i="6"/>
  <c r="AI51" i="11"/>
  <c r="AH51" i="11"/>
  <c r="AG51" i="11"/>
  <c r="AJ51" i="11" s="1"/>
  <c r="J51" i="8"/>
  <c r="V51" i="8" s="1"/>
  <c r="R51" i="8"/>
  <c r="O51" i="8"/>
  <c r="K51" i="8"/>
  <c r="W51" i="8" s="1"/>
  <c r="S51" i="8"/>
  <c r="M51" i="8"/>
  <c r="I51" i="8"/>
  <c r="H51" i="8"/>
  <c r="Q51" i="8"/>
  <c r="G76" i="7"/>
  <c r="E76" i="7"/>
  <c r="F76" i="7"/>
  <c r="Q51" i="4"/>
  <c r="H51" i="4"/>
  <c r="U51" i="4"/>
  <c r="X51" i="4" s="1"/>
  <c r="AB51" i="4" s="1"/>
  <c r="T51" i="4"/>
  <c r="AE51" i="4"/>
  <c r="N51" i="4"/>
  <c r="L51" i="4"/>
  <c r="E69" i="12" l="1"/>
  <c r="G69" i="12"/>
  <c r="K69" i="12"/>
  <c r="W69" i="12" s="1"/>
  <c r="S69" i="12"/>
  <c r="E77" i="10"/>
  <c r="Q79" i="10" s="1"/>
  <c r="F77" i="10"/>
  <c r="R78" i="10" s="1"/>
  <c r="I69" i="12"/>
  <c r="H69" i="12"/>
  <c r="Q69" i="12"/>
  <c r="J69" i="12"/>
  <c r="V69" i="12" s="1"/>
  <c r="R69" i="12"/>
  <c r="Q72" i="6"/>
  <c r="I72" i="6"/>
  <c r="M72" i="6" s="1"/>
  <c r="F72" i="6"/>
  <c r="G72" i="6"/>
  <c r="Y51" i="4"/>
  <c r="AC51" i="4" s="1"/>
  <c r="G52" i="11"/>
  <c r="F52" i="11"/>
  <c r="E52" i="11"/>
  <c r="I77" i="10"/>
  <c r="M77" i="10" s="1"/>
  <c r="Q78" i="10"/>
  <c r="Q77" i="10"/>
  <c r="R79" i="10"/>
  <c r="K77" i="10"/>
  <c r="O77" i="10" s="1"/>
  <c r="S78" i="10"/>
  <c r="S79" i="10"/>
  <c r="S77" i="10"/>
  <c r="P51" i="4"/>
  <c r="L51" i="8"/>
  <c r="P51" i="8" s="1"/>
  <c r="U51" i="8"/>
  <c r="X51" i="8" s="1"/>
  <c r="Z51" i="8"/>
  <c r="AD51" i="8" s="1"/>
  <c r="T51" i="8"/>
  <c r="Y51" i="8"/>
  <c r="AC51" i="8" s="1"/>
  <c r="AA51" i="8"/>
  <c r="AE51" i="8" s="1"/>
  <c r="N51" i="8"/>
  <c r="J76" i="7"/>
  <c r="V76" i="7" s="1"/>
  <c r="R76" i="7"/>
  <c r="I76" i="7"/>
  <c r="M76" i="7" s="1"/>
  <c r="H76" i="7"/>
  <c r="Q76" i="7"/>
  <c r="K76" i="7"/>
  <c r="W76" i="7" s="1"/>
  <c r="S76" i="7"/>
  <c r="K72" i="6"/>
  <c r="S72" i="6"/>
  <c r="AF51" i="4"/>
  <c r="H77" i="10" l="1"/>
  <c r="AA69" i="12"/>
  <c r="AE69" i="12" s="1"/>
  <c r="O69" i="12"/>
  <c r="N69" i="12"/>
  <c r="R77" i="10"/>
  <c r="T77" i="10" s="1"/>
  <c r="Z69" i="12"/>
  <c r="AD69" i="12" s="1"/>
  <c r="T69" i="12"/>
  <c r="J77" i="10"/>
  <c r="V78" i="10" s="1"/>
  <c r="Z78" i="10" s="1"/>
  <c r="L69" i="12"/>
  <c r="P69" i="12" s="1"/>
  <c r="U69" i="12"/>
  <c r="X69" i="12" s="1"/>
  <c r="AB69" i="12" s="1"/>
  <c r="M69" i="12"/>
  <c r="H72" i="6"/>
  <c r="U72" i="6"/>
  <c r="Y72" i="6" s="1"/>
  <c r="AC72" i="6" s="1"/>
  <c r="R72" i="6"/>
  <c r="T72" i="6" s="1"/>
  <c r="J72" i="6"/>
  <c r="N72" i="6" s="1"/>
  <c r="H52" i="11"/>
  <c r="I52" i="11"/>
  <c r="M52" i="11" s="1"/>
  <c r="Q52" i="11"/>
  <c r="J52" i="11"/>
  <c r="V52" i="11" s="1"/>
  <c r="N52" i="11"/>
  <c r="R52" i="11"/>
  <c r="K52" i="11"/>
  <c r="W52" i="11" s="1"/>
  <c r="O52" i="11"/>
  <c r="S52" i="11"/>
  <c r="AA52" i="11" s="1"/>
  <c r="AE52" i="11" s="1"/>
  <c r="T78" i="10"/>
  <c r="U77" i="10"/>
  <c r="Y77" i="10" s="1"/>
  <c r="U78" i="10"/>
  <c r="Y78" i="10" s="1"/>
  <c r="U79" i="10"/>
  <c r="T79" i="10"/>
  <c r="W77" i="10"/>
  <c r="AA77" i="10" s="1"/>
  <c r="W78" i="10"/>
  <c r="AA78" i="10" s="1"/>
  <c r="W79" i="10"/>
  <c r="AA79" i="10" s="1"/>
  <c r="AF51" i="8"/>
  <c r="AH51" i="8" s="1"/>
  <c r="AB51" i="8"/>
  <c r="O76" i="7"/>
  <c r="AA76" i="7"/>
  <c r="L76" i="7"/>
  <c r="P76" i="7" s="1"/>
  <c r="U76" i="7"/>
  <c r="X76" i="7" s="1"/>
  <c r="T76" i="7"/>
  <c r="Z76" i="7"/>
  <c r="N76" i="7"/>
  <c r="O72" i="6"/>
  <c r="W72" i="6"/>
  <c r="AA72" i="6" s="1"/>
  <c r="AE72" i="6" s="1"/>
  <c r="AI51" i="4"/>
  <c r="AH51" i="4"/>
  <c r="AG51" i="4"/>
  <c r="AJ51" i="4" s="1"/>
  <c r="L77" i="10" l="1"/>
  <c r="P77" i="10" s="1"/>
  <c r="N77" i="10"/>
  <c r="V77" i="10"/>
  <c r="Z77" i="10" s="1"/>
  <c r="Y69" i="12"/>
  <c r="V79" i="10"/>
  <c r="Z79" i="10" s="1"/>
  <c r="L72" i="6"/>
  <c r="P72" i="6" s="1"/>
  <c r="V72" i="6"/>
  <c r="Z72" i="6" s="1"/>
  <c r="AD72" i="6" s="1"/>
  <c r="G73" i="6" s="1"/>
  <c r="Z52" i="11"/>
  <c r="AD52" i="11" s="1"/>
  <c r="L52" i="11"/>
  <c r="P52" i="11" s="1"/>
  <c r="U52" i="11"/>
  <c r="X52" i="11" s="1"/>
  <c r="T52" i="11"/>
  <c r="X78" i="10"/>
  <c r="AB78" i="10" s="1"/>
  <c r="Y79" i="10"/>
  <c r="AI51" i="8"/>
  <c r="AG51" i="8"/>
  <c r="AJ51" i="8" s="1"/>
  <c r="G52" i="8" s="1"/>
  <c r="Y76" i="7"/>
  <c r="AC76" i="7"/>
  <c r="G77" i="7" s="1"/>
  <c r="AB76" i="7"/>
  <c r="G52" i="4"/>
  <c r="S52" i="4" s="1"/>
  <c r="X77" i="10" l="1"/>
  <c r="AB77" i="10" s="1"/>
  <c r="AC79" i="10"/>
  <c r="E80" i="10" s="1"/>
  <c r="X79" i="10"/>
  <c r="AB79" i="10" s="1"/>
  <c r="AC69" i="12"/>
  <c r="G70" i="12" s="1"/>
  <c r="X72" i="6"/>
  <c r="AB72" i="6" s="1"/>
  <c r="K73" i="6"/>
  <c r="S73" i="6"/>
  <c r="E73" i="6"/>
  <c r="I73" i="6" s="1"/>
  <c r="M73" i="6" s="1"/>
  <c r="F73" i="6"/>
  <c r="R73" i="6" s="1"/>
  <c r="Y52" i="11"/>
  <c r="AC52" i="11" s="1"/>
  <c r="AF52" i="11"/>
  <c r="AG52" i="11"/>
  <c r="AB52" i="11"/>
  <c r="F80" i="10"/>
  <c r="E52" i="8"/>
  <c r="F52" i="8"/>
  <c r="H52" i="8" s="1"/>
  <c r="I52" i="8"/>
  <c r="M52" i="8" s="1"/>
  <c r="Q52" i="8"/>
  <c r="N52" i="8"/>
  <c r="J52" i="8"/>
  <c r="V52" i="8" s="1"/>
  <c r="R52" i="8"/>
  <c r="K52" i="8"/>
  <c r="W52" i="8" s="1"/>
  <c r="O52" i="8"/>
  <c r="S52" i="8"/>
  <c r="F77" i="7"/>
  <c r="J77" i="7" s="1"/>
  <c r="E77" i="7"/>
  <c r="K77" i="7"/>
  <c r="O77" i="7" s="1"/>
  <c r="S77" i="7"/>
  <c r="S78" i="7"/>
  <c r="S79" i="7"/>
  <c r="O73" i="6"/>
  <c r="W73" i="6"/>
  <c r="AA73" i="6" s="1"/>
  <c r="AE73" i="6" s="1"/>
  <c r="K52" i="4"/>
  <c r="W52" i="4" s="1"/>
  <c r="AA52" i="4" s="1"/>
  <c r="F52" i="4"/>
  <c r="J52" i="4" s="1"/>
  <c r="V52" i="4" s="1"/>
  <c r="E52" i="4"/>
  <c r="Q52" i="4" s="1"/>
  <c r="G80" i="10" l="1"/>
  <c r="O70" i="12"/>
  <c r="K70" i="12"/>
  <c r="W70" i="12" s="1"/>
  <c r="S70" i="12"/>
  <c r="E70" i="12"/>
  <c r="F70" i="12"/>
  <c r="J73" i="6"/>
  <c r="N73" i="6" s="1"/>
  <c r="Q73" i="6"/>
  <c r="T73" i="6" s="1"/>
  <c r="H73" i="6"/>
  <c r="AI52" i="11"/>
  <c r="AH52" i="11"/>
  <c r="AJ52" i="11" s="1"/>
  <c r="J80" i="10"/>
  <c r="N80" i="10" s="1"/>
  <c r="R80" i="10"/>
  <c r="R81" i="10"/>
  <c r="K80" i="10"/>
  <c r="O80" i="10"/>
  <c r="S80" i="10"/>
  <c r="S81" i="10"/>
  <c r="I80" i="10"/>
  <c r="H80" i="10"/>
  <c r="M80" i="10"/>
  <c r="Q80" i="10"/>
  <c r="Q81" i="10"/>
  <c r="H77" i="7"/>
  <c r="AA52" i="8"/>
  <c r="AE52" i="8" s="1"/>
  <c r="Q79" i="7"/>
  <c r="Q78" i="7"/>
  <c r="T52" i="8"/>
  <c r="Q77" i="7"/>
  <c r="R79" i="7"/>
  <c r="R77" i="7"/>
  <c r="L52" i="8"/>
  <c r="P52" i="8" s="1"/>
  <c r="U52" i="8"/>
  <c r="X52" i="8" s="1"/>
  <c r="AB52" i="8" s="1"/>
  <c r="Z52" i="8"/>
  <c r="AD52" i="8" s="1"/>
  <c r="I77" i="7"/>
  <c r="M77" i="7" s="1"/>
  <c r="R78" i="7"/>
  <c r="V78" i="7"/>
  <c r="V77" i="7"/>
  <c r="V79" i="7"/>
  <c r="W79" i="7"/>
  <c r="AA79" i="7" s="1"/>
  <c r="W78" i="7"/>
  <c r="AA78" i="7" s="1"/>
  <c r="W77" i="7"/>
  <c r="AA77" i="7" s="1"/>
  <c r="N77" i="7"/>
  <c r="U73" i="6"/>
  <c r="AE52" i="4"/>
  <c r="R52" i="4"/>
  <c r="T52" i="4" s="1"/>
  <c r="H52" i="4"/>
  <c r="I52" i="4"/>
  <c r="L52" i="4" s="1"/>
  <c r="P52" i="4" s="1"/>
  <c r="O52" i="4"/>
  <c r="N52" i="4"/>
  <c r="AA70" i="12" l="1"/>
  <c r="AE70" i="12" s="1"/>
  <c r="J70" i="12"/>
  <c r="V70" i="12" s="1"/>
  <c r="R70" i="12"/>
  <c r="I70" i="12"/>
  <c r="H70" i="12"/>
  <c r="Q70" i="12"/>
  <c r="L73" i="6"/>
  <c r="P73" i="6" s="1"/>
  <c r="V73" i="6"/>
  <c r="Z73" i="6" s="1"/>
  <c r="AD73" i="6" s="1"/>
  <c r="Z52" i="4"/>
  <c r="AD52" i="4" s="1"/>
  <c r="T79" i="7"/>
  <c r="E53" i="11"/>
  <c r="F53" i="11"/>
  <c r="G53" i="11"/>
  <c r="L80" i="10"/>
  <c r="P80" i="10" s="1"/>
  <c r="U80" i="10"/>
  <c r="Y80" i="10" s="1"/>
  <c r="U81" i="10"/>
  <c r="T81" i="10"/>
  <c r="T80" i="10"/>
  <c r="W80" i="10"/>
  <c r="AA80" i="10" s="1"/>
  <c r="W81" i="10"/>
  <c r="AA81" i="10" s="1"/>
  <c r="V80" i="10"/>
  <c r="Z80" i="10" s="1"/>
  <c r="V81" i="10"/>
  <c r="Z81" i="10" s="1"/>
  <c r="T78" i="7"/>
  <c r="T77" i="7"/>
  <c r="Z79" i="7"/>
  <c r="Z78" i="7"/>
  <c r="U79" i="7"/>
  <c r="Y79" i="7" s="1"/>
  <c r="U78" i="7"/>
  <c r="Y78" i="7" s="1"/>
  <c r="U77" i="7"/>
  <c r="Y77" i="7" s="1"/>
  <c r="L77" i="7"/>
  <c r="P77" i="7" s="1"/>
  <c r="Z77" i="7"/>
  <c r="Y52" i="8"/>
  <c r="AC52" i="8" s="1"/>
  <c r="Y73" i="6"/>
  <c r="AC73" i="6" s="1"/>
  <c r="M52" i="4"/>
  <c r="U52" i="4"/>
  <c r="X52" i="4" s="1"/>
  <c r="AB52" i="4" s="1"/>
  <c r="Z70" i="12" l="1"/>
  <c r="AD70" i="12" s="1"/>
  <c r="N70" i="12"/>
  <c r="L70" i="12"/>
  <c r="P70" i="12" s="1"/>
  <c r="U70" i="12"/>
  <c r="X70" i="12" s="1"/>
  <c r="T70" i="12"/>
  <c r="M70" i="12"/>
  <c r="X73" i="6"/>
  <c r="AB73" i="6" s="1"/>
  <c r="AC79" i="7"/>
  <c r="F80" i="7" s="1"/>
  <c r="O53" i="11"/>
  <c r="K53" i="11"/>
  <c r="W53" i="11" s="1"/>
  <c r="S53" i="11"/>
  <c r="AA53" i="11" s="1"/>
  <c r="AE53" i="11" s="1"/>
  <c r="J53" i="11"/>
  <c r="V53" i="11" s="1"/>
  <c r="R53" i="11"/>
  <c r="M53" i="11"/>
  <c r="H53" i="11"/>
  <c r="I53" i="11"/>
  <c r="Q53" i="11"/>
  <c r="X81" i="10"/>
  <c r="AB81" i="10" s="1"/>
  <c r="X80" i="10"/>
  <c r="AB80" i="10" s="1"/>
  <c r="Y81" i="10"/>
  <c r="AC81" i="10" s="1"/>
  <c r="X77" i="7"/>
  <c r="AB77" i="7" s="1"/>
  <c r="X79" i="7"/>
  <c r="AB79" i="7" s="1"/>
  <c r="X78" i="7"/>
  <c r="AB78" i="7" s="1"/>
  <c r="AF52" i="8"/>
  <c r="E74" i="6"/>
  <c r="G74" i="6"/>
  <c r="F74" i="6"/>
  <c r="J74" i="6" s="1"/>
  <c r="Y52" i="4"/>
  <c r="Y70" i="12" l="1"/>
  <c r="AC70" i="12" s="1"/>
  <c r="AB70" i="12"/>
  <c r="H74" i="6"/>
  <c r="R74" i="6"/>
  <c r="G80" i="7"/>
  <c r="O80" i="7" s="1"/>
  <c r="E80" i="7"/>
  <c r="M80" i="7" s="1"/>
  <c r="T53" i="11"/>
  <c r="N53" i="11"/>
  <c r="Z53" i="11"/>
  <c r="AD53" i="11" s="1"/>
  <c r="L53" i="11"/>
  <c r="P53" i="11" s="1"/>
  <c r="U53" i="11"/>
  <c r="X53" i="11" s="1"/>
  <c r="G82" i="10"/>
  <c r="F82" i="10"/>
  <c r="E82" i="10"/>
  <c r="AI52" i="8"/>
  <c r="AH52" i="8"/>
  <c r="AG52" i="8"/>
  <c r="J80" i="7"/>
  <c r="R81" i="7"/>
  <c r="R80" i="7"/>
  <c r="K74" i="6"/>
  <c r="S74" i="6"/>
  <c r="I74" i="6"/>
  <c r="U74" i="6" s="1"/>
  <c r="Q74" i="6"/>
  <c r="N74" i="6"/>
  <c r="V74" i="6"/>
  <c r="AC52" i="4"/>
  <c r="AF52" i="4" s="1"/>
  <c r="AI52" i="4" s="1"/>
  <c r="T74" i="6" l="1"/>
  <c r="F71" i="12"/>
  <c r="J71" i="12" s="1"/>
  <c r="V71" i="12" s="1"/>
  <c r="R71" i="12"/>
  <c r="E71" i="12"/>
  <c r="G71" i="12"/>
  <c r="Q81" i="7"/>
  <c r="Q80" i="7"/>
  <c r="I80" i="7"/>
  <c r="U81" i="7" s="1"/>
  <c r="H80" i="7"/>
  <c r="S81" i="7"/>
  <c r="T81" i="7" s="1"/>
  <c r="S80" i="7"/>
  <c r="T80" i="7" s="1"/>
  <c r="K80" i="7"/>
  <c r="M74" i="6"/>
  <c r="AB53" i="11"/>
  <c r="AJ52" i="8"/>
  <c r="Y53" i="11"/>
  <c r="AC53" i="11" s="1"/>
  <c r="I82" i="10"/>
  <c r="M82" i="10" s="1"/>
  <c r="H82" i="10"/>
  <c r="Q82" i="10"/>
  <c r="J82" i="10"/>
  <c r="V82" i="10" s="1"/>
  <c r="R82" i="10"/>
  <c r="K82" i="10"/>
  <c r="W82" i="10" s="1"/>
  <c r="S82" i="10"/>
  <c r="F53" i="8"/>
  <c r="E53" i="8"/>
  <c r="G53" i="8"/>
  <c r="V80" i="7"/>
  <c r="Z80" i="7" s="1"/>
  <c r="V81" i="7"/>
  <c r="Z81" i="7" s="1"/>
  <c r="N80" i="7"/>
  <c r="Y74" i="6"/>
  <c r="AC74" i="6" s="1"/>
  <c r="O74" i="6"/>
  <c r="W74" i="6"/>
  <c r="AA74" i="6" s="1"/>
  <c r="AE74" i="6" s="1"/>
  <c r="L74" i="6"/>
  <c r="P74" i="6" s="1"/>
  <c r="Z74" i="6"/>
  <c r="AD74" i="6" s="1"/>
  <c r="AH52" i="4"/>
  <c r="AG52" i="4"/>
  <c r="N71" i="12" l="1"/>
  <c r="Z71" i="12"/>
  <c r="AD71" i="12" s="1"/>
  <c r="U80" i="7"/>
  <c r="K71" i="12"/>
  <c r="W71" i="12" s="1"/>
  <c r="O71" i="12"/>
  <c r="S71" i="12"/>
  <c r="AA71" i="12" s="1"/>
  <c r="AE71" i="12" s="1"/>
  <c r="H71" i="12"/>
  <c r="I71" i="12"/>
  <c r="Q71" i="12"/>
  <c r="L80" i="7"/>
  <c r="P80" i="7" s="1"/>
  <c r="W80" i="7"/>
  <c r="AA80" i="7" s="1"/>
  <c r="W81" i="7"/>
  <c r="AA81" i="7" s="1"/>
  <c r="O82" i="10"/>
  <c r="G75" i="6"/>
  <c r="S75" i="6" s="1"/>
  <c r="AF53" i="11"/>
  <c r="AA82" i="10"/>
  <c r="T82" i="10"/>
  <c r="Z82" i="10"/>
  <c r="N82" i="10"/>
  <c r="L82" i="10"/>
  <c r="P82" i="10" s="1"/>
  <c r="U82" i="10"/>
  <c r="X82" i="10" s="1"/>
  <c r="K53" i="8"/>
  <c r="W53" i="8" s="1"/>
  <c r="O53" i="8"/>
  <c r="S53" i="8"/>
  <c r="I53" i="8"/>
  <c r="H53" i="8"/>
  <c r="M53" i="8"/>
  <c r="Q53" i="8"/>
  <c r="J53" i="8"/>
  <c r="V53" i="8" s="1"/>
  <c r="R53" i="8"/>
  <c r="Y81" i="7"/>
  <c r="AC81" i="7" s="1"/>
  <c r="Y80" i="7"/>
  <c r="E75" i="6"/>
  <c r="I75" i="6" s="1"/>
  <c r="M75" i="6" s="1"/>
  <c r="X74" i="6"/>
  <c r="AB74" i="6" s="1"/>
  <c r="F75" i="6"/>
  <c r="Q75" i="6"/>
  <c r="AJ52" i="4"/>
  <c r="G53" i="4" s="1"/>
  <c r="X80" i="7" l="1"/>
  <c r="AB80" i="7" s="1"/>
  <c r="L71" i="12"/>
  <c r="P71" i="12" s="1"/>
  <c r="U71" i="12"/>
  <c r="X71" i="12" s="1"/>
  <c r="T71" i="12"/>
  <c r="M71" i="12"/>
  <c r="X81" i="7"/>
  <c r="AB81" i="7" s="1"/>
  <c r="AB82" i="10"/>
  <c r="K75" i="6"/>
  <c r="W75" i="6" s="1"/>
  <c r="AA75" i="6" s="1"/>
  <c r="AE75" i="6" s="1"/>
  <c r="AA53" i="8"/>
  <c r="AE53" i="8" s="1"/>
  <c r="AI53" i="11"/>
  <c r="AH53" i="11"/>
  <c r="AG53" i="11"/>
  <c r="AJ53" i="11" s="1"/>
  <c r="Y82" i="10"/>
  <c r="AC82" i="10" s="1"/>
  <c r="N53" i="8"/>
  <c r="L53" i="8"/>
  <c r="P53" i="8" s="1"/>
  <c r="U53" i="8"/>
  <c r="X53" i="8" s="1"/>
  <c r="Z53" i="8"/>
  <c r="AD53" i="8" s="1"/>
  <c r="Y53" i="8"/>
  <c r="AC53" i="8" s="1"/>
  <c r="T53" i="8"/>
  <c r="G82" i="7"/>
  <c r="E82" i="7"/>
  <c r="F82" i="7"/>
  <c r="J75" i="6"/>
  <c r="N75" i="6" s="1"/>
  <c r="R75" i="6"/>
  <c r="T75" i="6" s="1"/>
  <c r="U75" i="6"/>
  <c r="Y75" i="6" s="1"/>
  <c r="AC75" i="6" s="1"/>
  <c r="H75" i="6"/>
  <c r="K53" i="4"/>
  <c r="W53" i="4" s="1"/>
  <c r="S53" i="4"/>
  <c r="O53" i="4"/>
  <c r="F53" i="4"/>
  <c r="J53" i="4" s="1"/>
  <c r="N53" i="4" s="1"/>
  <c r="E53" i="4"/>
  <c r="Y71" i="12" l="1"/>
  <c r="AC71" i="12" s="1"/>
  <c r="AB71" i="12"/>
  <c r="O75" i="6"/>
  <c r="F54" i="11"/>
  <c r="G54" i="11"/>
  <c r="E54" i="11"/>
  <c r="G83" i="10"/>
  <c r="F83" i="10"/>
  <c r="E83" i="10"/>
  <c r="AF53" i="8"/>
  <c r="AI53" i="8" s="1"/>
  <c r="AB53" i="8"/>
  <c r="J82" i="7"/>
  <c r="V82" i="7" s="1"/>
  <c r="R82" i="7"/>
  <c r="I82" i="7"/>
  <c r="M82" i="7" s="1"/>
  <c r="H82" i="7"/>
  <c r="Q82" i="7"/>
  <c r="K82" i="7"/>
  <c r="W82" i="7" s="1"/>
  <c r="S82" i="7"/>
  <c r="L75" i="6"/>
  <c r="P75" i="6" s="1"/>
  <c r="V75" i="6"/>
  <c r="Z75" i="6" s="1"/>
  <c r="R53" i="4"/>
  <c r="V53" i="4"/>
  <c r="H53" i="4"/>
  <c r="I53" i="4"/>
  <c r="Q53" i="4"/>
  <c r="T53" i="4" s="1"/>
  <c r="AA53" i="4"/>
  <c r="AE53" i="4" s="1"/>
  <c r="Z53" i="4"/>
  <c r="AD53" i="4" s="1"/>
  <c r="F72" i="12" l="1"/>
  <c r="J72" i="12" s="1"/>
  <c r="V72" i="12" s="1"/>
  <c r="R72" i="12"/>
  <c r="G72" i="12"/>
  <c r="E72" i="12"/>
  <c r="AD75" i="6"/>
  <c r="F76" i="6" s="1"/>
  <c r="I54" i="11"/>
  <c r="M54" i="11" s="1"/>
  <c r="H54" i="11"/>
  <c r="Q54" i="11"/>
  <c r="O54" i="11"/>
  <c r="K54" i="11"/>
  <c r="W54" i="11" s="1"/>
  <c r="S54" i="11"/>
  <c r="J54" i="11"/>
  <c r="V54" i="11" s="1"/>
  <c r="R54" i="11"/>
  <c r="I83" i="10"/>
  <c r="M83" i="10" s="1"/>
  <c r="H83" i="10"/>
  <c r="Q83" i="10"/>
  <c r="J83" i="10"/>
  <c r="V83" i="10" s="1"/>
  <c r="R83" i="10"/>
  <c r="K83" i="10"/>
  <c r="W83" i="10" s="1"/>
  <c r="S83" i="10"/>
  <c r="AH53" i="8"/>
  <c r="AG53" i="8"/>
  <c r="AJ53" i="8" s="1"/>
  <c r="O82" i="7"/>
  <c r="AA82" i="7"/>
  <c r="T82" i="7"/>
  <c r="Z82" i="7"/>
  <c r="L82" i="7"/>
  <c r="P82" i="7" s="1"/>
  <c r="U82" i="7"/>
  <c r="X82" i="7" s="1"/>
  <c r="N82" i="7"/>
  <c r="X75" i="6"/>
  <c r="AB75" i="6" s="1"/>
  <c r="M53" i="4"/>
  <c r="L53" i="4"/>
  <c r="P53" i="4" s="1"/>
  <c r="U53" i="4"/>
  <c r="Z72" i="12" l="1"/>
  <c r="AD72" i="12" s="1"/>
  <c r="N72" i="12"/>
  <c r="I72" i="12"/>
  <c r="H72" i="12"/>
  <c r="Q72" i="12"/>
  <c r="K72" i="12"/>
  <c r="W72" i="12" s="1"/>
  <c r="S72" i="12"/>
  <c r="E76" i="6"/>
  <c r="I76" i="6" s="1"/>
  <c r="M76" i="6" s="1"/>
  <c r="R76" i="6"/>
  <c r="J76" i="6"/>
  <c r="V76" i="6" s="1"/>
  <c r="Z76" i="6" s="1"/>
  <c r="AD76" i="6" s="1"/>
  <c r="G76" i="6"/>
  <c r="AA54" i="11"/>
  <c r="AE54" i="11" s="1"/>
  <c r="O83" i="10"/>
  <c r="N54" i="11"/>
  <c r="Z54" i="11"/>
  <c r="AD54" i="11" s="1"/>
  <c r="T54" i="11"/>
  <c r="L54" i="11"/>
  <c r="P54" i="11" s="1"/>
  <c r="U54" i="11"/>
  <c r="X54" i="11" s="1"/>
  <c r="AB54" i="11" s="1"/>
  <c r="AA83" i="10"/>
  <c r="Z83" i="10"/>
  <c r="N83" i="10"/>
  <c r="T83" i="10"/>
  <c r="L83" i="10"/>
  <c r="P83" i="10" s="1"/>
  <c r="U83" i="10"/>
  <c r="X83" i="10" s="1"/>
  <c r="AB82" i="7"/>
  <c r="F54" i="8"/>
  <c r="E54" i="8"/>
  <c r="G54" i="8"/>
  <c r="Y82" i="7"/>
  <c r="AC82" i="7" s="1"/>
  <c r="Q76" i="6"/>
  <c r="X53" i="4"/>
  <c r="AB53" i="4" s="1"/>
  <c r="Y53" i="4"/>
  <c r="AC53" i="4" s="1"/>
  <c r="AF53" i="4" s="1"/>
  <c r="AG53" i="4" s="1"/>
  <c r="O72" i="12" l="1"/>
  <c r="AA72" i="12"/>
  <c r="AE72" i="12" s="1"/>
  <c r="H76" i="6"/>
  <c r="T72" i="12"/>
  <c r="L72" i="12"/>
  <c r="P72" i="12" s="1"/>
  <c r="U72" i="12"/>
  <c r="M72" i="12"/>
  <c r="N76" i="6"/>
  <c r="S76" i="6"/>
  <c r="T76" i="6" s="1"/>
  <c r="K76" i="6"/>
  <c r="W76" i="6" s="1"/>
  <c r="O76" i="6"/>
  <c r="Y54" i="11"/>
  <c r="AC54" i="11" s="1"/>
  <c r="AB83" i="10"/>
  <c r="Y83" i="10"/>
  <c r="AC83" i="10" s="1"/>
  <c r="I54" i="8"/>
  <c r="H54" i="8"/>
  <c r="M54" i="8"/>
  <c r="Q54" i="8"/>
  <c r="O54" i="8"/>
  <c r="K54" i="8"/>
  <c r="W54" i="8" s="1"/>
  <c r="S54" i="8"/>
  <c r="J54" i="8"/>
  <c r="V54" i="8" s="1"/>
  <c r="R54" i="8"/>
  <c r="G83" i="7"/>
  <c r="F83" i="7"/>
  <c r="E83" i="7"/>
  <c r="U76" i="6"/>
  <c r="AI53" i="4"/>
  <c r="AH53" i="4"/>
  <c r="AJ53" i="4" s="1"/>
  <c r="Y72" i="12" l="1"/>
  <c r="AC72" i="12" s="1"/>
  <c r="E73" i="12" s="1"/>
  <c r="X72" i="12"/>
  <c r="AB72" i="12" s="1"/>
  <c r="AA76" i="6"/>
  <c r="AE76" i="6" s="1"/>
  <c r="L76" i="6"/>
  <c r="P76" i="6" s="1"/>
  <c r="X76" i="6"/>
  <c r="AB76" i="6" s="1"/>
  <c r="AF54" i="11"/>
  <c r="AG54" i="11"/>
  <c r="AJ54" i="11" s="1"/>
  <c r="G84" i="10"/>
  <c r="F84" i="10"/>
  <c r="E84" i="10"/>
  <c r="AA54" i="8"/>
  <c r="AE54" i="8" s="1"/>
  <c r="N54" i="8"/>
  <c r="Z54" i="8"/>
  <c r="AD54" i="8" s="1"/>
  <c r="T54" i="8"/>
  <c r="L54" i="8"/>
  <c r="P54" i="8" s="1"/>
  <c r="U54" i="8"/>
  <c r="X54" i="8" s="1"/>
  <c r="I83" i="7"/>
  <c r="M83" i="7" s="1"/>
  <c r="H83" i="7"/>
  <c r="Q83" i="7"/>
  <c r="J83" i="7"/>
  <c r="V83" i="7" s="1"/>
  <c r="R83" i="7"/>
  <c r="K83" i="7"/>
  <c r="W83" i="7" s="1"/>
  <c r="S83" i="7"/>
  <c r="Y76" i="6"/>
  <c r="AC76" i="6" s="1"/>
  <c r="G54" i="4"/>
  <c r="H78" i="3"/>
  <c r="I78" i="3"/>
  <c r="M78" i="3" s="1"/>
  <c r="J78" i="3"/>
  <c r="K78" i="3"/>
  <c r="O78" i="3" s="1"/>
  <c r="F73" i="12" l="1"/>
  <c r="G73" i="12"/>
  <c r="H73" i="12" s="1"/>
  <c r="I73" i="12"/>
  <c r="M73" i="12" s="1"/>
  <c r="Q73" i="12"/>
  <c r="F77" i="6"/>
  <c r="J77" i="6" s="1"/>
  <c r="N77" i="6" s="1"/>
  <c r="G77" i="6"/>
  <c r="G55" i="11"/>
  <c r="F55" i="11"/>
  <c r="E55" i="11"/>
  <c r="AI54" i="11"/>
  <c r="AH54" i="11"/>
  <c r="H84" i="10"/>
  <c r="M84" i="10"/>
  <c r="I84" i="10"/>
  <c r="Q84" i="10"/>
  <c r="J84" i="10"/>
  <c r="V84" i="10" s="1"/>
  <c r="R84" i="10"/>
  <c r="K84" i="10"/>
  <c r="W84" i="10" s="1"/>
  <c r="O84" i="10"/>
  <c r="S84" i="10"/>
  <c r="AB54" i="8"/>
  <c r="Y54" i="8"/>
  <c r="AC54" i="8" s="1"/>
  <c r="O83" i="7"/>
  <c r="AA83" i="7"/>
  <c r="T83" i="7"/>
  <c r="Z83" i="7"/>
  <c r="N83" i="7"/>
  <c r="L83" i="7"/>
  <c r="P83" i="7" s="1"/>
  <c r="U83" i="7"/>
  <c r="X83" i="7" s="1"/>
  <c r="K77" i="6"/>
  <c r="S77" i="6"/>
  <c r="E77" i="6"/>
  <c r="F54" i="4"/>
  <c r="J54" i="4" s="1"/>
  <c r="N54" i="4" s="1"/>
  <c r="E54" i="4"/>
  <c r="S54" i="4"/>
  <c r="K54" i="4"/>
  <c r="W54" i="4" s="1"/>
  <c r="N78" i="3"/>
  <c r="L78" i="3"/>
  <c r="P78" i="3" s="1"/>
  <c r="U73" i="12" l="1"/>
  <c r="Y73" i="12"/>
  <c r="O73" i="12"/>
  <c r="K73" i="12"/>
  <c r="W73" i="12" s="1"/>
  <c r="S73" i="12"/>
  <c r="J73" i="12"/>
  <c r="V73" i="12" s="1"/>
  <c r="R73" i="12"/>
  <c r="R77" i="6"/>
  <c r="AB83" i="7"/>
  <c r="H55" i="11"/>
  <c r="I55" i="11"/>
  <c r="Q55" i="11"/>
  <c r="J55" i="11"/>
  <c r="V55" i="11" s="1"/>
  <c r="N55" i="11"/>
  <c r="R55" i="11"/>
  <c r="K55" i="11"/>
  <c r="W55" i="11" s="1"/>
  <c r="O55" i="11"/>
  <c r="S55" i="11"/>
  <c r="AA55" i="11" s="1"/>
  <c r="AE55" i="11" s="1"/>
  <c r="AA84" i="10"/>
  <c r="Z84" i="10"/>
  <c r="T84" i="10"/>
  <c r="L84" i="10"/>
  <c r="P84" i="10" s="1"/>
  <c r="U84" i="10"/>
  <c r="X84" i="10" s="1"/>
  <c r="N84" i="10"/>
  <c r="AF54" i="8"/>
  <c r="AG54" i="8" s="1"/>
  <c r="Y83" i="7"/>
  <c r="AC83" i="7" s="1"/>
  <c r="O77" i="6"/>
  <c r="W77" i="6"/>
  <c r="AA77" i="6" s="1"/>
  <c r="AE77" i="6" s="1"/>
  <c r="I77" i="6"/>
  <c r="M77" i="6" s="1"/>
  <c r="H77" i="6"/>
  <c r="Q77" i="6"/>
  <c r="V77" i="6"/>
  <c r="Z77" i="6" s="1"/>
  <c r="AD77" i="6" s="1"/>
  <c r="H54" i="4"/>
  <c r="AA54" i="4"/>
  <c r="I54" i="4"/>
  <c r="M54" i="4" s="1"/>
  <c r="Q54" i="4"/>
  <c r="R54" i="4"/>
  <c r="O54" i="4"/>
  <c r="V54" i="4"/>
  <c r="N73" i="12" l="1"/>
  <c r="AC73" i="12"/>
  <c r="AA73" i="12"/>
  <c r="AE73" i="12" s="1"/>
  <c r="Z73" i="12"/>
  <c r="AD73" i="12" s="1"/>
  <c r="X73" i="12"/>
  <c r="T73" i="12"/>
  <c r="L73" i="12"/>
  <c r="P73" i="12" s="1"/>
  <c r="AB84" i="10"/>
  <c r="L55" i="11"/>
  <c r="P55" i="11" s="1"/>
  <c r="U55" i="11"/>
  <c r="X55" i="11" s="1"/>
  <c r="Z55" i="11"/>
  <c r="AD55" i="11" s="1"/>
  <c r="T55" i="11"/>
  <c r="Y55" i="11"/>
  <c r="AC55" i="11" s="1"/>
  <c r="M55" i="11"/>
  <c r="Y84" i="10"/>
  <c r="AC84" i="10" s="1"/>
  <c r="AI54" i="8"/>
  <c r="AH54" i="8"/>
  <c r="AJ54" i="8" s="1"/>
  <c r="G84" i="7"/>
  <c r="F84" i="7"/>
  <c r="E84" i="7"/>
  <c r="T77" i="6"/>
  <c r="L77" i="6"/>
  <c r="P77" i="6" s="1"/>
  <c r="U77" i="6"/>
  <c r="X77" i="6" s="1"/>
  <c r="AE54" i="4"/>
  <c r="T54" i="4"/>
  <c r="U54" i="4"/>
  <c r="Y54" i="4" s="1"/>
  <c r="AC54" i="4" s="1"/>
  <c r="L54" i="4"/>
  <c r="P54" i="4" s="1"/>
  <c r="Z54" i="4"/>
  <c r="AD54" i="4" s="1"/>
  <c r="K79" i="3"/>
  <c r="F74" i="12" l="1"/>
  <c r="AB73" i="12"/>
  <c r="G74" i="12"/>
  <c r="E55" i="8"/>
  <c r="G55" i="8"/>
  <c r="F55" i="8"/>
  <c r="AB77" i="6"/>
  <c r="AF55" i="11"/>
  <c r="AI55" i="11" s="1"/>
  <c r="AG55" i="11"/>
  <c r="AB55" i="11"/>
  <c r="G85" i="10"/>
  <c r="F85" i="10"/>
  <c r="E85" i="10"/>
  <c r="J55" i="8"/>
  <c r="V55" i="8" s="1"/>
  <c r="R55" i="8"/>
  <c r="O55" i="8"/>
  <c r="K55" i="8"/>
  <c r="W55" i="8" s="1"/>
  <c r="S55" i="8"/>
  <c r="H55" i="8"/>
  <c r="I55" i="8"/>
  <c r="Q55" i="8"/>
  <c r="H84" i="7"/>
  <c r="M84" i="7"/>
  <c r="I84" i="7"/>
  <c r="Q84" i="7"/>
  <c r="J84" i="7"/>
  <c r="V84" i="7" s="1"/>
  <c r="R84" i="7"/>
  <c r="O84" i="7"/>
  <c r="K84" i="7"/>
  <c r="W84" i="7" s="1"/>
  <c r="S84" i="7"/>
  <c r="Y77" i="6"/>
  <c r="AC77" i="6" s="1"/>
  <c r="X54" i="4"/>
  <c r="AB54" i="4" s="1"/>
  <c r="AF54" i="4"/>
  <c r="J79" i="3"/>
  <c r="H79" i="3"/>
  <c r="I79" i="3"/>
  <c r="O79" i="3"/>
  <c r="K74" i="12" l="1"/>
  <c r="W74" i="12" s="1"/>
  <c r="O74" i="12"/>
  <c r="S74" i="12"/>
  <c r="AA74" i="12" s="1"/>
  <c r="AE74" i="12" s="1"/>
  <c r="J74" i="12"/>
  <c r="V74" i="12" s="1"/>
  <c r="R74" i="12"/>
  <c r="E74" i="12"/>
  <c r="E78" i="6"/>
  <c r="AH55" i="11"/>
  <c r="N55" i="8"/>
  <c r="Z55" i="8"/>
  <c r="AD55" i="8" s="1"/>
  <c r="AJ55" i="11"/>
  <c r="F56" i="11" s="1"/>
  <c r="G56" i="11"/>
  <c r="E56" i="11"/>
  <c r="I85" i="10"/>
  <c r="H85" i="10"/>
  <c r="M85" i="10"/>
  <c r="Q85" i="10"/>
  <c r="J85" i="10"/>
  <c r="V85" i="10" s="1"/>
  <c r="R85" i="10"/>
  <c r="O85" i="10"/>
  <c r="K85" i="10"/>
  <c r="W85" i="10" s="1"/>
  <c r="S85" i="10"/>
  <c r="AA55" i="8"/>
  <c r="AE55" i="8" s="1"/>
  <c r="T55" i="8"/>
  <c r="L55" i="8"/>
  <c r="P55" i="8" s="1"/>
  <c r="U55" i="8"/>
  <c r="X55" i="8" s="1"/>
  <c r="AB55" i="8" s="1"/>
  <c r="M55" i="8"/>
  <c r="Z84" i="7"/>
  <c r="N84" i="7"/>
  <c r="L84" i="7"/>
  <c r="P84" i="7" s="1"/>
  <c r="U84" i="7"/>
  <c r="X84" i="7" s="1"/>
  <c r="AA84" i="7"/>
  <c r="T84" i="7"/>
  <c r="G78" i="6"/>
  <c r="F78" i="6"/>
  <c r="AI54" i="4"/>
  <c r="AH54" i="4"/>
  <c r="AG54" i="4"/>
  <c r="AJ54" i="4" s="1"/>
  <c r="N79" i="3"/>
  <c r="L79" i="3"/>
  <c r="P79" i="3" s="1"/>
  <c r="M79" i="3"/>
  <c r="N74" i="12" l="1"/>
  <c r="I74" i="12"/>
  <c r="M74" i="12" s="1"/>
  <c r="H74" i="12"/>
  <c r="Q74" i="12"/>
  <c r="Z74" i="12"/>
  <c r="AD74" i="12" s="1"/>
  <c r="Q78" i="6"/>
  <c r="I78" i="6"/>
  <c r="M78" i="6" s="1"/>
  <c r="I56" i="11"/>
  <c r="H56" i="11"/>
  <c r="M56" i="11"/>
  <c r="Q56" i="11"/>
  <c r="J56" i="11"/>
  <c r="V56" i="11" s="1"/>
  <c r="R56" i="11"/>
  <c r="O56" i="11"/>
  <c r="K56" i="11"/>
  <c r="W56" i="11" s="1"/>
  <c r="S56" i="11"/>
  <c r="AA85" i="10"/>
  <c r="T85" i="10"/>
  <c r="Z85" i="10"/>
  <c r="N85" i="10"/>
  <c r="L85" i="10"/>
  <c r="P85" i="10" s="1"/>
  <c r="U85" i="10"/>
  <c r="X85" i="10" s="1"/>
  <c r="Y84" i="7"/>
  <c r="AC84" i="7" s="1"/>
  <c r="G85" i="7" s="1"/>
  <c r="Y55" i="8"/>
  <c r="AC55" i="8" s="1"/>
  <c r="AB84" i="7"/>
  <c r="K78" i="6"/>
  <c r="W78" i="6" s="1"/>
  <c r="S78" i="6"/>
  <c r="J78" i="6"/>
  <c r="N78" i="6" s="1"/>
  <c r="R78" i="6"/>
  <c r="H78" i="6"/>
  <c r="G55" i="4"/>
  <c r="K55" i="4" s="1"/>
  <c r="W55" i="4" s="1"/>
  <c r="T78" i="6" l="1"/>
  <c r="T74" i="12"/>
  <c r="L74" i="12"/>
  <c r="P74" i="12" s="1"/>
  <c r="U74" i="12"/>
  <c r="X74" i="12" s="1"/>
  <c r="AB74" i="12" s="1"/>
  <c r="O78" i="6"/>
  <c r="U78" i="6"/>
  <c r="Y78" i="6" s="1"/>
  <c r="AC78" i="6" s="1"/>
  <c r="AA78" i="6"/>
  <c r="AE78" i="6" s="1"/>
  <c r="AA56" i="11"/>
  <c r="AE56" i="11" s="1"/>
  <c r="T56" i="11"/>
  <c r="Z56" i="11"/>
  <c r="AD56" i="11" s="1"/>
  <c r="AB85" i="10"/>
  <c r="N56" i="11"/>
  <c r="L56" i="11"/>
  <c r="P56" i="11" s="1"/>
  <c r="U56" i="11"/>
  <c r="X56" i="11" s="1"/>
  <c r="AB56" i="11" s="1"/>
  <c r="Y85" i="10"/>
  <c r="AC85" i="10" s="1"/>
  <c r="E85" i="7"/>
  <c r="F85" i="7"/>
  <c r="J85" i="7" s="1"/>
  <c r="V85" i="7" s="1"/>
  <c r="AF55" i="8"/>
  <c r="O85" i="7"/>
  <c r="K85" i="7"/>
  <c r="W85" i="7" s="1"/>
  <c r="S85" i="7"/>
  <c r="L78" i="6"/>
  <c r="P78" i="6" s="1"/>
  <c r="V78" i="6"/>
  <c r="Z78" i="6" s="1"/>
  <c r="AD78" i="6" s="1"/>
  <c r="F55" i="4"/>
  <c r="J55" i="4" s="1"/>
  <c r="N55" i="4" s="1"/>
  <c r="E55" i="4"/>
  <c r="I55" i="4" s="1"/>
  <c r="M55" i="4" s="1"/>
  <c r="S55" i="4"/>
  <c r="AA55" i="4" s="1"/>
  <c r="O55" i="4"/>
  <c r="Y74" i="12" l="1"/>
  <c r="AC74" i="12" s="1"/>
  <c r="E75" i="12" s="1"/>
  <c r="F79" i="6"/>
  <c r="G79" i="6"/>
  <c r="Y56" i="11"/>
  <c r="AC56" i="11" s="1"/>
  <c r="R85" i="7"/>
  <c r="Z85" i="7" s="1"/>
  <c r="F86" i="10"/>
  <c r="E86" i="10"/>
  <c r="G86" i="10"/>
  <c r="H85" i="7"/>
  <c r="Q85" i="7"/>
  <c r="I85" i="7"/>
  <c r="L85" i="7" s="1"/>
  <c r="M85" i="7"/>
  <c r="AH55" i="8"/>
  <c r="AI55" i="8"/>
  <c r="AG55" i="8"/>
  <c r="AA85" i="7"/>
  <c r="N85" i="7"/>
  <c r="O79" i="6"/>
  <c r="K79" i="6"/>
  <c r="W79" i="6" s="1"/>
  <c r="S79" i="6"/>
  <c r="E79" i="6"/>
  <c r="J79" i="6"/>
  <c r="R79" i="6"/>
  <c r="X78" i="6"/>
  <c r="AB78" i="6" s="1"/>
  <c r="Q55" i="4"/>
  <c r="T55" i="4" s="1"/>
  <c r="H55" i="4"/>
  <c r="R55" i="4"/>
  <c r="AE55" i="4"/>
  <c r="L55" i="4"/>
  <c r="P55" i="4" s="1"/>
  <c r="U55" i="4"/>
  <c r="V55" i="4"/>
  <c r="Z55" i="4" s="1"/>
  <c r="AD55" i="4" s="1"/>
  <c r="I75" i="12" l="1"/>
  <c r="M75" i="12" s="1"/>
  <c r="Q75" i="12"/>
  <c r="F75" i="12"/>
  <c r="G75" i="12"/>
  <c r="AA79" i="6"/>
  <c r="AE79" i="6" s="1"/>
  <c r="Y55" i="4"/>
  <c r="AJ55" i="8"/>
  <c r="T85" i="7"/>
  <c r="P85" i="7"/>
  <c r="AF56" i="11"/>
  <c r="K86" i="10"/>
  <c r="W86" i="10" s="1"/>
  <c r="S86" i="10"/>
  <c r="U85" i="7"/>
  <c r="X85" i="7" s="1"/>
  <c r="I86" i="10"/>
  <c r="M86" i="10" s="1"/>
  <c r="H86" i="10"/>
  <c r="Q86" i="10"/>
  <c r="J86" i="10"/>
  <c r="V86" i="10" s="1"/>
  <c r="R86" i="10"/>
  <c r="G56" i="8"/>
  <c r="F56" i="8"/>
  <c r="E56" i="8"/>
  <c r="Q79" i="6"/>
  <c r="T79" i="6" s="1"/>
  <c r="H79" i="6"/>
  <c r="I79" i="6"/>
  <c r="L79" i="6" s="1"/>
  <c r="V79" i="6"/>
  <c r="Z79" i="6" s="1"/>
  <c r="AD79" i="6" s="1"/>
  <c r="N79" i="6"/>
  <c r="AC55" i="4"/>
  <c r="X55" i="4"/>
  <c r="AB55" i="4" s="1"/>
  <c r="K75" i="12" l="1"/>
  <c r="W75" i="12" s="1"/>
  <c r="S75" i="12"/>
  <c r="J75" i="12"/>
  <c r="V75" i="12" s="1"/>
  <c r="R75" i="12"/>
  <c r="T75" i="12" s="1"/>
  <c r="U75" i="12"/>
  <c r="Y75" i="12" s="1"/>
  <c r="AC75" i="12" s="1"/>
  <c r="H75" i="12"/>
  <c r="M79" i="6"/>
  <c r="P79" i="6"/>
  <c r="O86" i="10"/>
  <c r="AB85" i="7"/>
  <c r="U79" i="6"/>
  <c r="X79" i="6" s="1"/>
  <c r="AB79" i="6" s="1"/>
  <c r="AH56" i="11"/>
  <c r="AI56" i="11"/>
  <c r="AG56" i="11"/>
  <c r="AJ56" i="11" s="1"/>
  <c r="AA86" i="10"/>
  <c r="Y85" i="7"/>
  <c r="AC85" i="7" s="1"/>
  <c r="F86" i="7" s="1"/>
  <c r="R86" i="7" s="1"/>
  <c r="N86" i="10"/>
  <c r="Z86" i="10"/>
  <c r="T86" i="10"/>
  <c r="L86" i="10"/>
  <c r="P86" i="10" s="1"/>
  <c r="U86" i="10"/>
  <c r="X86" i="10" s="1"/>
  <c r="J56" i="8"/>
  <c r="V56" i="8" s="1"/>
  <c r="R56" i="8"/>
  <c r="H56" i="8"/>
  <c r="I56" i="8"/>
  <c r="M56" i="8"/>
  <c r="Q56" i="8"/>
  <c r="K56" i="8"/>
  <c r="W56" i="8" s="1"/>
  <c r="O56" i="8"/>
  <c r="S56" i="8"/>
  <c r="AF55" i="4"/>
  <c r="AA75" i="12" l="1"/>
  <c r="AE75" i="12" s="1"/>
  <c r="O75" i="12"/>
  <c r="N75" i="12"/>
  <c r="Z75" i="12"/>
  <c r="AD75" i="12" s="1"/>
  <c r="X75" i="12"/>
  <c r="AB75" i="12" s="1"/>
  <c r="L75" i="12"/>
  <c r="P75" i="12" s="1"/>
  <c r="Y79" i="6"/>
  <c r="AC79" i="6" s="1"/>
  <c r="E80" i="6" s="1"/>
  <c r="AB86" i="10"/>
  <c r="F57" i="11"/>
  <c r="G57" i="11"/>
  <c r="E57" i="11"/>
  <c r="J86" i="7"/>
  <c r="V86" i="7" s="1"/>
  <c r="Z86" i="7" s="1"/>
  <c r="E86" i="7"/>
  <c r="G86" i="7"/>
  <c r="S86" i="7" s="1"/>
  <c r="Y86" i="10"/>
  <c r="AC86" i="10" s="1"/>
  <c r="AA56" i="8"/>
  <c r="AE56" i="8" s="1"/>
  <c r="T56" i="8"/>
  <c r="L56" i="8"/>
  <c r="P56" i="8" s="1"/>
  <c r="U56" i="8"/>
  <c r="X56" i="8" s="1"/>
  <c r="AB56" i="8" s="1"/>
  <c r="Z56" i="8"/>
  <c r="AD56" i="8" s="1"/>
  <c r="N56" i="8"/>
  <c r="AI55" i="4"/>
  <c r="AH55" i="4"/>
  <c r="AG55" i="4"/>
  <c r="K81" i="3"/>
  <c r="O81" i="3" s="1"/>
  <c r="G76" i="12" l="1"/>
  <c r="E76" i="12"/>
  <c r="K76" i="12"/>
  <c r="W76" i="12" s="1"/>
  <c r="O76" i="12"/>
  <c r="S76" i="12"/>
  <c r="AA76" i="12" s="1"/>
  <c r="AE76" i="12" s="1"/>
  <c r="F76" i="12"/>
  <c r="F80" i="6"/>
  <c r="J80" i="6" s="1"/>
  <c r="V80" i="6" s="1"/>
  <c r="G80" i="6"/>
  <c r="K80" i="6" s="1"/>
  <c r="Q80" i="6"/>
  <c r="I80" i="6"/>
  <c r="M80" i="6" s="1"/>
  <c r="K86" i="7"/>
  <c r="W86" i="7" s="1"/>
  <c r="AA86" i="7" s="1"/>
  <c r="I57" i="11"/>
  <c r="M57" i="11" s="1"/>
  <c r="H57" i="11"/>
  <c r="Q57" i="11"/>
  <c r="K57" i="11"/>
  <c r="W57" i="11" s="1"/>
  <c r="O57" i="11"/>
  <c r="S57" i="11"/>
  <c r="J57" i="11"/>
  <c r="V57" i="11" s="1"/>
  <c r="R57" i="11"/>
  <c r="H86" i="7"/>
  <c r="N86" i="7"/>
  <c r="I86" i="7"/>
  <c r="Q86" i="7"/>
  <c r="T86" i="7" s="1"/>
  <c r="E87" i="10"/>
  <c r="G87" i="10"/>
  <c r="F87" i="10"/>
  <c r="AJ55" i="4"/>
  <c r="G56" i="4" s="1"/>
  <c r="K56" i="4" s="1"/>
  <c r="W56" i="4" s="1"/>
  <c r="Y56" i="8"/>
  <c r="AC56" i="8" s="1"/>
  <c r="J81" i="3"/>
  <c r="H80" i="6" l="1"/>
  <c r="R80" i="6"/>
  <c r="J76" i="12"/>
  <c r="V76" i="12" s="1"/>
  <c r="R76" i="12"/>
  <c r="I76" i="12"/>
  <c r="M76" i="12" s="1"/>
  <c r="H76" i="12"/>
  <c r="Q76" i="12"/>
  <c r="S80" i="6"/>
  <c r="T80" i="6" s="1"/>
  <c r="U80" i="6"/>
  <c r="Y80" i="6" s="1"/>
  <c r="AC80" i="6" s="1"/>
  <c r="O86" i="7"/>
  <c r="L86" i="7"/>
  <c r="P86" i="7" s="1"/>
  <c r="N57" i="11"/>
  <c r="Z57" i="11"/>
  <c r="AD57" i="11" s="1"/>
  <c r="AA57" i="11"/>
  <c r="AE57" i="11" s="1"/>
  <c r="T57" i="11"/>
  <c r="L57" i="11"/>
  <c r="P57" i="11" s="1"/>
  <c r="U57" i="11"/>
  <c r="X57" i="11" s="1"/>
  <c r="M86" i="7"/>
  <c r="U86" i="7"/>
  <c r="K87" i="10"/>
  <c r="W87" i="10" s="1"/>
  <c r="S87" i="10"/>
  <c r="J87" i="10"/>
  <c r="V87" i="10" s="1"/>
  <c r="R87" i="10"/>
  <c r="H87" i="10"/>
  <c r="I87" i="10"/>
  <c r="M87" i="10" s="1"/>
  <c r="Q87" i="10"/>
  <c r="AF56" i="8"/>
  <c r="AG56" i="8" s="1"/>
  <c r="O80" i="6"/>
  <c r="W80" i="6"/>
  <c r="L80" i="6"/>
  <c r="P80" i="6" s="1"/>
  <c r="N80" i="6"/>
  <c r="Z80" i="6"/>
  <c r="AD80" i="6" s="1"/>
  <c r="E56" i="4"/>
  <c r="F56" i="4"/>
  <c r="S56" i="4"/>
  <c r="AA56" i="4" s="1"/>
  <c r="O56" i="4"/>
  <c r="J56" i="4"/>
  <c r="N56" i="4" s="1"/>
  <c r="R56" i="4"/>
  <c r="N81" i="3"/>
  <c r="N76" i="12" l="1"/>
  <c r="Z76" i="12"/>
  <c r="AD76" i="12" s="1"/>
  <c r="AA80" i="6"/>
  <c r="AE80" i="6" s="1"/>
  <c r="L76" i="12"/>
  <c r="P76" i="12" s="1"/>
  <c r="U76" i="12"/>
  <c r="X76" i="12" s="1"/>
  <c r="T76" i="12"/>
  <c r="AB57" i="11"/>
  <c r="O87" i="10"/>
  <c r="G81" i="6"/>
  <c r="S81" i="6" s="1"/>
  <c r="Y57" i="11"/>
  <c r="AC57" i="11" s="1"/>
  <c r="AA87" i="10"/>
  <c r="X86" i="7"/>
  <c r="AB86" i="7" s="1"/>
  <c r="Y86" i="7"/>
  <c r="AC86" i="7" s="1"/>
  <c r="Z87" i="10"/>
  <c r="T87" i="10"/>
  <c r="N87" i="10"/>
  <c r="L87" i="10"/>
  <c r="P87" i="10" s="1"/>
  <c r="U87" i="10"/>
  <c r="X87" i="10" s="1"/>
  <c r="AH56" i="8"/>
  <c r="AJ56" i="8" s="1"/>
  <c r="AI56" i="8"/>
  <c r="F81" i="6"/>
  <c r="J81" i="6" s="1"/>
  <c r="N81" i="6" s="1"/>
  <c r="X80" i="6"/>
  <c r="AB80" i="6" s="1"/>
  <c r="E81" i="6"/>
  <c r="H56" i="4"/>
  <c r="I56" i="4"/>
  <c r="M56" i="4" s="1"/>
  <c r="Q56" i="4"/>
  <c r="T56" i="4" s="1"/>
  <c r="AE56" i="4"/>
  <c r="V56" i="4"/>
  <c r="Z56" i="4" s="1"/>
  <c r="AD56" i="4" s="1"/>
  <c r="K81" i="6" l="1"/>
  <c r="O81" i="6" s="1"/>
  <c r="AB87" i="10"/>
  <c r="AB76" i="12"/>
  <c r="Y76" i="12"/>
  <c r="AC76" i="12" s="1"/>
  <c r="AF57" i="11"/>
  <c r="E87" i="7"/>
  <c r="F87" i="7"/>
  <c r="G87" i="7"/>
  <c r="Y87" i="10"/>
  <c r="AC87" i="10" s="1"/>
  <c r="G57" i="8"/>
  <c r="F57" i="8"/>
  <c r="E57" i="8"/>
  <c r="R81" i="6"/>
  <c r="I81" i="6"/>
  <c r="M81" i="6" s="1"/>
  <c r="H81" i="6"/>
  <c r="Q81" i="6"/>
  <c r="V81" i="6"/>
  <c r="L56" i="4"/>
  <c r="P56" i="4" s="1"/>
  <c r="U56" i="4"/>
  <c r="Y56" i="4" s="1"/>
  <c r="AC56" i="4" s="1"/>
  <c r="Z81" i="6" l="1"/>
  <c r="AD81" i="6" s="1"/>
  <c r="W81" i="6"/>
  <c r="AA81" i="6" s="1"/>
  <c r="AE81" i="6" s="1"/>
  <c r="F77" i="12"/>
  <c r="J77" i="12" s="1"/>
  <c r="V77" i="12" s="1"/>
  <c r="G77" i="12"/>
  <c r="E77" i="12"/>
  <c r="AI57" i="11"/>
  <c r="AH57" i="11"/>
  <c r="AG57" i="11"/>
  <c r="AJ57" i="11" s="1"/>
  <c r="K87" i="7"/>
  <c r="W87" i="7" s="1"/>
  <c r="S87" i="7"/>
  <c r="R87" i="7"/>
  <c r="J87" i="7"/>
  <c r="V87" i="7" s="1"/>
  <c r="I87" i="7"/>
  <c r="Q87" i="7"/>
  <c r="H87" i="7"/>
  <c r="G88" i="10"/>
  <c r="F88" i="10"/>
  <c r="E88" i="10"/>
  <c r="J57" i="8"/>
  <c r="V57" i="8" s="1"/>
  <c r="R57" i="8"/>
  <c r="I57" i="8"/>
  <c r="H57" i="8"/>
  <c r="M57" i="8"/>
  <c r="Q57" i="8"/>
  <c r="K57" i="8"/>
  <c r="W57" i="8" s="1"/>
  <c r="O57" i="8"/>
  <c r="S57" i="8"/>
  <c r="T81" i="6"/>
  <c r="L81" i="6"/>
  <c r="P81" i="6" s="1"/>
  <c r="U81" i="6"/>
  <c r="X81" i="6" s="1"/>
  <c r="X56" i="4"/>
  <c r="AB56" i="4" s="1"/>
  <c r="AF56" i="4"/>
  <c r="R77" i="12" l="1"/>
  <c r="Z77" i="12" s="1"/>
  <c r="AD77" i="12" s="1"/>
  <c r="N77" i="12"/>
  <c r="H77" i="12"/>
  <c r="I77" i="12"/>
  <c r="Q77" i="12"/>
  <c r="K77" i="12"/>
  <c r="W77" i="12" s="1"/>
  <c r="O77" i="12"/>
  <c r="S77" i="12"/>
  <c r="AB81" i="6"/>
  <c r="AA57" i="8"/>
  <c r="AE57" i="8" s="1"/>
  <c r="Z87" i="7"/>
  <c r="G58" i="11"/>
  <c r="F58" i="11"/>
  <c r="E58" i="11"/>
  <c r="N87" i="7"/>
  <c r="M87" i="7"/>
  <c r="U87" i="7"/>
  <c r="X87" i="7" s="1"/>
  <c r="L87" i="7"/>
  <c r="P87" i="7" s="1"/>
  <c r="T87" i="7"/>
  <c r="AA87" i="7"/>
  <c r="O87" i="7"/>
  <c r="M88" i="10"/>
  <c r="I88" i="10"/>
  <c r="H88" i="10"/>
  <c r="Q88" i="10"/>
  <c r="J88" i="10"/>
  <c r="V88" i="10" s="1"/>
  <c r="R88" i="10"/>
  <c r="O88" i="10"/>
  <c r="K88" i="10"/>
  <c r="W88" i="10" s="1"/>
  <c r="S88" i="10"/>
  <c r="T57" i="8"/>
  <c r="L57" i="8"/>
  <c r="P57" i="8" s="1"/>
  <c r="U57" i="8"/>
  <c r="X57" i="8" s="1"/>
  <c r="AB57" i="8" s="1"/>
  <c r="Z57" i="8"/>
  <c r="AD57" i="8" s="1"/>
  <c r="N57" i="8"/>
  <c r="Y81" i="6"/>
  <c r="AC81" i="6" s="1"/>
  <c r="AI56" i="4"/>
  <c r="AH56" i="4"/>
  <c r="AG56" i="4"/>
  <c r="AJ56" i="4" s="1"/>
  <c r="AA77" i="12" l="1"/>
  <c r="AE77" i="12" s="1"/>
  <c r="L77" i="12"/>
  <c r="P77" i="12" s="1"/>
  <c r="U77" i="12"/>
  <c r="X77" i="12" s="1"/>
  <c r="T77" i="12"/>
  <c r="M77" i="12"/>
  <c r="F82" i="6"/>
  <c r="R82" i="6" s="1"/>
  <c r="G82" i="6"/>
  <c r="K82" i="6" s="1"/>
  <c r="W82" i="6" s="1"/>
  <c r="J58" i="11"/>
  <c r="V58" i="11" s="1"/>
  <c r="N58" i="11"/>
  <c r="R58" i="11"/>
  <c r="H58" i="11"/>
  <c r="I58" i="11"/>
  <c r="Q58" i="11"/>
  <c r="O58" i="11"/>
  <c r="K58" i="11"/>
  <c r="W58" i="11" s="1"/>
  <c r="S58" i="11"/>
  <c r="AA88" i="10"/>
  <c r="AB87" i="7"/>
  <c r="Y87" i="7"/>
  <c r="AC87" i="7" s="1"/>
  <c r="Z88" i="10"/>
  <c r="N88" i="10"/>
  <c r="T88" i="10"/>
  <c r="L88" i="10"/>
  <c r="P88" i="10" s="1"/>
  <c r="U88" i="10"/>
  <c r="X88" i="10" s="1"/>
  <c r="Y57" i="8"/>
  <c r="AC57" i="8" s="1"/>
  <c r="E82" i="6"/>
  <c r="G57" i="4"/>
  <c r="Y77" i="12" l="1"/>
  <c r="O82" i="6"/>
  <c r="S82" i="6"/>
  <c r="AB77" i="12"/>
  <c r="AC77" i="12"/>
  <c r="E78" i="12" s="1"/>
  <c r="J82" i="6"/>
  <c r="N82" i="6" s="1"/>
  <c r="Z58" i="11"/>
  <c r="AD58" i="11" s="1"/>
  <c r="AB88" i="10"/>
  <c r="AA58" i="11"/>
  <c r="AE58" i="11" s="1"/>
  <c r="L58" i="11"/>
  <c r="P58" i="11" s="1"/>
  <c r="U58" i="11"/>
  <c r="X58" i="11" s="1"/>
  <c r="T58" i="11"/>
  <c r="M58" i="11"/>
  <c r="G88" i="7"/>
  <c r="E88" i="7"/>
  <c r="F88" i="7"/>
  <c r="Y88" i="10"/>
  <c r="AC88" i="10" s="1"/>
  <c r="AF57" i="8"/>
  <c r="AG57" i="8"/>
  <c r="AA82" i="6"/>
  <c r="AE82" i="6" s="1"/>
  <c r="H82" i="6"/>
  <c r="I82" i="6"/>
  <c r="M82" i="6" s="1"/>
  <c r="Q82" i="6"/>
  <c r="F57" i="4"/>
  <c r="J57" i="4" s="1"/>
  <c r="N57" i="4" s="1"/>
  <c r="E57" i="4"/>
  <c r="I57" i="4" s="1"/>
  <c r="M57" i="4" s="1"/>
  <c r="K57" i="4"/>
  <c r="W57" i="4" s="1"/>
  <c r="S57" i="4"/>
  <c r="I78" i="12" l="1"/>
  <c r="M78" i="12" s="1"/>
  <c r="Q78" i="12"/>
  <c r="G78" i="12"/>
  <c r="F78" i="12"/>
  <c r="V82" i="6"/>
  <c r="Z82" i="6" s="1"/>
  <c r="AD82" i="6" s="1"/>
  <c r="Y58" i="11"/>
  <c r="AC58" i="11" s="1"/>
  <c r="AF58" i="11"/>
  <c r="AG58" i="11" s="1"/>
  <c r="AB58" i="11"/>
  <c r="J88" i="7"/>
  <c r="V88" i="7" s="1"/>
  <c r="R88" i="7"/>
  <c r="I88" i="7"/>
  <c r="H88" i="7"/>
  <c r="M88" i="7"/>
  <c r="Q88" i="7"/>
  <c r="S88" i="7"/>
  <c r="O88" i="7"/>
  <c r="K88" i="7"/>
  <c r="W88" i="7" s="1"/>
  <c r="F89" i="10"/>
  <c r="E89" i="10"/>
  <c r="G89" i="10"/>
  <c r="H57" i="4"/>
  <c r="Q57" i="4"/>
  <c r="R57" i="4"/>
  <c r="AI57" i="8"/>
  <c r="AH57" i="8"/>
  <c r="AJ57" i="8" s="1"/>
  <c r="L82" i="6"/>
  <c r="P82" i="6" s="1"/>
  <c r="U82" i="6"/>
  <c r="T82" i="6"/>
  <c r="O57" i="4"/>
  <c r="AA57" i="4"/>
  <c r="AE57" i="4" s="1"/>
  <c r="L57" i="4"/>
  <c r="U57" i="4"/>
  <c r="V57" i="4"/>
  <c r="X82" i="6" l="1"/>
  <c r="J78" i="12"/>
  <c r="V78" i="12" s="1"/>
  <c r="R78" i="12"/>
  <c r="H78" i="12"/>
  <c r="K78" i="12"/>
  <c r="W78" i="12" s="1"/>
  <c r="S78" i="12"/>
  <c r="U78" i="12"/>
  <c r="Y78" i="12" s="1"/>
  <c r="AC78" i="12" s="1"/>
  <c r="Y82" i="6"/>
  <c r="AC82" i="6" s="1"/>
  <c r="Z57" i="4"/>
  <c r="AD57" i="4" s="1"/>
  <c r="T57" i="4"/>
  <c r="P57" i="4"/>
  <c r="G58" i="8"/>
  <c r="O58" i="8" s="1"/>
  <c r="F58" i="8"/>
  <c r="E58" i="8"/>
  <c r="AI58" i="11"/>
  <c r="AH58" i="11"/>
  <c r="AJ58" i="11" s="1"/>
  <c r="U88" i="7"/>
  <c r="X88" i="7" s="1"/>
  <c r="L88" i="7"/>
  <c r="P88" i="7" s="1"/>
  <c r="T88" i="7"/>
  <c r="N88" i="7"/>
  <c r="AA88" i="7"/>
  <c r="Z88" i="7"/>
  <c r="K89" i="10"/>
  <c r="W89" i="10" s="1"/>
  <c r="S89" i="10"/>
  <c r="H89" i="10"/>
  <c r="I89" i="10"/>
  <c r="M89" i="10" s="1"/>
  <c r="Q89" i="10"/>
  <c r="J89" i="10"/>
  <c r="V89" i="10" s="1"/>
  <c r="R89" i="10"/>
  <c r="J58" i="8"/>
  <c r="V58" i="8" s="1"/>
  <c r="R58" i="8"/>
  <c r="H58" i="8"/>
  <c r="I58" i="8"/>
  <c r="Q58" i="8"/>
  <c r="S58" i="8"/>
  <c r="AB82" i="6"/>
  <c r="X57" i="4"/>
  <c r="AB57" i="4" s="1"/>
  <c r="Y57" i="4"/>
  <c r="O78" i="12" l="1"/>
  <c r="Z78" i="12"/>
  <c r="AD78" i="12" s="1"/>
  <c r="N78" i="12"/>
  <c r="X78" i="12"/>
  <c r="AA78" i="12"/>
  <c r="AE78" i="12" s="1"/>
  <c r="L78" i="12"/>
  <c r="P78" i="12" s="1"/>
  <c r="T78" i="12"/>
  <c r="F83" i="6"/>
  <c r="J83" i="6" s="1"/>
  <c r="N83" i="6" s="1"/>
  <c r="K58" i="8"/>
  <c r="W58" i="8" s="1"/>
  <c r="N58" i="8"/>
  <c r="O89" i="10"/>
  <c r="G83" i="6"/>
  <c r="O83" i="6" s="1"/>
  <c r="Y88" i="7"/>
  <c r="AC88" i="7" s="1"/>
  <c r="G89" i="7" s="1"/>
  <c r="E59" i="11"/>
  <c r="F59" i="11"/>
  <c r="G59" i="11"/>
  <c r="AA89" i="10"/>
  <c r="AB88" i="7"/>
  <c r="L89" i="10"/>
  <c r="P89" i="10" s="1"/>
  <c r="U89" i="10"/>
  <c r="X89" i="10" s="1"/>
  <c r="Z89" i="10"/>
  <c r="T89" i="10"/>
  <c r="N89" i="10"/>
  <c r="AA58" i="8"/>
  <c r="AE58" i="8" s="1"/>
  <c r="L58" i="8"/>
  <c r="P58" i="8" s="1"/>
  <c r="U58" i="8"/>
  <c r="X58" i="8" s="1"/>
  <c r="T58" i="8"/>
  <c r="Z58" i="8"/>
  <c r="AD58" i="8" s="1"/>
  <c r="M58" i="8"/>
  <c r="E83" i="6"/>
  <c r="AC57" i="4"/>
  <c r="R83" i="6" l="1"/>
  <c r="AB78" i="12"/>
  <c r="G79" i="12"/>
  <c r="S83" i="6"/>
  <c r="K83" i="6"/>
  <c r="W83" i="6" s="1"/>
  <c r="AA83" i="6" s="1"/>
  <c r="AE83" i="6" s="1"/>
  <c r="E89" i="7"/>
  <c r="Q89" i="7" s="1"/>
  <c r="F89" i="7"/>
  <c r="R89" i="7" s="1"/>
  <c r="O59" i="11"/>
  <c r="K59" i="11"/>
  <c r="W59" i="11" s="1"/>
  <c r="S59" i="11"/>
  <c r="AA59" i="11" s="1"/>
  <c r="AE59" i="11" s="1"/>
  <c r="J59" i="11"/>
  <c r="V59" i="11" s="1"/>
  <c r="R59" i="11"/>
  <c r="M59" i="11"/>
  <c r="I59" i="11"/>
  <c r="H59" i="11"/>
  <c r="Q59" i="11"/>
  <c r="Y89" i="10"/>
  <c r="AC89" i="10" s="1"/>
  <c r="F90" i="10" s="1"/>
  <c r="K89" i="7"/>
  <c r="S89" i="7"/>
  <c r="I89" i="7"/>
  <c r="AB89" i="10"/>
  <c r="Y58" i="8"/>
  <c r="AC58" i="8" s="1"/>
  <c r="AF58" i="8" s="1"/>
  <c r="AB58" i="8"/>
  <c r="I83" i="6"/>
  <c r="M83" i="6" s="1"/>
  <c r="H83" i="6"/>
  <c r="Q83" i="6"/>
  <c r="V83" i="6"/>
  <c r="Z83" i="6" s="1"/>
  <c r="AD83" i="6" s="1"/>
  <c r="AF57" i="4"/>
  <c r="AG57" i="4" s="1"/>
  <c r="AJ57" i="4" s="1"/>
  <c r="H89" i="7" l="1"/>
  <c r="O79" i="12"/>
  <c r="K79" i="12"/>
  <c r="W79" i="12" s="1"/>
  <c r="S79" i="12"/>
  <c r="J89" i="7"/>
  <c r="V89" i="7" s="1"/>
  <c r="Z89" i="7" s="1"/>
  <c r="F79" i="12"/>
  <c r="E79" i="12"/>
  <c r="AI58" i="8"/>
  <c r="AH58" i="8"/>
  <c r="E90" i="10"/>
  <c r="M90" i="10" s="1"/>
  <c r="N59" i="11"/>
  <c r="T59" i="11"/>
  <c r="L59" i="11"/>
  <c r="P59" i="11" s="1"/>
  <c r="U59" i="11"/>
  <c r="X59" i="11" s="1"/>
  <c r="G90" i="10"/>
  <c r="O90" i="10" s="1"/>
  <c r="Z59" i="11"/>
  <c r="AD59" i="11" s="1"/>
  <c r="W89" i="7"/>
  <c r="AA89" i="7" s="1"/>
  <c r="O89" i="7"/>
  <c r="M89" i="7"/>
  <c r="U89" i="7"/>
  <c r="Y89" i="7" s="1"/>
  <c r="T89" i="7"/>
  <c r="J90" i="10"/>
  <c r="V90" i="10" s="1"/>
  <c r="R90" i="10"/>
  <c r="AG58" i="8"/>
  <c r="AJ58" i="8" s="1"/>
  <c r="T83" i="6"/>
  <c r="L83" i="6"/>
  <c r="P83" i="6" s="1"/>
  <c r="U83" i="6"/>
  <c r="X83" i="6" s="1"/>
  <c r="AI57" i="4"/>
  <c r="AH57" i="4"/>
  <c r="AA79" i="12" l="1"/>
  <c r="AE79" i="12" s="1"/>
  <c r="N89" i="7"/>
  <c r="L89" i="7"/>
  <c r="P89" i="7" s="1"/>
  <c r="I79" i="12"/>
  <c r="H79" i="12"/>
  <c r="Q79" i="12"/>
  <c r="J79" i="12"/>
  <c r="V79" i="12" s="1"/>
  <c r="R79" i="12"/>
  <c r="AB83" i="6"/>
  <c r="K90" i="10"/>
  <c r="W90" i="10" s="1"/>
  <c r="Q90" i="10"/>
  <c r="I90" i="10"/>
  <c r="U90" i="10" s="1"/>
  <c r="AB59" i="11"/>
  <c r="Y59" i="11"/>
  <c r="AC59" i="11" s="1"/>
  <c r="H90" i="10"/>
  <c r="S90" i="10"/>
  <c r="AC89" i="7"/>
  <c r="X89" i="7"/>
  <c r="AB89" i="7" s="1"/>
  <c r="Z90" i="10"/>
  <c r="N90" i="10"/>
  <c r="F59" i="8"/>
  <c r="E59" i="8"/>
  <c r="G59" i="8"/>
  <c r="Y83" i="6"/>
  <c r="AC83" i="6" s="1"/>
  <c r="G58" i="4"/>
  <c r="K58" i="4" s="1"/>
  <c r="W58" i="4" s="1"/>
  <c r="F58" i="4"/>
  <c r="J58" i="4" s="1"/>
  <c r="E58" i="4"/>
  <c r="N79" i="12" l="1"/>
  <c r="Z79" i="12"/>
  <c r="AD79" i="12" s="1"/>
  <c r="T79" i="12"/>
  <c r="L79" i="12"/>
  <c r="P79" i="12" s="1"/>
  <c r="U79" i="12"/>
  <c r="X79" i="12" s="1"/>
  <c r="AB79" i="12" s="1"/>
  <c r="M79" i="12"/>
  <c r="F84" i="6"/>
  <c r="J84" i="6" s="1"/>
  <c r="V84" i="6" s="1"/>
  <c r="AA90" i="10"/>
  <c r="X90" i="10"/>
  <c r="G84" i="6"/>
  <c r="K84" i="6" s="1"/>
  <c r="T90" i="10"/>
  <c r="L90" i="10"/>
  <c r="P90" i="10" s="1"/>
  <c r="AF59" i="11"/>
  <c r="G90" i="7"/>
  <c r="F90" i="7"/>
  <c r="E90" i="7"/>
  <c r="Y90" i="10"/>
  <c r="K59" i="8"/>
  <c r="W59" i="8" s="1"/>
  <c r="O59" i="8"/>
  <c r="S59" i="8"/>
  <c r="M59" i="8"/>
  <c r="I59" i="8"/>
  <c r="H59" i="8"/>
  <c r="Q59" i="8"/>
  <c r="J59" i="8"/>
  <c r="V59" i="8" s="1"/>
  <c r="R59" i="8"/>
  <c r="E84" i="6"/>
  <c r="S58" i="4"/>
  <c r="AA58" i="4" s="1"/>
  <c r="H58" i="4"/>
  <c r="Q58" i="4"/>
  <c r="I58" i="4"/>
  <c r="M58" i="4" s="1"/>
  <c r="R58" i="4"/>
  <c r="O58" i="4"/>
  <c r="N58" i="4"/>
  <c r="V58" i="4"/>
  <c r="R84" i="6" l="1"/>
  <c r="Y79" i="12"/>
  <c r="S84" i="6"/>
  <c r="Z58" i="4"/>
  <c r="AD58" i="4" s="1"/>
  <c r="AB90" i="10"/>
  <c r="AC90" i="10"/>
  <c r="F91" i="10" s="1"/>
  <c r="AA59" i="8"/>
  <c r="AE59" i="8" s="1"/>
  <c r="AI59" i="11"/>
  <c r="AH59" i="11"/>
  <c r="AG59" i="11"/>
  <c r="AJ59" i="11" s="1"/>
  <c r="H90" i="7"/>
  <c r="Q90" i="7"/>
  <c r="M90" i="7"/>
  <c r="I90" i="7"/>
  <c r="R90" i="7"/>
  <c r="J90" i="7"/>
  <c r="O90" i="7"/>
  <c r="S90" i="7"/>
  <c r="K90" i="7"/>
  <c r="W90" i="7" s="1"/>
  <c r="Z59" i="8"/>
  <c r="AD59" i="8" s="1"/>
  <c r="L59" i="8"/>
  <c r="P59" i="8" s="1"/>
  <c r="U59" i="8"/>
  <c r="X59" i="8" s="1"/>
  <c r="N59" i="8"/>
  <c r="T59" i="8"/>
  <c r="O84" i="6"/>
  <c r="W84" i="6"/>
  <c r="N84" i="6"/>
  <c r="H84" i="6"/>
  <c r="I84" i="6"/>
  <c r="M84" i="6" s="1"/>
  <c r="Q84" i="6"/>
  <c r="Z84" i="6"/>
  <c r="AD84" i="6" s="1"/>
  <c r="AE58" i="4"/>
  <c r="T58" i="4"/>
  <c r="L58" i="4"/>
  <c r="P58" i="4" s="1"/>
  <c r="U58" i="4"/>
  <c r="Y58" i="4" s="1"/>
  <c r="AC58" i="4" s="1"/>
  <c r="AA84" i="6" l="1"/>
  <c r="AE84" i="6" s="1"/>
  <c r="G91" i="10"/>
  <c r="K91" i="10" s="1"/>
  <c r="W91" i="10" s="1"/>
  <c r="E91" i="10"/>
  <c r="I91" i="10" s="1"/>
  <c r="M91" i="10" s="1"/>
  <c r="AC79" i="12"/>
  <c r="G80" i="12" s="1"/>
  <c r="AB59" i="8"/>
  <c r="F60" i="11"/>
  <c r="G60" i="11"/>
  <c r="E60" i="11"/>
  <c r="V90" i="7"/>
  <c r="Z90" i="7" s="1"/>
  <c r="N90" i="7"/>
  <c r="AA90" i="7"/>
  <c r="L90" i="7"/>
  <c r="P90" i="7" s="1"/>
  <c r="U90" i="7"/>
  <c r="T90" i="7"/>
  <c r="S91" i="10"/>
  <c r="Q91" i="10"/>
  <c r="J91" i="10"/>
  <c r="V91" i="10" s="1"/>
  <c r="R91" i="10"/>
  <c r="Y59" i="8"/>
  <c r="AC59" i="8" s="1"/>
  <c r="AF59" i="8" s="1"/>
  <c r="AI59" i="8" s="1"/>
  <c r="T84" i="6"/>
  <c r="L84" i="6"/>
  <c r="P84" i="6" s="1"/>
  <c r="U84" i="6"/>
  <c r="X84" i="6" s="1"/>
  <c r="AB84" i="6" s="1"/>
  <c r="X58" i="4"/>
  <c r="AB58" i="4" s="1"/>
  <c r="AF58" i="4"/>
  <c r="AG58" i="4" s="1"/>
  <c r="H91" i="10" l="1"/>
  <c r="F80" i="12"/>
  <c r="O80" i="12"/>
  <c r="K80" i="12"/>
  <c r="W80" i="12" s="1"/>
  <c r="S80" i="12"/>
  <c r="E80" i="12"/>
  <c r="O91" i="10"/>
  <c r="I60" i="11"/>
  <c r="M60" i="11"/>
  <c r="H60" i="11"/>
  <c r="Q60" i="11"/>
  <c r="K60" i="11"/>
  <c r="W60" i="11" s="1"/>
  <c r="S60" i="11"/>
  <c r="J60" i="11"/>
  <c r="V60" i="11" s="1"/>
  <c r="N60" i="11"/>
  <c r="R60" i="11"/>
  <c r="AA91" i="10"/>
  <c r="X90" i="7"/>
  <c r="AB90" i="7" s="1"/>
  <c r="Y90" i="7"/>
  <c r="AC90" i="7" s="1"/>
  <c r="L91" i="10"/>
  <c r="P91" i="10" s="1"/>
  <c r="U91" i="10"/>
  <c r="X91" i="10" s="1"/>
  <c r="Z91" i="10"/>
  <c r="N91" i="10"/>
  <c r="T91" i="10"/>
  <c r="AH59" i="8"/>
  <c r="AG59" i="8"/>
  <c r="AJ59" i="8" s="1"/>
  <c r="Y84" i="6"/>
  <c r="AC84" i="6" s="1"/>
  <c r="AI58" i="4"/>
  <c r="AH58" i="4"/>
  <c r="AJ58" i="4" s="1"/>
  <c r="I80" i="12" l="1"/>
  <c r="H80" i="12"/>
  <c r="Q80" i="12"/>
  <c r="J80" i="12"/>
  <c r="V80" i="12" s="1"/>
  <c r="R80" i="12"/>
  <c r="AA80" i="12"/>
  <c r="AE80" i="12" s="1"/>
  <c r="F85" i="6"/>
  <c r="J85" i="6" s="1"/>
  <c r="G85" i="6"/>
  <c r="S85" i="6" s="1"/>
  <c r="O60" i="11"/>
  <c r="Z60" i="11"/>
  <c r="AD60" i="11" s="1"/>
  <c r="T60" i="11"/>
  <c r="AA60" i="11"/>
  <c r="AE60" i="11" s="1"/>
  <c r="L60" i="11"/>
  <c r="P60" i="11" s="1"/>
  <c r="U60" i="11"/>
  <c r="X60" i="11" s="1"/>
  <c r="AB60" i="11" s="1"/>
  <c r="Y91" i="10"/>
  <c r="AC91" i="10" s="1"/>
  <c r="E92" i="10" s="1"/>
  <c r="G91" i="7"/>
  <c r="F91" i="7"/>
  <c r="E91" i="7"/>
  <c r="AB91" i="10"/>
  <c r="F60" i="8"/>
  <c r="G60" i="8"/>
  <c r="E60" i="8"/>
  <c r="E85" i="6"/>
  <c r="G59" i="4"/>
  <c r="Z80" i="12" l="1"/>
  <c r="AD80" i="12" s="1"/>
  <c r="N80" i="12"/>
  <c r="R85" i="6"/>
  <c r="K85" i="6"/>
  <c r="O85" i="6" s="1"/>
  <c r="T80" i="12"/>
  <c r="L80" i="12"/>
  <c r="P80" i="12" s="1"/>
  <c r="U80" i="12"/>
  <c r="X80" i="12" s="1"/>
  <c r="AB80" i="12" s="1"/>
  <c r="M80" i="12"/>
  <c r="Y60" i="11"/>
  <c r="AC60" i="11" s="1"/>
  <c r="F92" i="10"/>
  <c r="J92" i="10" s="1"/>
  <c r="V92" i="10" s="1"/>
  <c r="G92" i="10"/>
  <c r="S92" i="10" s="1"/>
  <c r="Q91" i="7"/>
  <c r="H91" i="7"/>
  <c r="I91" i="7"/>
  <c r="J91" i="7"/>
  <c r="R91" i="7"/>
  <c r="K91" i="7"/>
  <c r="W91" i="7" s="1"/>
  <c r="S91" i="7"/>
  <c r="I92" i="10"/>
  <c r="M92" i="10"/>
  <c r="Q92" i="10"/>
  <c r="K60" i="8"/>
  <c r="W60" i="8" s="1"/>
  <c r="S60" i="8"/>
  <c r="I60" i="8"/>
  <c r="H60" i="8"/>
  <c r="M60" i="8"/>
  <c r="Q60" i="8"/>
  <c r="N60" i="8"/>
  <c r="J60" i="8"/>
  <c r="V60" i="8" s="1"/>
  <c r="R60" i="8"/>
  <c r="H85" i="6"/>
  <c r="I85" i="6"/>
  <c r="M85" i="6" s="1"/>
  <c r="Q85" i="6"/>
  <c r="V85" i="6"/>
  <c r="Z85" i="6" s="1"/>
  <c r="AD85" i="6" s="1"/>
  <c r="N85" i="6"/>
  <c r="E59" i="4"/>
  <c r="I59" i="4" s="1"/>
  <c r="U59" i="4" s="1"/>
  <c r="F59" i="4"/>
  <c r="J59" i="4" s="1"/>
  <c r="N59" i="4" s="1"/>
  <c r="K59" i="4"/>
  <c r="W59" i="4" s="1"/>
  <c r="S59" i="4"/>
  <c r="W85" i="6" l="1"/>
  <c r="AA85" i="6" s="1"/>
  <c r="AE85" i="6" s="1"/>
  <c r="Y80" i="12"/>
  <c r="AC80" i="12" s="1"/>
  <c r="E81" i="12" s="1"/>
  <c r="Q59" i="4"/>
  <c r="R92" i="10"/>
  <c r="T92" i="10" s="1"/>
  <c r="O92" i="10"/>
  <c r="AF60" i="11"/>
  <c r="AG60" i="11"/>
  <c r="AJ60" i="11" s="1"/>
  <c r="K92" i="10"/>
  <c r="W92" i="10" s="1"/>
  <c r="AA92" i="10" s="1"/>
  <c r="H92" i="10"/>
  <c r="O91" i="7"/>
  <c r="V91" i="7"/>
  <c r="Z91" i="7" s="1"/>
  <c r="N91" i="7"/>
  <c r="M91" i="7"/>
  <c r="L91" i="7"/>
  <c r="P91" i="7" s="1"/>
  <c r="U91" i="7"/>
  <c r="AA91" i="7"/>
  <c r="T91" i="7"/>
  <c r="N92" i="10"/>
  <c r="U92" i="10"/>
  <c r="Z60" i="8"/>
  <c r="AD60" i="8" s="1"/>
  <c r="T60" i="8"/>
  <c r="L60" i="8"/>
  <c r="P60" i="8" s="1"/>
  <c r="U60" i="8"/>
  <c r="X60" i="8" s="1"/>
  <c r="AB60" i="8" s="1"/>
  <c r="AA60" i="8"/>
  <c r="AE60" i="8" s="1"/>
  <c r="O60" i="8"/>
  <c r="T85" i="6"/>
  <c r="L85" i="6"/>
  <c r="P85" i="6" s="1"/>
  <c r="U85" i="6"/>
  <c r="X85" i="6" s="1"/>
  <c r="AB85" i="6" s="1"/>
  <c r="H59" i="4"/>
  <c r="R59" i="4"/>
  <c r="T59" i="4" s="1"/>
  <c r="V59" i="4"/>
  <c r="X59" i="4" s="1"/>
  <c r="M59" i="4"/>
  <c r="AA59" i="4"/>
  <c r="L59" i="4"/>
  <c r="O59" i="4"/>
  <c r="Y59" i="4"/>
  <c r="F81" i="12" l="1"/>
  <c r="I81" i="12"/>
  <c r="Q81" i="12"/>
  <c r="G81" i="12"/>
  <c r="H81" i="12" s="1"/>
  <c r="Z92" i="10"/>
  <c r="X92" i="10"/>
  <c r="AB92" i="10" s="1"/>
  <c r="L92" i="10"/>
  <c r="P92" i="10" s="1"/>
  <c r="G61" i="11"/>
  <c r="F61" i="11"/>
  <c r="E61" i="11"/>
  <c r="AI60" i="11"/>
  <c r="AH60" i="11"/>
  <c r="X91" i="7"/>
  <c r="AB91" i="7" s="1"/>
  <c r="Y91" i="7"/>
  <c r="AC91" i="7" s="1"/>
  <c r="Y92" i="10"/>
  <c r="Y60" i="8"/>
  <c r="AC60" i="8" s="1"/>
  <c r="Y85" i="6"/>
  <c r="AC85" i="6" s="1"/>
  <c r="AE59" i="4"/>
  <c r="P59" i="4"/>
  <c r="Z59" i="4"/>
  <c r="AD59" i="4" s="1"/>
  <c r="AB59" i="4"/>
  <c r="AC59" i="4"/>
  <c r="U81" i="12" l="1"/>
  <c r="Y81" i="12" s="1"/>
  <c r="K81" i="12"/>
  <c r="W81" i="12" s="1"/>
  <c r="S81" i="12"/>
  <c r="M81" i="12"/>
  <c r="J81" i="12"/>
  <c r="V81" i="12" s="1"/>
  <c r="R81" i="12"/>
  <c r="T81" i="12" s="1"/>
  <c r="F86" i="6"/>
  <c r="R86" i="6" s="1"/>
  <c r="AC92" i="10"/>
  <c r="G93" i="10" s="1"/>
  <c r="G86" i="6"/>
  <c r="O86" i="6" s="1"/>
  <c r="J61" i="11"/>
  <c r="V61" i="11" s="1"/>
  <c r="N61" i="11"/>
  <c r="R61" i="11"/>
  <c r="Z61" i="11" s="1"/>
  <c r="AD61" i="11" s="1"/>
  <c r="H61" i="11"/>
  <c r="I61" i="11"/>
  <c r="Q61" i="11"/>
  <c r="K61" i="11"/>
  <c r="W61" i="11" s="1"/>
  <c r="O61" i="11"/>
  <c r="S61" i="11"/>
  <c r="G92" i="7"/>
  <c r="E92" i="7"/>
  <c r="F92" i="7"/>
  <c r="AF60" i="8"/>
  <c r="AG60" i="8" s="1"/>
  <c r="AJ60" i="8" s="1"/>
  <c r="E86" i="6"/>
  <c r="AF59" i="4"/>
  <c r="AG59" i="4" s="1"/>
  <c r="O81" i="12" l="1"/>
  <c r="N81" i="12"/>
  <c r="J86" i="6"/>
  <c r="N86" i="6" s="1"/>
  <c r="S86" i="6"/>
  <c r="AA81" i="12"/>
  <c r="AE81" i="12" s="1"/>
  <c r="X81" i="12"/>
  <c r="AB81" i="12" s="1"/>
  <c r="AC81" i="12"/>
  <c r="Z81" i="12"/>
  <c r="AD81" i="12" s="1"/>
  <c r="L81" i="12"/>
  <c r="P81" i="12" s="1"/>
  <c r="K86" i="6"/>
  <c r="W86" i="6" s="1"/>
  <c r="AA86" i="6" s="1"/>
  <c r="AE86" i="6" s="1"/>
  <c r="E93" i="10"/>
  <c r="Q93" i="10" s="1"/>
  <c r="F93" i="10"/>
  <c r="J93" i="10" s="1"/>
  <c r="V93" i="10" s="1"/>
  <c r="AA61" i="11"/>
  <c r="AE61" i="11" s="1"/>
  <c r="T61" i="11"/>
  <c r="L61" i="11"/>
  <c r="P61" i="11" s="1"/>
  <c r="U61" i="11"/>
  <c r="X61" i="11" s="1"/>
  <c r="AB61" i="11" s="1"/>
  <c r="M61" i="11"/>
  <c r="H92" i="7"/>
  <c r="Q92" i="7"/>
  <c r="M92" i="7"/>
  <c r="I92" i="7"/>
  <c r="J92" i="7"/>
  <c r="V92" i="7" s="1"/>
  <c r="R92" i="7"/>
  <c r="K92" i="7"/>
  <c r="W92" i="7" s="1"/>
  <c r="O92" i="7"/>
  <c r="S92" i="7"/>
  <c r="K93" i="10"/>
  <c r="W93" i="10" s="1"/>
  <c r="O93" i="10"/>
  <c r="S93" i="10"/>
  <c r="E61" i="8"/>
  <c r="F61" i="8"/>
  <c r="G61" i="8"/>
  <c r="AH60" i="8"/>
  <c r="AI60" i="8"/>
  <c r="H86" i="6"/>
  <c r="I86" i="6"/>
  <c r="M86" i="6" s="1"/>
  <c r="Q86" i="6"/>
  <c r="AI59" i="4"/>
  <c r="AH59" i="4"/>
  <c r="AJ59" i="4" s="1"/>
  <c r="E82" i="12" l="1"/>
  <c r="V86" i="6"/>
  <c r="Z86" i="6" s="1"/>
  <c r="AD86" i="6" s="1"/>
  <c r="I82" i="12"/>
  <c r="M82" i="12" s="1"/>
  <c r="Q82" i="12"/>
  <c r="M93" i="10"/>
  <c r="I93" i="10"/>
  <c r="L93" i="10" s="1"/>
  <c r="G82" i="12"/>
  <c r="F82" i="12"/>
  <c r="H93" i="10"/>
  <c r="R93" i="10"/>
  <c r="Z93" i="10" s="1"/>
  <c r="Y61" i="11"/>
  <c r="AC61" i="11" s="1"/>
  <c r="AA93" i="10"/>
  <c r="AA92" i="7"/>
  <c r="N92" i="7"/>
  <c r="T92" i="7"/>
  <c r="Z92" i="7"/>
  <c r="L92" i="7"/>
  <c r="P92" i="7" s="1"/>
  <c r="U92" i="7"/>
  <c r="N93" i="10"/>
  <c r="U93" i="10"/>
  <c r="X93" i="10" s="1"/>
  <c r="J61" i="8"/>
  <c r="V61" i="8" s="1"/>
  <c r="N61" i="8"/>
  <c r="R61" i="8"/>
  <c r="K61" i="8"/>
  <c r="W61" i="8" s="1"/>
  <c r="O61" i="8"/>
  <c r="S61" i="8"/>
  <c r="I61" i="8"/>
  <c r="M61" i="8" s="1"/>
  <c r="H61" i="8"/>
  <c r="Q61" i="8"/>
  <c r="T86" i="6"/>
  <c r="L86" i="6"/>
  <c r="P86" i="6" s="1"/>
  <c r="U86" i="6"/>
  <c r="X86" i="6" s="1"/>
  <c r="AB86" i="6" s="1"/>
  <c r="G60" i="4"/>
  <c r="P93" i="10" l="1"/>
  <c r="J82" i="12"/>
  <c r="V82" i="12" s="1"/>
  <c r="R82" i="12"/>
  <c r="T93" i="10"/>
  <c r="AB93" i="10" s="1"/>
  <c r="O82" i="12"/>
  <c r="K82" i="12"/>
  <c r="W82" i="12" s="1"/>
  <c r="S82" i="12"/>
  <c r="U82" i="12"/>
  <c r="Y82" i="12" s="1"/>
  <c r="AC82" i="12" s="1"/>
  <c r="H82" i="12"/>
  <c r="AA61" i="8"/>
  <c r="AE61" i="8" s="1"/>
  <c r="Z61" i="8"/>
  <c r="AD61" i="8" s="1"/>
  <c r="AF61" i="11"/>
  <c r="AG61" i="11"/>
  <c r="X92" i="7"/>
  <c r="AB92" i="7" s="1"/>
  <c r="Y92" i="7"/>
  <c r="AC92" i="7" s="1"/>
  <c r="Y93" i="10"/>
  <c r="AC93" i="10" s="1"/>
  <c r="T61" i="8"/>
  <c r="L61" i="8"/>
  <c r="P61" i="8" s="1"/>
  <c r="U61" i="8"/>
  <c r="X61" i="8" s="1"/>
  <c r="Y86" i="6"/>
  <c r="AC86" i="6" s="1"/>
  <c r="F60" i="4"/>
  <c r="J60" i="4" s="1"/>
  <c r="N60" i="4" s="1"/>
  <c r="E60" i="4"/>
  <c r="I60" i="4" s="1"/>
  <c r="M60" i="4" s="1"/>
  <c r="R60" i="4"/>
  <c r="H60" i="4"/>
  <c r="K60" i="4"/>
  <c r="W60" i="4" s="1"/>
  <c r="S60" i="4"/>
  <c r="Z82" i="12" l="1"/>
  <c r="AD82" i="12" s="1"/>
  <c r="N82" i="12"/>
  <c r="AA82" i="12"/>
  <c r="AE82" i="12" s="1"/>
  <c r="T82" i="12"/>
  <c r="X82" i="12"/>
  <c r="AB82" i="12" s="1"/>
  <c r="L82" i="12"/>
  <c r="P82" i="12" s="1"/>
  <c r="F87" i="6"/>
  <c r="G87" i="6"/>
  <c r="O87" i="6" s="1"/>
  <c r="AB61" i="8"/>
  <c r="AH61" i="11"/>
  <c r="AJ61" i="11" s="1"/>
  <c r="AI61" i="11"/>
  <c r="G93" i="7"/>
  <c r="E93" i="7"/>
  <c r="F93" i="7"/>
  <c r="G94" i="10"/>
  <c r="F94" i="10"/>
  <c r="E94" i="10"/>
  <c r="Y61" i="8"/>
  <c r="AC61" i="8" s="1"/>
  <c r="E87" i="6"/>
  <c r="J87" i="6"/>
  <c r="N87" i="6" s="1"/>
  <c r="R87" i="6"/>
  <c r="U60" i="4"/>
  <c r="Q60" i="4"/>
  <c r="V60" i="4"/>
  <c r="Z60" i="4" s="1"/>
  <c r="AD60" i="4" s="1"/>
  <c r="T60" i="4"/>
  <c r="L60" i="4"/>
  <c r="P60" i="4" s="1"/>
  <c r="O60" i="4"/>
  <c r="AA60" i="4"/>
  <c r="S87" i="6" l="1"/>
  <c r="K87" i="6"/>
  <c r="W87" i="6" s="1"/>
  <c r="AA87" i="6" s="1"/>
  <c r="AE87" i="6" s="1"/>
  <c r="E62" i="11"/>
  <c r="G62" i="11"/>
  <c r="F62" i="11"/>
  <c r="J93" i="7"/>
  <c r="R93" i="7"/>
  <c r="I93" i="7"/>
  <c r="M93" i="7"/>
  <c r="H93" i="7"/>
  <c r="Q93" i="7"/>
  <c r="K93" i="7"/>
  <c r="W93" i="7" s="1"/>
  <c r="O93" i="7"/>
  <c r="S93" i="7"/>
  <c r="I94" i="10"/>
  <c r="H94" i="10"/>
  <c r="M94" i="10"/>
  <c r="Q94" i="10"/>
  <c r="J94" i="10"/>
  <c r="V94" i="10" s="1"/>
  <c r="R94" i="10"/>
  <c r="O94" i="10"/>
  <c r="K94" i="10"/>
  <c r="W94" i="10" s="1"/>
  <c r="S94" i="10"/>
  <c r="AF61" i="8"/>
  <c r="AG61" i="8" s="1"/>
  <c r="H87" i="6"/>
  <c r="I87" i="6"/>
  <c r="M87" i="6" s="1"/>
  <c r="Q87" i="6"/>
  <c r="V87" i="6"/>
  <c r="Z87" i="6" s="1"/>
  <c r="AD87" i="6" s="1"/>
  <c r="Y60" i="4"/>
  <c r="AC60" i="4" s="1"/>
  <c r="X60" i="4"/>
  <c r="AE60" i="4"/>
  <c r="AB60" i="4"/>
  <c r="F83" i="12" l="1"/>
  <c r="E83" i="12"/>
  <c r="G83" i="12"/>
  <c r="N62" i="11"/>
  <c r="J62" i="11"/>
  <c r="V62" i="11" s="1"/>
  <c r="R62" i="11"/>
  <c r="K62" i="11"/>
  <c r="W62" i="11" s="1"/>
  <c r="S62" i="11"/>
  <c r="H62" i="11"/>
  <c r="M62" i="11"/>
  <c r="I62" i="11"/>
  <c r="Q62" i="11"/>
  <c r="AA93" i="7"/>
  <c r="T93" i="7"/>
  <c r="U93" i="7"/>
  <c r="L93" i="7"/>
  <c r="P93" i="7" s="1"/>
  <c r="V93" i="7"/>
  <c r="Z93" i="7" s="1"/>
  <c r="N93" i="7"/>
  <c r="N94" i="10"/>
  <c r="T94" i="10"/>
  <c r="AA94" i="10"/>
  <c r="Z94" i="10"/>
  <c r="L94" i="10"/>
  <c r="P94" i="10" s="1"/>
  <c r="U94" i="10"/>
  <c r="X94" i="10" s="1"/>
  <c r="AI61" i="8"/>
  <c r="AH61" i="8"/>
  <c r="AJ61" i="8" s="1"/>
  <c r="T87" i="6"/>
  <c r="L87" i="6"/>
  <c r="P87" i="6" s="1"/>
  <c r="U87" i="6"/>
  <c r="X87" i="6" s="1"/>
  <c r="AB87" i="6" s="1"/>
  <c r="AF60" i="4"/>
  <c r="AI60" i="4" s="1"/>
  <c r="AG60" i="4"/>
  <c r="AJ60" i="4" s="1"/>
  <c r="H83" i="12" l="1"/>
  <c r="I83" i="12"/>
  <c r="Q83" i="12"/>
  <c r="O83" i="12"/>
  <c r="K83" i="12"/>
  <c r="W83" i="12" s="1"/>
  <c r="S83" i="12"/>
  <c r="J83" i="12"/>
  <c r="V83" i="12" s="1"/>
  <c r="R83" i="12"/>
  <c r="Z62" i="11"/>
  <c r="AD62" i="11" s="1"/>
  <c r="AB94" i="10"/>
  <c r="L62" i="11"/>
  <c r="P62" i="11" s="1"/>
  <c r="U62" i="11"/>
  <c r="X62" i="11" s="1"/>
  <c r="AA62" i="11"/>
  <c r="AE62" i="11" s="1"/>
  <c r="T62" i="11"/>
  <c r="O62" i="11"/>
  <c r="X93" i="7"/>
  <c r="AB93" i="7" s="1"/>
  <c r="Y93" i="7"/>
  <c r="AC93" i="7" s="1"/>
  <c r="Y94" i="10"/>
  <c r="AC94" i="10" s="1"/>
  <c r="AH60" i="4"/>
  <c r="G62" i="8"/>
  <c r="F62" i="8"/>
  <c r="E62" i="8"/>
  <c r="Y87" i="6"/>
  <c r="AC87" i="6" s="1"/>
  <c r="G61" i="4"/>
  <c r="K61" i="4" s="1"/>
  <c r="W61" i="4" s="1"/>
  <c r="N83" i="12" l="1"/>
  <c r="Z83" i="12"/>
  <c r="AD83" i="12" s="1"/>
  <c r="AA83" i="12"/>
  <c r="AE83" i="12" s="1"/>
  <c r="L83" i="12"/>
  <c r="P83" i="12" s="1"/>
  <c r="U83" i="12"/>
  <c r="X83" i="12" s="1"/>
  <c r="M83" i="12"/>
  <c r="T83" i="12"/>
  <c r="G88" i="6"/>
  <c r="K88" i="6" s="1"/>
  <c r="Y62" i="11"/>
  <c r="AC62" i="11" s="1"/>
  <c r="F88" i="6"/>
  <c r="J88" i="6" s="1"/>
  <c r="N88" i="6" s="1"/>
  <c r="AB62" i="11"/>
  <c r="AF62" i="11"/>
  <c r="AH62" i="11" s="1"/>
  <c r="AI62" i="11"/>
  <c r="E94" i="7"/>
  <c r="G94" i="7"/>
  <c r="F94" i="7"/>
  <c r="G95" i="10"/>
  <c r="F95" i="10"/>
  <c r="E95" i="10"/>
  <c r="N62" i="8"/>
  <c r="J62" i="8"/>
  <c r="V62" i="8" s="1"/>
  <c r="R62" i="8"/>
  <c r="H62" i="8"/>
  <c r="M62" i="8"/>
  <c r="I62" i="8"/>
  <c r="Q62" i="8"/>
  <c r="K62" i="8"/>
  <c r="W62" i="8" s="1"/>
  <c r="S62" i="8"/>
  <c r="E88" i="6"/>
  <c r="F61" i="4"/>
  <c r="J61" i="4" s="1"/>
  <c r="E61" i="4"/>
  <c r="S61" i="4"/>
  <c r="AA61" i="4" s="1"/>
  <c r="O61" i="4"/>
  <c r="R61" i="4"/>
  <c r="R88" i="6" l="1"/>
  <c r="S88" i="6"/>
  <c r="Y83" i="12"/>
  <c r="AC83" i="12"/>
  <c r="AB83" i="12"/>
  <c r="H61" i="4"/>
  <c r="Z62" i="8"/>
  <c r="AD62" i="8" s="1"/>
  <c r="AG62" i="11"/>
  <c r="AJ62" i="11" s="1"/>
  <c r="J94" i="7"/>
  <c r="R94" i="7"/>
  <c r="O94" i="7"/>
  <c r="S94" i="7"/>
  <c r="K94" i="7"/>
  <c r="W94" i="7" s="1"/>
  <c r="I94" i="7"/>
  <c r="M94" i="7"/>
  <c r="H94" i="7"/>
  <c r="Q94" i="7"/>
  <c r="J95" i="10"/>
  <c r="V95" i="10" s="1"/>
  <c r="R95" i="10"/>
  <c r="I95" i="10"/>
  <c r="M95" i="10" s="1"/>
  <c r="H95" i="10"/>
  <c r="Q95" i="10"/>
  <c r="K95" i="10"/>
  <c r="W95" i="10" s="1"/>
  <c r="S95" i="10"/>
  <c r="I61" i="4"/>
  <c r="M61" i="4" s="1"/>
  <c r="Q61" i="4"/>
  <c r="AA62" i="8"/>
  <c r="AE62" i="8" s="1"/>
  <c r="T62" i="8"/>
  <c r="L62" i="8"/>
  <c r="P62" i="8" s="1"/>
  <c r="U62" i="8"/>
  <c r="X62" i="8" s="1"/>
  <c r="AB62" i="8" s="1"/>
  <c r="O62" i="8"/>
  <c r="O88" i="6"/>
  <c r="W88" i="6"/>
  <c r="AA88" i="6" s="1"/>
  <c r="AE88" i="6" s="1"/>
  <c r="H88" i="6"/>
  <c r="I88" i="6"/>
  <c r="M88" i="6" s="1"/>
  <c r="Q88" i="6"/>
  <c r="V88" i="6"/>
  <c r="Z88" i="6" s="1"/>
  <c r="AD88" i="6" s="1"/>
  <c r="AE61" i="4"/>
  <c r="T61" i="4"/>
  <c r="N61" i="4"/>
  <c r="V61" i="4"/>
  <c r="Z61" i="4" s="1"/>
  <c r="AD61" i="4" s="1"/>
  <c r="E84" i="12" l="1"/>
  <c r="I84" i="12" s="1"/>
  <c r="G84" i="12"/>
  <c r="F84" i="12"/>
  <c r="O95" i="10"/>
  <c r="T94" i="7"/>
  <c r="F63" i="11"/>
  <c r="G63" i="11"/>
  <c r="E63" i="11"/>
  <c r="L94" i="7"/>
  <c r="P94" i="7" s="1"/>
  <c r="U94" i="7"/>
  <c r="Y94" i="7" s="1"/>
  <c r="AC94" i="7" s="1"/>
  <c r="AA94" i="7"/>
  <c r="V94" i="7"/>
  <c r="Z94" i="7" s="1"/>
  <c r="N94" i="7"/>
  <c r="L95" i="10"/>
  <c r="P95" i="10" s="1"/>
  <c r="U95" i="10"/>
  <c r="X95" i="10" s="1"/>
  <c r="AA95" i="10"/>
  <c r="Z95" i="10"/>
  <c r="T95" i="10"/>
  <c r="N95" i="10"/>
  <c r="L61" i="4"/>
  <c r="P61" i="4" s="1"/>
  <c r="U61" i="4"/>
  <c r="Y61" i="4" s="1"/>
  <c r="AC61" i="4" s="1"/>
  <c r="Y62" i="8"/>
  <c r="AC62" i="8" s="1"/>
  <c r="L88" i="6"/>
  <c r="P88" i="6" s="1"/>
  <c r="U88" i="6"/>
  <c r="X88" i="6" s="1"/>
  <c r="T88" i="6"/>
  <c r="Q84" i="12" l="1"/>
  <c r="K84" i="12"/>
  <c r="W84" i="12" s="1"/>
  <c r="S84" i="12"/>
  <c r="J84" i="12"/>
  <c r="V84" i="12" s="1"/>
  <c r="R84" i="12"/>
  <c r="T84" i="12" s="1"/>
  <c r="H84" i="12"/>
  <c r="U84" i="12"/>
  <c r="M84" i="12"/>
  <c r="X61" i="4"/>
  <c r="AB61" i="4" s="1"/>
  <c r="K63" i="11"/>
  <c r="W63" i="11" s="1"/>
  <c r="S63" i="11"/>
  <c r="M63" i="11"/>
  <c r="H63" i="11"/>
  <c r="I63" i="11"/>
  <c r="Q63" i="11"/>
  <c r="N63" i="11"/>
  <c r="J63" i="11"/>
  <c r="V63" i="11" s="1"/>
  <c r="R63" i="11"/>
  <c r="Z63" i="11" s="1"/>
  <c r="AD63" i="11" s="1"/>
  <c r="E95" i="7"/>
  <c r="Q95" i="7" s="1"/>
  <c r="F95" i="7"/>
  <c r="J95" i="7" s="1"/>
  <c r="V95" i="7" s="1"/>
  <c r="G95" i="7"/>
  <c r="S95" i="7" s="1"/>
  <c r="X94" i="7"/>
  <c r="AB94" i="7" s="1"/>
  <c r="Y95" i="10"/>
  <c r="AC95" i="10" s="1"/>
  <c r="G96" i="10" s="1"/>
  <c r="AB95" i="10"/>
  <c r="AF62" i="8"/>
  <c r="AG62" i="8" s="1"/>
  <c r="AB88" i="6"/>
  <c r="Y88" i="6"/>
  <c r="AC88" i="6" s="1"/>
  <c r="AF61" i="4"/>
  <c r="O84" i="12" l="1"/>
  <c r="N84" i="12"/>
  <c r="AA84" i="12"/>
  <c r="AE84" i="12" s="1"/>
  <c r="Z84" i="12"/>
  <c r="AD84" i="12" s="1"/>
  <c r="L84" i="12"/>
  <c r="P84" i="12" s="1"/>
  <c r="Y84" i="12"/>
  <c r="AC84" i="12" s="1"/>
  <c r="X84" i="12"/>
  <c r="AB84" i="12" s="1"/>
  <c r="G89" i="6"/>
  <c r="S89" i="6" s="1"/>
  <c r="F89" i="6"/>
  <c r="J89" i="6" s="1"/>
  <c r="N89" i="6" s="1"/>
  <c r="K95" i="7"/>
  <c r="W95" i="7" s="1"/>
  <c r="AA95" i="7" s="1"/>
  <c r="I95" i="7"/>
  <c r="M95" i="7" s="1"/>
  <c r="T63" i="11"/>
  <c r="AA63" i="11"/>
  <c r="AE63" i="11" s="1"/>
  <c r="L63" i="11"/>
  <c r="P63" i="11" s="1"/>
  <c r="U63" i="11"/>
  <c r="X63" i="11" s="1"/>
  <c r="O63" i="11"/>
  <c r="E96" i="10"/>
  <c r="M96" i="10" s="1"/>
  <c r="F96" i="10"/>
  <c r="R97" i="10" s="1"/>
  <c r="H95" i="7"/>
  <c r="R95" i="7"/>
  <c r="T95" i="7" s="1"/>
  <c r="O96" i="10"/>
  <c r="K96" i="10"/>
  <c r="S97" i="10"/>
  <c r="S96" i="10"/>
  <c r="AH62" i="8"/>
  <c r="AJ62" i="8" s="1"/>
  <c r="AI62" i="8"/>
  <c r="N95" i="7"/>
  <c r="E89" i="6"/>
  <c r="AI61" i="4"/>
  <c r="AH61" i="4"/>
  <c r="AG61" i="4"/>
  <c r="E85" i="12" l="1"/>
  <c r="R89" i="6"/>
  <c r="K89" i="6"/>
  <c r="I85" i="12"/>
  <c r="M85" i="12" s="1"/>
  <c r="Q85" i="12"/>
  <c r="F85" i="12"/>
  <c r="G85" i="12"/>
  <c r="AB63" i="11"/>
  <c r="U95" i="7"/>
  <c r="X95" i="7" s="1"/>
  <c r="AB95" i="7" s="1"/>
  <c r="L95" i="7"/>
  <c r="P95" i="7" s="1"/>
  <c r="O95" i="7"/>
  <c r="J96" i="10"/>
  <c r="V97" i="10" s="1"/>
  <c r="Z97" i="10" s="1"/>
  <c r="R96" i="10"/>
  <c r="Q97" i="10"/>
  <c r="T97" i="10" s="1"/>
  <c r="Y63" i="11"/>
  <c r="AC63" i="11" s="1"/>
  <c r="Q96" i="10"/>
  <c r="Z95" i="7"/>
  <c r="I96" i="10"/>
  <c r="H96" i="10"/>
  <c r="W97" i="10"/>
  <c r="AA97" i="10" s="1"/>
  <c r="W96" i="10"/>
  <c r="AA96" i="10" s="1"/>
  <c r="AJ61" i="4"/>
  <c r="G62" i="4" s="1"/>
  <c r="K62" i="4" s="1"/>
  <c r="W62" i="4" s="1"/>
  <c r="F63" i="8"/>
  <c r="E63" i="8"/>
  <c r="G63" i="8"/>
  <c r="O89" i="6"/>
  <c r="W89" i="6"/>
  <c r="AA89" i="6" s="1"/>
  <c r="AE89" i="6" s="1"/>
  <c r="I89" i="6"/>
  <c r="M89" i="6" s="1"/>
  <c r="H89" i="6"/>
  <c r="Q89" i="6"/>
  <c r="V89" i="6"/>
  <c r="Z89" i="6" s="1"/>
  <c r="AD89" i="6" s="1"/>
  <c r="H85" i="12" l="1"/>
  <c r="K85" i="12"/>
  <c r="W85" i="12" s="1"/>
  <c r="O85" i="12"/>
  <c r="S85" i="12"/>
  <c r="J85" i="12"/>
  <c r="V85" i="12" s="1"/>
  <c r="R85" i="12"/>
  <c r="U85" i="12"/>
  <c r="Y95" i="7"/>
  <c r="AC95" i="7" s="1"/>
  <c r="G96" i="7" s="1"/>
  <c r="T96" i="10"/>
  <c r="L96" i="10"/>
  <c r="P96" i="10" s="1"/>
  <c r="N96" i="10"/>
  <c r="V96" i="10"/>
  <c r="Z96" i="10" s="1"/>
  <c r="U97" i="10"/>
  <c r="X97" i="10" s="1"/>
  <c r="AB97" i="10" s="1"/>
  <c r="U96" i="10"/>
  <c r="AF63" i="11"/>
  <c r="K63" i="8"/>
  <c r="W63" i="8" s="1"/>
  <c r="S63" i="8"/>
  <c r="H63" i="8"/>
  <c r="M63" i="8"/>
  <c r="I63" i="8"/>
  <c r="Q63" i="8"/>
  <c r="J63" i="8"/>
  <c r="V63" i="8" s="1"/>
  <c r="N63" i="8"/>
  <c r="R63" i="8"/>
  <c r="T89" i="6"/>
  <c r="L89" i="6"/>
  <c r="P89" i="6" s="1"/>
  <c r="U89" i="6"/>
  <c r="X89" i="6" s="1"/>
  <c r="F62" i="4"/>
  <c r="R62" i="4" s="1"/>
  <c r="E62" i="4"/>
  <c r="I62" i="4" s="1"/>
  <c r="S62" i="4"/>
  <c r="AA62" i="4" s="1"/>
  <c r="O62" i="4"/>
  <c r="AB89" i="6" l="1"/>
  <c r="N85" i="12"/>
  <c r="Z85" i="12"/>
  <c r="AD85" i="12" s="1"/>
  <c r="AA85" i="12"/>
  <c r="AE85" i="12" s="1"/>
  <c r="X85" i="12"/>
  <c r="Y85" i="12"/>
  <c r="L85" i="12"/>
  <c r="P85" i="12" s="1"/>
  <c r="T85" i="12"/>
  <c r="X96" i="10"/>
  <c r="AB96" i="10" s="1"/>
  <c r="Y96" i="10"/>
  <c r="E96" i="7"/>
  <c r="M96" i="7" s="1"/>
  <c r="F96" i="7"/>
  <c r="R96" i="7" s="1"/>
  <c r="Y97" i="10"/>
  <c r="AC97" i="10" s="1"/>
  <c r="E98" i="10" s="1"/>
  <c r="AH63" i="11"/>
  <c r="AI63" i="11"/>
  <c r="AG63" i="11"/>
  <c r="L63" i="8"/>
  <c r="P63" i="8" s="1"/>
  <c r="U63" i="8"/>
  <c r="X63" i="8" s="1"/>
  <c r="AA63" i="8"/>
  <c r="AE63" i="8" s="1"/>
  <c r="Z63" i="8"/>
  <c r="AD63" i="8" s="1"/>
  <c r="Y63" i="8"/>
  <c r="AC63" i="8" s="1"/>
  <c r="T63" i="8"/>
  <c r="O63" i="8"/>
  <c r="K96" i="7"/>
  <c r="O96" i="7"/>
  <c r="S96" i="7"/>
  <c r="S97" i="7"/>
  <c r="Y89" i="6"/>
  <c r="AC89" i="6" s="1"/>
  <c r="AE62" i="4"/>
  <c r="Q62" i="4"/>
  <c r="T62" i="4" s="1"/>
  <c r="H62" i="4"/>
  <c r="J62" i="4"/>
  <c r="V62" i="4" s="1"/>
  <c r="Z62" i="4" s="1"/>
  <c r="AD62" i="4" s="1"/>
  <c r="M62" i="4"/>
  <c r="U62" i="4"/>
  <c r="AC85" i="12" l="1"/>
  <c r="G86" i="12" s="1"/>
  <c r="AB85" i="12"/>
  <c r="G90" i="6"/>
  <c r="O90" i="6" s="1"/>
  <c r="AJ63" i="11"/>
  <c r="F90" i="6"/>
  <c r="R90" i="6" s="1"/>
  <c r="H96" i="7"/>
  <c r="R97" i="7"/>
  <c r="Q96" i="7"/>
  <c r="T96" i="7" s="1"/>
  <c r="G98" i="10"/>
  <c r="F98" i="10"/>
  <c r="J96" i="7"/>
  <c r="V97" i="7" s="1"/>
  <c r="Z97" i="7" s="1"/>
  <c r="Q97" i="7"/>
  <c r="I96" i="7"/>
  <c r="U96" i="7" s="1"/>
  <c r="E64" i="11"/>
  <c r="F64" i="11"/>
  <c r="G64" i="11"/>
  <c r="I98" i="10"/>
  <c r="M98" i="10" s="1"/>
  <c r="Q98" i="10"/>
  <c r="AF63" i="8"/>
  <c r="AG63" i="8" s="1"/>
  <c r="AB63" i="8"/>
  <c r="W96" i="7"/>
  <c r="AA96" i="7" s="1"/>
  <c r="W97" i="7"/>
  <c r="AA97" i="7" s="1"/>
  <c r="K90" i="6"/>
  <c r="W90" i="6" s="1"/>
  <c r="E90" i="6"/>
  <c r="Y62" i="4"/>
  <c r="N62" i="4"/>
  <c r="L62" i="4"/>
  <c r="P62" i="4" s="1"/>
  <c r="X62" i="4"/>
  <c r="AB62" i="4" s="1"/>
  <c r="J90" i="6" l="1"/>
  <c r="N90" i="6" s="1"/>
  <c r="S90" i="6"/>
  <c r="K86" i="12"/>
  <c r="W86" i="12" s="1"/>
  <c r="O86" i="12"/>
  <c r="S86" i="12"/>
  <c r="AA86" i="12" s="1"/>
  <c r="AE86" i="12" s="1"/>
  <c r="E86" i="12"/>
  <c r="F86" i="12"/>
  <c r="T97" i="7"/>
  <c r="U97" i="7"/>
  <c r="X97" i="7" s="1"/>
  <c r="S98" i="10"/>
  <c r="H98" i="10"/>
  <c r="Y96" i="7"/>
  <c r="V96" i="7"/>
  <c r="Z96" i="7" s="1"/>
  <c r="K98" i="10"/>
  <c r="W98" i="10" s="1"/>
  <c r="R98" i="10"/>
  <c r="N96" i="7"/>
  <c r="J98" i="10"/>
  <c r="V98" i="10" s="1"/>
  <c r="L96" i="7"/>
  <c r="P96" i="7" s="1"/>
  <c r="K64" i="11"/>
  <c r="W64" i="11" s="1"/>
  <c r="O64" i="11"/>
  <c r="S64" i="11"/>
  <c r="J64" i="11"/>
  <c r="V64" i="11" s="1"/>
  <c r="R64" i="11"/>
  <c r="H64" i="11"/>
  <c r="M64" i="11"/>
  <c r="I64" i="11"/>
  <c r="Q64" i="11"/>
  <c r="U98" i="10"/>
  <c r="AI63" i="8"/>
  <c r="AH63" i="8"/>
  <c r="AJ63" i="8" s="1"/>
  <c r="AA90" i="6"/>
  <c r="AE90" i="6" s="1"/>
  <c r="I90" i="6"/>
  <c r="M90" i="6" s="1"/>
  <c r="H90" i="6"/>
  <c r="Q90" i="6"/>
  <c r="V90" i="6"/>
  <c r="Z90" i="6" s="1"/>
  <c r="AD90" i="6" s="1"/>
  <c r="AC62" i="4"/>
  <c r="AF62" i="4" s="1"/>
  <c r="H86" i="12" l="1"/>
  <c r="J86" i="12"/>
  <c r="V86" i="12" s="1"/>
  <c r="R86" i="12"/>
  <c r="I86" i="12"/>
  <c r="M86" i="12" s="1"/>
  <c r="Q86" i="12"/>
  <c r="T98" i="10"/>
  <c r="Y97" i="7"/>
  <c r="AC97" i="7" s="1"/>
  <c r="E98" i="7" s="1"/>
  <c r="AA98" i="10"/>
  <c r="AA64" i="11"/>
  <c r="AE64" i="11" s="1"/>
  <c r="O98" i="10"/>
  <c r="Z98" i="10"/>
  <c r="AB97" i="7"/>
  <c r="X96" i="7"/>
  <c r="AB96" i="7" s="1"/>
  <c r="X98" i="10"/>
  <c r="L98" i="10"/>
  <c r="P98" i="10" s="1"/>
  <c r="N98" i="10"/>
  <c r="T64" i="11"/>
  <c r="L64" i="11"/>
  <c r="P64" i="11" s="1"/>
  <c r="U64" i="11"/>
  <c r="X64" i="11" s="1"/>
  <c r="Z64" i="11"/>
  <c r="AD64" i="11" s="1"/>
  <c r="N64" i="11"/>
  <c r="Y98" i="10"/>
  <c r="E64" i="8"/>
  <c r="I64" i="8" s="1"/>
  <c r="G64" i="8"/>
  <c r="K64" i="8" s="1"/>
  <c r="W64" i="8" s="1"/>
  <c r="F64" i="8"/>
  <c r="R64" i="8" s="1"/>
  <c r="M64" i="8"/>
  <c r="Q64" i="8"/>
  <c r="T90" i="6"/>
  <c r="L90" i="6"/>
  <c r="P90" i="6" s="1"/>
  <c r="U90" i="6"/>
  <c r="X90" i="6" s="1"/>
  <c r="AB90" i="6" s="1"/>
  <c r="AI62" i="4"/>
  <c r="AH62" i="4"/>
  <c r="AG62" i="4"/>
  <c r="N86" i="12" l="1"/>
  <c r="Z86" i="12"/>
  <c r="AD86" i="12" s="1"/>
  <c r="AB98" i="10"/>
  <c r="F98" i="7"/>
  <c r="T86" i="12"/>
  <c r="L86" i="12"/>
  <c r="P86" i="12" s="1"/>
  <c r="U86" i="12"/>
  <c r="X86" i="12" s="1"/>
  <c r="G98" i="7"/>
  <c r="K98" i="7" s="1"/>
  <c r="W98" i="7" s="1"/>
  <c r="O64" i="8"/>
  <c r="AC98" i="10"/>
  <c r="F99" i="10" s="1"/>
  <c r="AB64" i="11"/>
  <c r="H64" i="8"/>
  <c r="J64" i="8"/>
  <c r="V64" i="8" s="1"/>
  <c r="Z64" i="8" s="1"/>
  <c r="AD64" i="8" s="1"/>
  <c r="S64" i="8"/>
  <c r="AA64" i="8" s="1"/>
  <c r="AE64" i="8" s="1"/>
  <c r="Y64" i="11"/>
  <c r="AC64" i="11" s="1"/>
  <c r="AJ62" i="4"/>
  <c r="G63" i="4" s="1"/>
  <c r="K63" i="4" s="1"/>
  <c r="W63" i="4" s="1"/>
  <c r="U64" i="8"/>
  <c r="I98" i="7"/>
  <c r="M98" i="7" s="1"/>
  <c r="Q98" i="7"/>
  <c r="J98" i="7"/>
  <c r="V98" i="7" s="1"/>
  <c r="R98" i="7"/>
  <c r="Y90" i="6"/>
  <c r="AC90" i="6" s="1"/>
  <c r="AB86" i="12" l="1"/>
  <c r="Y86" i="12"/>
  <c r="AC86" i="12" s="1"/>
  <c r="H98" i="7"/>
  <c r="S98" i="7"/>
  <c r="T98" i="7" s="1"/>
  <c r="G91" i="6"/>
  <c r="T64" i="8"/>
  <c r="G99" i="10"/>
  <c r="K99" i="10" s="1"/>
  <c r="W99" i="10" s="1"/>
  <c r="E99" i="10"/>
  <c r="Q99" i="10" s="1"/>
  <c r="L64" i="8"/>
  <c r="P64" i="8" s="1"/>
  <c r="X64" i="8"/>
  <c r="AB64" i="8" s="1"/>
  <c r="N64" i="8"/>
  <c r="F91" i="6"/>
  <c r="J91" i="6" s="1"/>
  <c r="N91" i="6" s="1"/>
  <c r="AF64" i="11"/>
  <c r="AG64" i="11" s="1"/>
  <c r="J99" i="10"/>
  <c r="V99" i="10" s="1"/>
  <c r="R99" i="10"/>
  <c r="Y64" i="8"/>
  <c r="AC64" i="8" s="1"/>
  <c r="O98" i="7"/>
  <c r="Z98" i="7"/>
  <c r="N98" i="7"/>
  <c r="L98" i="7"/>
  <c r="P98" i="7" s="1"/>
  <c r="U98" i="7"/>
  <c r="X98" i="7" s="1"/>
  <c r="K91" i="6"/>
  <c r="W91" i="6" s="1"/>
  <c r="S91" i="6"/>
  <c r="E91" i="6"/>
  <c r="F63" i="4"/>
  <c r="E63" i="4"/>
  <c r="I63" i="4" s="1"/>
  <c r="S63" i="4"/>
  <c r="AA63" i="4" s="1"/>
  <c r="O63" i="4"/>
  <c r="Q63" i="4"/>
  <c r="AA98" i="7" l="1"/>
  <c r="O99" i="10"/>
  <c r="F87" i="12"/>
  <c r="J87" i="12" s="1"/>
  <c r="V87" i="12" s="1"/>
  <c r="I99" i="10"/>
  <c r="L99" i="10" s="1"/>
  <c r="M99" i="10"/>
  <c r="E87" i="12"/>
  <c r="H99" i="10"/>
  <c r="S99" i="10"/>
  <c r="T99" i="10" s="1"/>
  <c r="G87" i="12"/>
  <c r="O91" i="6"/>
  <c r="R91" i="6"/>
  <c r="AI64" i="11"/>
  <c r="AH64" i="11"/>
  <c r="AJ64" i="11" s="1"/>
  <c r="Z99" i="10"/>
  <c r="N99" i="10"/>
  <c r="AB98" i="7"/>
  <c r="AF64" i="8"/>
  <c r="AG64" i="8" s="1"/>
  <c r="Y98" i="7"/>
  <c r="AC98" i="7" s="1"/>
  <c r="AA91" i="6"/>
  <c r="AE91" i="6" s="1"/>
  <c r="I91" i="6"/>
  <c r="M91" i="6" s="1"/>
  <c r="H91" i="6"/>
  <c r="Q91" i="6"/>
  <c r="V91" i="6"/>
  <c r="Z91" i="6" s="1"/>
  <c r="AD91" i="6" s="1"/>
  <c r="H63" i="4"/>
  <c r="R63" i="4"/>
  <c r="T63" i="4" s="1"/>
  <c r="J63" i="4"/>
  <c r="N63" i="4" s="1"/>
  <c r="AE63" i="4"/>
  <c r="M63" i="4"/>
  <c r="U63" i="4"/>
  <c r="Y63" i="4" s="1"/>
  <c r="R87" i="12" l="1"/>
  <c r="N87" i="12"/>
  <c r="P99" i="10"/>
  <c r="AA99" i="10"/>
  <c r="K87" i="12"/>
  <c r="W87" i="12" s="1"/>
  <c r="S87" i="12"/>
  <c r="I87" i="12"/>
  <c r="M87" i="12" s="1"/>
  <c r="H87" i="12"/>
  <c r="Q87" i="12"/>
  <c r="U99" i="10"/>
  <c r="X99" i="10" s="1"/>
  <c r="AB99" i="10" s="1"/>
  <c r="Z87" i="12"/>
  <c r="AD87" i="12" s="1"/>
  <c r="G65" i="11"/>
  <c r="E65" i="11"/>
  <c r="F65" i="11"/>
  <c r="AI64" i="8"/>
  <c r="AH64" i="8"/>
  <c r="AJ64" i="8" s="1"/>
  <c r="E99" i="7"/>
  <c r="G99" i="7"/>
  <c r="F99" i="7"/>
  <c r="T91" i="6"/>
  <c r="L91" i="6"/>
  <c r="P91" i="6" s="1"/>
  <c r="U91" i="6"/>
  <c r="X91" i="6" s="1"/>
  <c r="AB91" i="6" s="1"/>
  <c r="V63" i="4"/>
  <c r="Z63" i="4" s="1"/>
  <c r="AD63" i="4" s="1"/>
  <c r="L63" i="4"/>
  <c r="P63" i="4" s="1"/>
  <c r="AC63" i="4"/>
  <c r="X63" i="4"/>
  <c r="AB63" i="4" s="1"/>
  <c r="O87" i="12" l="1"/>
  <c r="AA87" i="12"/>
  <c r="AE87" i="12" s="1"/>
  <c r="Y99" i="10"/>
  <c r="AC99" i="10" s="1"/>
  <c r="G100" i="10" s="1"/>
  <c r="L87" i="12"/>
  <c r="P87" i="12" s="1"/>
  <c r="U87" i="12"/>
  <c r="X87" i="12" s="1"/>
  <c r="T87" i="12"/>
  <c r="I65" i="11"/>
  <c r="H65" i="11"/>
  <c r="M65" i="11"/>
  <c r="Q65" i="11"/>
  <c r="J65" i="11"/>
  <c r="V65" i="11" s="1"/>
  <c r="R65" i="11"/>
  <c r="O65" i="11"/>
  <c r="K65" i="11"/>
  <c r="W65" i="11" s="1"/>
  <c r="S65" i="11"/>
  <c r="E65" i="8"/>
  <c r="F65" i="8"/>
  <c r="G65" i="8"/>
  <c r="J99" i="7"/>
  <c r="V99" i="7" s="1"/>
  <c r="R99" i="7"/>
  <c r="O99" i="7"/>
  <c r="K99" i="7"/>
  <c r="W99" i="7" s="1"/>
  <c r="S99" i="7"/>
  <c r="H99" i="7"/>
  <c r="M99" i="7"/>
  <c r="I99" i="7"/>
  <c r="Q99" i="7"/>
  <c r="Y91" i="6"/>
  <c r="AC91" i="6" s="1"/>
  <c r="AF63" i="4"/>
  <c r="AG63" i="4" s="1"/>
  <c r="E100" i="10" l="1"/>
  <c r="F100" i="10"/>
  <c r="AB87" i="12"/>
  <c r="Y87" i="12"/>
  <c r="G92" i="6"/>
  <c r="K92" i="6" s="1"/>
  <c r="N65" i="11"/>
  <c r="AA65" i="11"/>
  <c r="AE65" i="11" s="1"/>
  <c r="Z65" i="11"/>
  <c r="AD65" i="11" s="1"/>
  <c r="T65" i="11"/>
  <c r="L65" i="11"/>
  <c r="P65" i="11" s="1"/>
  <c r="U65" i="11"/>
  <c r="X65" i="11" s="1"/>
  <c r="AB65" i="11" s="1"/>
  <c r="I100" i="10"/>
  <c r="M100" i="10" s="1"/>
  <c r="Q100" i="10"/>
  <c r="J100" i="10"/>
  <c r="V100" i="10" s="1"/>
  <c r="R100" i="10"/>
  <c r="K100" i="10"/>
  <c r="W100" i="10" s="1"/>
  <c r="S100" i="10"/>
  <c r="K65" i="8"/>
  <c r="W65" i="8" s="1"/>
  <c r="O65" i="8"/>
  <c r="S65" i="8"/>
  <c r="J65" i="8"/>
  <c r="V65" i="8" s="1"/>
  <c r="R65" i="8"/>
  <c r="M65" i="8"/>
  <c r="I65" i="8"/>
  <c r="H65" i="8"/>
  <c r="Q65" i="8"/>
  <c r="AA99" i="7"/>
  <c r="L99" i="7"/>
  <c r="P99" i="7" s="1"/>
  <c r="U99" i="7"/>
  <c r="X99" i="7" s="1"/>
  <c r="T99" i="7"/>
  <c r="Z99" i="7"/>
  <c r="N99" i="7"/>
  <c r="F92" i="6"/>
  <c r="J92" i="6" s="1"/>
  <c r="N92" i="6" s="1"/>
  <c r="E92" i="6"/>
  <c r="I92" i="6" s="1"/>
  <c r="M92" i="6" s="1"/>
  <c r="AI63" i="4"/>
  <c r="AH63" i="4"/>
  <c r="AJ63" i="4" s="1"/>
  <c r="H100" i="10" l="1"/>
  <c r="AC87" i="12"/>
  <c r="G88" i="12" s="1"/>
  <c r="S92" i="6"/>
  <c r="Q92" i="6"/>
  <c r="R92" i="6"/>
  <c r="H92" i="6"/>
  <c r="AA65" i="8"/>
  <c r="AE65" i="8" s="1"/>
  <c r="O100" i="10"/>
  <c r="Y65" i="11"/>
  <c r="AC65" i="11" s="1"/>
  <c r="Z100" i="10"/>
  <c r="N100" i="10"/>
  <c r="L100" i="10"/>
  <c r="P100" i="10" s="1"/>
  <c r="U100" i="10"/>
  <c r="X100" i="10" s="1"/>
  <c r="AA100" i="10"/>
  <c r="T100" i="10"/>
  <c r="N65" i="8"/>
  <c r="L65" i="8"/>
  <c r="P65" i="8" s="1"/>
  <c r="U65" i="8"/>
  <c r="X65" i="8" s="1"/>
  <c r="T65" i="8"/>
  <c r="Z65" i="8"/>
  <c r="AD65" i="8" s="1"/>
  <c r="Y99" i="7"/>
  <c r="AC99" i="7"/>
  <c r="AB99" i="7"/>
  <c r="O92" i="6"/>
  <c r="W92" i="6"/>
  <c r="AA92" i="6" s="1"/>
  <c r="AE92" i="6" s="1"/>
  <c r="L92" i="6"/>
  <c r="U92" i="6"/>
  <c r="V92" i="6"/>
  <c r="Z92" i="6" s="1"/>
  <c r="AD92" i="6" s="1"/>
  <c r="G64" i="4"/>
  <c r="T92" i="6" l="1"/>
  <c r="Y92" i="6"/>
  <c r="AC92" i="6" s="1"/>
  <c r="F88" i="12"/>
  <c r="K88" i="12"/>
  <c r="W88" i="12" s="1"/>
  <c r="O88" i="12"/>
  <c r="S88" i="12"/>
  <c r="E88" i="12"/>
  <c r="P92" i="6"/>
  <c r="Y65" i="8"/>
  <c r="AC65" i="8" s="1"/>
  <c r="AF65" i="11"/>
  <c r="Y100" i="10"/>
  <c r="AC100" i="10" s="1"/>
  <c r="G101" i="10" s="1"/>
  <c r="AB100" i="10"/>
  <c r="AB65" i="8"/>
  <c r="AF65" i="8"/>
  <c r="AI65" i="8" s="1"/>
  <c r="G100" i="7"/>
  <c r="F100" i="7"/>
  <c r="E100" i="7"/>
  <c r="X92" i="6"/>
  <c r="AB92" i="6" s="1"/>
  <c r="F64" i="4"/>
  <c r="J64" i="4" s="1"/>
  <c r="N64" i="4" s="1"/>
  <c r="S64" i="4"/>
  <c r="K64" i="4"/>
  <c r="W64" i="4" s="1"/>
  <c r="E64" i="4"/>
  <c r="AA88" i="12" l="1"/>
  <c r="AE88" i="12" s="1"/>
  <c r="I88" i="12"/>
  <c r="H88" i="12"/>
  <c r="Q88" i="12"/>
  <c r="J88" i="12"/>
  <c r="V88" i="12" s="1"/>
  <c r="R88" i="12"/>
  <c r="AH65" i="8"/>
  <c r="G93" i="6"/>
  <c r="K93" i="6" s="1"/>
  <c r="E101" i="10"/>
  <c r="M101" i="10" s="1"/>
  <c r="F101" i="10"/>
  <c r="R101" i="10" s="1"/>
  <c r="AI65" i="11"/>
  <c r="AH65" i="11"/>
  <c r="AG65" i="11"/>
  <c r="AJ65" i="11" s="1"/>
  <c r="O101" i="10"/>
  <c r="K101" i="10"/>
  <c r="W101" i="10" s="1"/>
  <c r="S101" i="10"/>
  <c r="R64" i="4"/>
  <c r="AG65" i="8"/>
  <c r="AJ65" i="8" s="1"/>
  <c r="J100" i="7"/>
  <c r="V100" i="7" s="1"/>
  <c r="R100" i="7"/>
  <c r="I100" i="7"/>
  <c r="M100" i="7" s="1"/>
  <c r="H100" i="7"/>
  <c r="Q100" i="7"/>
  <c r="K100" i="7"/>
  <c r="W100" i="7" s="1"/>
  <c r="S100" i="7"/>
  <c r="F93" i="6"/>
  <c r="J93" i="6" s="1"/>
  <c r="N93" i="6" s="1"/>
  <c r="E93" i="6"/>
  <c r="V64" i="4"/>
  <c r="Z64" i="4" s="1"/>
  <c r="AD64" i="4" s="1"/>
  <c r="O64" i="4"/>
  <c r="AA64" i="4"/>
  <c r="AE64" i="4" s="1"/>
  <c r="I64" i="4"/>
  <c r="Q64" i="4"/>
  <c r="T64" i="4" s="1"/>
  <c r="H64" i="4"/>
  <c r="N88" i="12" l="1"/>
  <c r="Z88" i="12"/>
  <c r="AD88" i="12" s="1"/>
  <c r="T88" i="12"/>
  <c r="L88" i="12"/>
  <c r="P88" i="12" s="1"/>
  <c r="U88" i="12"/>
  <c r="X88" i="12" s="1"/>
  <c r="AB88" i="12" s="1"/>
  <c r="M88" i="12"/>
  <c r="S93" i="6"/>
  <c r="R93" i="6"/>
  <c r="H101" i="10"/>
  <c r="J101" i="10"/>
  <c r="V101" i="10" s="1"/>
  <c r="Z101" i="10" s="1"/>
  <c r="Q101" i="10"/>
  <c r="T101" i="10" s="1"/>
  <c r="I101" i="10"/>
  <c r="F66" i="11"/>
  <c r="G66" i="11"/>
  <c r="E66" i="11"/>
  <c r="AA101" i="10"/>
  <c r="O100" i="7"/>
  <c r="F66" i="8"/>
  <c r="E66" i="8"/>
  <c r="G66" i="8"/>
  <c r="AA100" i="7"/>
  <c r="T100" i="7"/>
  <c r="L100" i="7"/>
  <c r="P100" i="7" s="1"/>
  <c r="U100" i="7"/>
  <c r="X100" i="7" s="1"/>
  <c r="Z100" i="7"/>
  <c r="N100" i="7"/>
  <c r="H93" i="6"/>
  <c r="I93" i="6"/>
  <c r="U93" i="6" s="1"/>
  <c r="Q93" i="6"/>
  <c r="O93" i="6"/>
  <c r="W93" i="6"/>
  <c r="AA93" i="6" s="1"/>
  <c r="AE93" i="6" s="1"/>
  <c r="V93" i="6"/>
  <c r="Z93" i="6" s="1"/>
  <c r="AD93" i="6" s="1"/>
  <c r="M64" i="4"/>
  <c r="L64" i="4"/>
  <c r="P64" i="4" s="1"/>
  <c r="U64" i="4"/>
  <c r="T93" i="6" l="1"/>
  <c r="Y88" i="12"/>
  <c r="AC88" i="12" s="1"/>
  <c r="E89" i="12" s="1"/>
  <c r="L93" i="6"/>
  <c r="P93" i="6" s="1"/>
  <c r="M93" i="6"/>
  <c r="Y93" i="6"/>
  <c r="L101" i="10"/>
  <c r="P101" i="10" s="1"/>
  <c r="N101" i="10"/>
  <c r="U101" i="10"/>
  <c r="X101" i="10" s="1"/>
  <c r="AB101" i="10" s="1"/>
  <c r="O66" i="11"/>
  <c r="K66" i="11"/>
  <c r="W66" i="11" s="1"/>
  <c r="S66" i="11"/>
  <c r="H66" i="11"/>
  <c r="I66" i="11"/>
  <c r="Q66" i="11"/>
  <c r="J66" i="11"/>
  <c r="V66" i="11" s="1"/>
  <c r="N66" i="11"/>
  <c r="R66" i="11"/>
  <c r="Z66" i="11" s="1"/>
  <c r="AD66" i="11" s="1"/>
  <c r="AB100" i="7"/>
  <c r="O66" i="8"/>
  <c r="K66" i="8"/>
  <c r="W66" i="8" s="1"/>
  <c r="S66" i="8"/>
  <c r="N66" i="8"/>
  <c r="J66" i="8"/>
  <c r="V66" i="8" s="1"/>
  <c r="R66" i="8"/>
  <c r="H66" i="8"/>
  <c r="I66" i="8"/>
  <c r="M66" i="8" s="1"/>
  <c r="Q66" i="8"/>
  <c r="Y100" i="7"/>
  <c r="AC100" i="7" s="1"/>
  <c r="X93" i="6"/>
  <c r="AB93" i="6" s="1"/>
  <c r="Y64" i="4"/>
  <c r="AC64" i="4" s="1"/>
  <c r="AF64" i="4" s="1"/>
  <c r="AG64" i="4" s="1"/>
  <c r="X64" i="4"/>
  <c r="AB64" i="4" s="1"/>
  <c r="F89" i="12" l="1"/>
  <c r="G89" i="12"/>
  <c r="H89" i="12" s="1"/>
  <c r="I89" i="12"/>
  <c r="Q89" i="12"/>
  <c r="AC93" i="6"/>
  <c r="F94" i="6" s="1"/>
  <c r="Y101" i="10"/>
  <c r="AC101" i="10" s="1"/>
  <c r="F102" i="10" s="1"/>
  <c r="AA66" i="11"/>
  <c r="AE66" i="11" s="1"/>
  <c r="T66" i="11"/>
  <c r="L66" i="11"/>
  <c r="P66" i="11" s="1"/>
  <c r="U66" i="11"/>
  <c r="X66" i="11" s="1"/>
  <c r="AB66" i="11" s="1"/>
  <c r="M66" i="11"/>
  <c r="AH64" i="4"/>
  <c r="AJ64" i="4" s="1"/>
  <c r="AA66" i="8"/>
  <c r="AE66" i="8" s="1"/>
  <c r="T66" i="8"/>
  <c r="Z66" i="8"/>
  <c r="AD66" i="8" s="1"/>
  <c r="L66" i="8"/>
  <c r="P66" i="8" s="1"/>
  <c r="U66" i="8"/>
  <c r="X66" i="8" s="1"/>
  <c r="AB66" i="8" s="1"/>
  <c r="F101" i="7"/>
  <c r="E101" i="7"/>
  <c r="G101" i="7"/>
  <c r="AI64" i="4"/>
  <c r="U89" i="12" l="1"/>
  <c r="Y89" i="12" s="1"/>
  <c r="AC89" i="12" s="1"/>
  <c r="M89" i="12"/>
  <c r="O89" i="12"/>
  <c r="K89" i="12"/>
  <c r="W89" i="12" s="1"/>
  <c r="S89" i="12"/>
  <c r="J89" i="12"/>
  <c r="V89" i="12" s="1"/>
  <c r="R89" i="12"/>
  <c r="E94" i="6"/>
  <c r="I94" i="6" s="1"/>
  <c r="U94" i="6" s="1"/>
  <c r="J94" i="6"/>
  <c r="N94" i="6" s="1"/>
  <c r="R94" i="6"/>
  <c r="G94" i="6"/>
  <c r="K94" i="6" s="1"/>
  <c r="W94" i="6" s="1"/>
  <c r="G65" i="4"/>
  <c r="S65" i="4" s="1"/>
  <c r="E65" i="4"/>
  <c r="F65" i="4"/>
  <c r="G102" i="10"/>
  <c r="K102" i="10" s="1"/>
  <c r="W102" i="10" s="1"/>
  <c r="E102" i="10"/>
  <c r="I102" i="10" s="1"/>
  <c r="Y66" i="11"/>
  <c r="AC66" i="11" s="1"/>
  <c r="J102" i="10"/>
  <c r="V102" i="10" s="1"/>
  <c r="R102" i="10"/>
  <c r="Y66" i="8"/>
  <c r="AC66" i="8" s="1"/>
  <c r="O101" i="7"/>
  <c r="K101" i="7"/>
  <c r="W101" i="7" s="1"/>
  <c r="S101" i="7"/>
  <c r="H101" i="7"/>
  <c r="M101" i="7"/>
  <c r="I101" i="7"/>
  <c r="Q101" i="7"/>
  <c r="J101" i="7"/>
  <c r="V101" i="7" s="1"/>
  <c r="R101" i="7"/>
  <c r="K65" i="4"/>
  <c r="W65" i="4" s="1"/>
  <c r="AA65" i="4" s="1"/>
  <c r="J65" i="4"/>
  <c r="R65" i="4"/>
  <c r="H65" i="4"/>
  <c r="I65" i="4"/>
  <c r="Q65" i="4"/>
  <c r="N89" i="12" l="1"/>
  <c r="Z89" i="12"/>
  <c r="AD89" i="12" s="1"/>
  <c r="H94" i="6"/>
  <c r="M94" i="6"/>
  <c r="Q94" i="6"/>
  <c r="AA89" i="12"/>
  <c r="AE89" i="12" s="1"/>
  <c r="T89" i="12"/>
  <c r="X89" i="12"/>
  <c r="L89" i="12"/>
  <c r="P89" i="12" s="1"/>
  <c r="V94" i="6"/>
  <c r="Z94" i="6" s="1"/>
  <c r="AD94" i="6" s="1"/>
  <c r="L94" i="6"/>
  <c r="P94" i="6" s="1"/>
  <c r="O94" i="6"/>
  <c r="S94" i="6"/>
  <c r="S102" i="10"/>
  <c r="AA102" i="10" s="1"/>
  <c r="Q102" i="10"/>
  <c r="O102" i="10"/>
  <c r="M102" i="10"/>
  <c r="H102" i="10"/>
  <c r="AF66" i="11"/>
  <c r="L102" i="10"/>
  <c r="U102" i="10"/>
  <c r="X102" i="10" s="1"/>
  <c r="Z102" i="10"/>
  <c r="N102" i="10"/>
  <c r="AF66" i="8"/>
  <c r="AG66" i="8" s="1"/>
  <c r="Z101" i="7"/>
  <c r="L101" i="7"/>
  <c r="P101" i="7" s="1"/>
  <c r="U101" i="7"/>
  <c r="X101" i="7" s="1"/>
  <c r="T101" i="7"/>
  <c r="N101" i="7"/>
  <c r="AA101" i="7"/>
  <c r="Y94" i="6"/>
  <c r="AC94" i="6" s="1"/>
  <c r="AE65" i="4"/>
  <c r="O65" i="4"/>
  <c r="M65" i="4"/>
  <c r="L65" i="4"/>
  <c r="P65" i="4" s="1"/>
  <c r="U65" i="4"/>
  <c r="Y65" i="4" s="1"/>
  <c r="T65" i="4"/>
  <c r="N65" i="4"/>
  <c r="V65" i="4"/>
  <c r="Z65" i="4" s="1"/>
  <c r="AD65" i="4" s="1"/>
  <c r="X94" i="6" l="1"/>
  <c r="AB89" i="12"/>
  <c r="T102" i="10"/>
  <c r="AB102" i="10" s="1"/>
  <c r="T94" i="6"/>
  <c r="AB94" i="6" s="1"/>
  <c r="AA94" i="6"/>
  <c r="AE94" i="6" s="1"/>
  <c r="F95" i="6" s="1"/>
  <c r="J95" i="6" s="1"/>
  <c r="N95" i="6" s="1"/>
  <c r="P102" i="10"/>
  <c r="AH66" i="11"/>
  <c r="AI66" i="11"/>
  <c r="AG66" i="11"/>
  <c r="Y102" i="10"/>
  <c r="AC102" i="10" s="1"/>
  <c r="AI66" i="8"/>
  <c r="AH66" i="8"/>
  <c r="AJ66" i="8" s="1"/>
  <c r="AB101" i="7"/>
  <c r="Y101" i="7"/>
  <c r="AC101" i="7" s="1"/>
  <c r="X65" i="4"/>
  <c r="AB65" i="4" s="1"/>
  <c r="AC65" i="4"/>
  <c r="F90" i="12" l="1"/>
  <c r="E90" i="12"/>
  <c r="G90" i="12"/>
  <c r="E95" i="6"/>
  <c r="G95" i="6"/>
  <c r="R95" i="6"/>
  <c r="AJ66" i="11"/>
  <c r="G67" i="11"/>
  <c r="F67" i="11"/>
  <c r="E67" i="11"/>
  <c r="F103" i="10"/>
  <c r="G103" i="10"/>
  <c r="E103" i="10"/>
  <c r="F67" i="8"/>
  <c r="E67" i="8"/>
  <c r="G67" i="8"/>
  <c r="G102" i="7"/>
  <c r="F102" i="7"/>
  <c r="E102" i="7"/>
  <c r="H95" i="6"/>
  <c r="I95" i="6"/>
  <c r="M95" i="6" s="1"/>
  <c r="Q95" i="6"/>
  <c r="V95" i="6"/>
  <c r="Z95" i="6" s="1"/>
  <c r="AD95" i="6" s="1"/>
  <c r="AF65" i="4"/>
  <c r="AG65" i="4" s="1"/>
  <c r="AJ65" i="4" s="1"/>
  <c r="K90" i="12" l="1"/>
  <c r="W90" i="12" s="1"/>
  <c r="S90" i="12"/>
  <c r="I90" i="12"/>
  <c r="M90" i="12" s="1"/>
  <c r="H90" i="12"/>
  <c r="Q90" i="12"/>
  <c r="J90" i="12"/>
  <c r="V90" i="12" s="1"/>
  <c r="R90" i="12"/>
  <c r="K95" i="6"/>
  <c r="L95" i="6" s="1"/>
  <c r="P95" i="6" s="1"/>
  <c r="S95" i="6"/>
  <c r="T95" i="6" s="1"/>
  <c r="J67" i="11"/>
  <c r="V67" i="11" s="1"/>
  <c r="R67" i="11"/>
  <c r="H67" i="11"/>
  <c r="I67" i="11"/>
  <c r="M67" i="11"/>
  <c r="Q67" i="11"/>
  <c r="K67" i="11"/>
  <c r="W67" i="11" s="1"/>
  <c r="S67" i="11"/>
  <c r="M103" i="10"/>
  <c r="I103" i="10"/>
  <c r="H103" i="10"/>
  <c r="Q103" i="10"/>
  <c r="K103" i="10"/>
  <c r="W103" i="10" s="1"/>
  <c r="O103" i="10"/>
  <c r="S103" i="10"/>
  <c r="J103" i="10"/>
  <c r="V103" i="10" s="1"/>
  <c r="R103" i="10"/>
  <c r="I67" i="8"/>
  <c r="M67" i="8"/>
  <c r="H67" i="8"/>
  <c r="Q67" i="8"/>
  <c r="K67" i="8"/>
  <c r="W67" i="8" s="1"/>
  <c r="S67" i="8"/>
  <c r="J67" i="8"/>
  <c r="V67" i="8" s="1"/>
  <c r="R67" i="8"/>
  <c r="J102" i="7"/>
  <c r="V102" i="7" s="1"/>
  <c r="R102" i="7"/>
  <c r="I102" i="7"/>
  <c r="M102" i="7" s="1"/>
  <c r="H102" i="7"/>
  <c r="Q102" i="7"/>
  <c r="K102" i="7"/>
  <c r="W102" i="7" s="1"/>
  <c r="S102" i="7"/>
  <c r="U95" i="6"/>
  <c r="AI65" i="4"/>
  <c r="AH65" i="4"/>
  <c r="O90" i="12" l="1"/>
  <c r="AA90" i="12"/>
  <c r="AE90" i="12" s="1"/>
  <c r="N90" i="12"/>
  <c r="Z90" i="12"/>
  <c r="AD90" i="12" s="1"/>
  <c r="L90" i="12"/>
  <c r="P90" i="12" s="1"/>
  <c r="U90" i="12"/>
  <c r="X90" i="12" s="1"/>
  <c r="T90" i="12"/>
  <c r="W95" i="6"/>
  <c r="X95" i="6" s="1"/>
  <c r="AB95" i="6" s="1"/>
  <c r="O95" i="6"/>
  <c r="O67" i="11"/>
  <c r="AA67" i="11"/>
  <c r="AE67" i="11" s="1"/>
  <c r="L67" i="11"/>
  <c r="P67" i="11" s="1"/>
  <c r="U67" i="11"/>
  <c r="X67" i="11" s="1"/>
  <c r="T67" i="11"/>
  <c r="Z67" i="11"/>
  <c r="AD67" i="11" s="1"/>
  <c r="N67" i="11"/>
  <c r="AA103" i="10"/>
  <c r="T103" i="10"/>
  <c r="Z103" i="10"/>
  <c r="N103" i="10"/>
  <c r="L103" i="10"/>
  <c r="P103" i="10" s="1"/>
  <c r="U103" i="10"/>
  <c r="X103" i="10" s="1"/>
  <c r="O67" i="8"/>
  <c r="AA67" i="8"/>
  <c r="AE67" i="8" s="1"/>
  <c r="Z67" i="8"/>
  <c r="AD67" i="8" s="1"/>
  <c r="N67" i="8"/>
  <c r="T67" i="8"/>
  <c r="L67" i="8"/>
  <c r="P67" i="8" s="1"/>
  <c r="U67" i="8"/>
  <c r="X67" i="8" s="1"/>
  <c r="AB67" i="8" s="1"/>
  <c r="AA102" i="7"/>
  <c r="O102" i="7"/>
  <c r="T102" i="7"/>
  <c r="L102" i="7"/>
  <c r="P102" i="7" s="1"/>
  <c r="U102" i="7"/>
  <c r="X102" i="7" s="1"/>
  <c r="Z102" i="7"/>
  <c r="N102" i="7"/>
  <c r="Y95" i="6"/>
  <c r="AC95" i="6" s="1"/>
  <c r="G66" i="4"/>
  <c r="K66" i="4" s="1"/>
  <c r="W66" i="4" s="1"/>
  <c r="I97" i="3"/>
  <c r="M97" i="3" s="1"/>
  <c r="H97" i="3"/>
  <c r="J97" i="3"/>
  <c r="K97" i="3"/>
  <c r="Y90" i="12" l="1"/>
  <c r="AC90" i="12" s="1"/>
  <c r="E91" i="12" s="1"/>
  <c r="AB90" i="12"/>
  <c r="AA95" i="6"/>
  <c r="AE95" i="6" s="1"/>
  <c r="G96" i="6" s="1"/>
  <c r="Y67" i="11"/>
  <c r="AC67" i="11" s="1"/>
  <c r="AB67" i="11"/>
  <c r="AF67" i="11"/>
  <c r="AI67" i="11" s="1"/>
  <c r="AB102" i="7"/>
  <c r="AB103" i="10"/>
  <c r="Y103" i="10"/>
  <c r="AC103" i="10" s="1"/>
  <c r="Y67" i="8"/>
  <c r="AC67" i="8" s="1"/>
  <c r="Y102" i="7"/>
  <c r="AC102" i="7" s="1"/>
  <c r="F66" i="4"/>
  <c r="R66" i="4" s="1"/>
  <c r="E66" i="4"/>
  <c r="S66" i="4"/>
  <c r="AA66" i="4" s="1"/>
  <c r="O66" i="4"/>
  <c r="O97" i="3"/>
  <c r="N97" i="3"/>
  <c r="L97" i="3"/>
  <c r="P97" i="3" s="1"/>
  <c r="F91" i="12" l="1"/>
  <c r="I91" i="12"/>
  <c r="Q91" i="12"/>
  <c r="G91" i="12"/>
  <c r="H91" i="12" s="1"/>
  <c r="J91" i="12"/>
  <c r="V91" i="12" s="1"/>
  <c r="R91" i="12"/>
  <c r="E96" i="6"/>
  <c r="F96" i="6"/>
  <c r="S96" i="6"/>
  <c r="K96" i="6"/>
  <c r="W96" i="6" s="1"/>
  <c r="AA96" i="6" s="1"/>
  <c r="AE96" i="6" s="1"/>
  <c r="AH67" i="11"/>
  <c r="AG67" i="11"/>
  <c r="AJ67" i="11" s="1"/>
  <c r="E104" i="10"/>
  <c r="G104" i="10"/>
  <c r="F104" i="10"/>
  <c r="J66" i="4"/>
  <c r="V66" i="4" s="1"/>
  <c r="Z66" i="4" s="1"/>
  <c r="AD66" i="4" s="1"/>
  <c r="AF67" i="8"/>
  <c r="F103" i="7"/>
  <c r="G103" i="7"/>
  <c r="E103" i="7"/>
  <c r="O96" i="6"/>
  <c r="I96" i="6"/>
  <c r="M96" i="6" s="1"/>
  <c r="Q96" i="6"/>
  <c r="H66" i="4"/>
  <c r="I66" i="4"/>
  <c r="M66" i="4" s="1"/>
  <c r="Q66" i="4"/>
  <c r="T66" i="4" s="1"/>
  <c r="AE66" i="4"/>
  <c r="N66" i="4"/>
  <c r="N91" i="12" l="1"/>
  <c r="H96" i="6"/>
  <c r="U91" i="12"/>
  <c r="O91" i="12"/>
  <c r="K91" i="12"/>
  <c r="W91" i="12" s="1"/>
  <c r="S91" i="12"/>
  <c r="Z91" i="12"/>
  <c r="AD91" i="12" s="1"/>
  <c r="M91" i="12"/>
  <c r="J96" i="6"/>
  <c r="L96" i="6" s="1"/>
  <c r="P96" i="6" s="1"/>
  <c r="R96" i="6"/>
  <c r="T96" i="6" s="1"/>
  <c r="F68" i="11"/>
  <c r="E68" i="11"/>
  <c r="G68" i="11"/>
  <c r="K104" i="10"/>
  <c r="W104" i="10" s="1"/>
  <c r="S104" i="10"/>
  <c r="J104" i="10"/>
  <c r="V104" i="10" s="1"/>
  <c r="R104" i="10"/>
  <c r="I104" i="10"/>
  <c r="M104" i="10" s="1"/>
  <c r="H104" i="10"/>
  <c r="Q104" i="10"/>
  <c r="AI67" i="8"/>
  <c r="AH67" i="8"/>
  <c r="AG67" i="8"/>
  <c r="AJ67" i="8" s="1"/>
  <c r="K103" i="7"/>
  <c r="W103" i="7" s="1"/>
  <c r="O103" i="7"/>
  <c r="S103" i="7"/>
  <c r="M103" i="7"/>
  <c r="H103" i="7"/>
  <c r="I103" i="7"/>
  <c r="Q103" i="7"/>
  <c r="J103" i="7"/>
  <c r="V103" i="7" s="1"/>
  <c r="R103" i="7"/>
  <c r="U96" i="6"/>
  <c r="U66" i="4"/>
  <c r="X66" i="4" s="1"/>
  <c r="AB66" i="4" s="1"/>
  <c r="L66" i="4"/>
  <c r="P66" i="4" s="1"/>
  <c r="AA91" i="12" l="1"/>
  <c r="AE91" i="12" s="1"/>
  <c r="X91" i="12"/>
  <c r="L91" i="12"/>
  <c r="P91" i="12" s="1"/>
  <c r="Y91" i="12"/>
  <c r="T91" i="12"/>
  <c r="N96" i="6"/>
  <c r="V96" i="6"/>
  <c r="Z96" i="6" s="1"/>
  <c r="AD96" i="6" s="1"/>
  <c r="O104" i="10"/>
  <c r="AA104" i="10"/>
  <c r="M68" i="11"/>
  <c r="H68" i="11"/>
  <c r="I68" i="11"/>
  <c r="Q68" i="11"/>
  <c r="O68" i="11"/>
  <c r="K68" i="11"/>
  <c r="W68" i="11" s="1"/>
  <c r="S68" i="11"/>
  <c r="J68" i="11"/>
  <c r="V68" i="11" s="1"/>
  <c r="R68" i="11"/>
  <c r="Z104" i="10"/>
  <c r="T104" i="10"/>
  <c r="L104" i="10"/>
  <c r="P104" i="10" s="1"/>
  <c r="U104" i="10"/>
  <c r="X104" i="10" s="1"/>
  <c r="N104" i="10"/>
  <c r="AA103" i="7"/>
  <c r="F68" i="8"/>
  <c r="G68" i="8"/>
  <c r="E68" i="8"/>
  <c r="Z103" i="7"/>
  <c r="T103" i="7"/>
  <c r="N103" i="7"/>
  <c r="L103" i="7"/>
  <c r="P103" i="7" s="1"/>
  <c r="U103" i="7"/>
  <c r="X103" i="7" s="1"/>
  <c r="Y96" i="6"/>
  <c r="AC96" i="6" s="1"/>
  <c r="Y66" i="4"/>
  <c r="AC66" i="4" s="1"/>
  <c r="AC91" i="12" l="1"/>
  <c r="AB91" i="12"/>
  <c r="X96" i="6"/>
  <c r="AB96" i="6" s="1"/>
  <c r="G97" i="6"/>
  <c r="AA68" i="11"/>
  <c r="AE68" i="11" s="1"/>
  <c r="Z68" i="11"/>
  <c r="AD68" i="11" s="1"/>
  <c r="N68" i="11"/>
  <c r="L68" i="11"/>
  <c r="P68" i="11" s="1"/>
  <c r="U68" i="11"/>
  <c r="X68" i="11" s="1"/>
  <c r="AB104" i="10"/>
  <c r="T68" i="11"/>
  <c r="Y104" i="10"/>
  <c r="AC104" i="10" s="1"/>
  <c r="AB103" i="7"/>
  <c r="O68" i="8"/>
  <c r="K68" i="8"/>
  <c r="W68" i="8" s="1"/>
  <c r="S68" i="8"/>
  <c r="I68" i="8"/>
  <c r="H68" i="8"/>
  <c r="M68" i="8"/>
  <c r="Q68" i="8"/>
  <c r="J68" i="8"/>
  <c r="V68" i="8" s="1"/>
  <c r="R68" i="8"/>
  <c r="Y103" i="7"/>
  <c r="AC103" i="7" s="1"/>
  <c r="AF66" i="4"/>
  <c r="AG66" i="4" s="1"/>
  <c r="E92" i="12" l="1"/>
  <c r="I92" i="12"/>
  <c r="Q92" i="12"/>
  <c r="G92" i="12"/>
  <c r="F92" i="12"/>
  <c r="K97" i="6"/>
  <c r="W97" i="6" s="1"/>
  <c r="AA97" i="6" s="1"/>
  <c r="AE97" i="6" s="1"/>
  <c r="S97" i="6"/>
  <c r="E97" i="6"/>
  <c r="Q97" i="6" s="1"/>
  <c r="F97" i="6"/>
  <c r="Y68" i="11"/>
  <c r="AC68" i="11" s="1"/>
  <c r="AF68" i="11" s="1"/>
  <c r="AB68" i="11"/>
  <c r="G105" i="10"/>
  <c r="F105" i="10"/>
  <c r="E105" i="10"/>
  <c r="N68" i="8"/>
  <c r="L68" i="8"/>
  <c r="P68" i="8" s="1"/>
  <c r="U68" i="8"/>
  <c r="X68" i="8" s="1"/>
  <c r="T68" i="8"/>
  <c r="Z68" i="8"/>
  <c r="AD68" i="8" s="1"/>
  <c r="AA68" i="8"/>
  <c r="AE68" i="8" s="1"/>
  <c r="E104" i="7"/>
  <c r="F104" i="7"/>
  <c r="G104" i="7"/>
  <c r="O97" i="6"/>
  <c r="AI66" i="4"/>
  <c r="AH66" i="4"/>
  <c r="AJ66" i="4" s="1"/>
  <c r="J92" i="12" l="1"/>
  <c r="V92" i="12" s="1"/>
  <c r="R92" i="12"/>
  <c r="U92" i="12"/>
  <c r="K92" i="12"/>
  <c r="W92" i="12" s="1"/>
  <c r="O92" i="12"/>
  <c r="S92" i="12"/>
  <c r="H92" i="12"/>
  <c r="M92" i="12"/>
  <c r="H97" i="6"/>
  <c r="I97" i="6"/>
  <c r="M97" i="6" s="1"/>
  <c r="J97" i="6"/>
  <c r="R97" i="6"/>
  <c r="T97" i="6" s="1"/>
  <c r="Y68" i="8"/>
  <c r="AC68" i="8" s="1"/>
  <c r="AI68" i="11"/>
  <c r="AH68" i="11"/>
  <c r="AG68" i="11"/>
  <c r="AJ68" i="11" s="1"/>
  <c r="J105" i="10"/>
  <c r="N105" i="10" s="1"/>
  <c r="R105" i="10"/>
  <c r="R106" i="10"/>
  <c r="I105" i="10"/>
  <c r="H105" i="10"/>
  <c r="M105" i="10"/>
  <c r="Q106" i="10"/>
  <c r="Q105" i="10"/>
  <c r="K105" i="10"/>
  <c r="O105" i="10"/>
  <c r="S105" i="10"/>
  <c r="S106" i="10"/>
  <c r="AF68" i="8"/>
  <c r="AI68" i="8" s="1"/>
  <c r="AB68" i="8"/>
  <c r="K104" i="7"/>
  <c r="W104" i="7" s="1"/>
  <c r="S104" i="7"/>
  <c r="J104" i="7"/>
  <c r="V104" i="7" s="1"/>
  <c r="R104" i="7"/>
  <c r="I104" i="7"/>
  <c r="M104" i="7" s="1"/>
  <c r="H104" i="7"/>
  <c r="Q104" i="7"/>
  <c r="G67" i="4"/>
  <c r="K67" i="4" s="1"/>
  <c r="W67" i="4" s="1"/>
  <c r="AA92" i="12" l="1"/>
  <c r="AE92" i="12" s="1"/>
  <c r="Z92" i="12"/>
  <c r="AD92" i="12" s="1"/>
  <c r="N92" i="12"/>
  <c r="X92" i="12"/>
  <c r="L92" i="12"/>
  <c r="P92" i="12" s="1"/>
  <c r="T92" i="12"/>
  <c r="Y92" i="12"/>
  <c r="AC92" i="12" s="1"/>
  <c r="U97" i="6"/>
  <c r="L97" i="6"/>
  <c r="P97" i="6" s="1"/>
  <c r="N97" i="6"/>
  <c r="V97" i="6"/>
  <c r="Z97" i="6" s="1"/>
  <c r="AD97" i="6" s="1"/>
  <c r="AG68" i="8"/>
  <c r="F69" i="11"/>
  <c r="G69" i="11"/>
  <c r="E69" i="11"/>
  <c r="T105" i="10"/>
  <c r="T106" i="10"/>
  <c r="W105" i="10"/>
  <c r="AA105" i="10" s="1"/>
  <c r="W106" i="10"/>
  <c r="AA106" i="10" s="1"/>
  <c r="L105" i="10"/>
  <c r="P105" i="10" s="1"/>
  <c r="U106" i="10"/>
  <c r="U105" i="10"/>
  <c r="V106" i="10"/>
  <c r="Z106" i="10" s="1"/>
  <c r="V105" i="10"/>
  <c r="Z105" i="10" s="1"/>
  <c r="O104" i="7"/>
  <c r="AH68" i="8"/>
  <c r="AA104" i="7"/>
  <c r="AJ68" i="8"/>
  <c r="T104" i="7"/>
  <c r="L104" i="7"/>
  <c r="P104" i="7" s="1"/>
  <c r="U104" i="7"/>
  <c r="X104" i="7" s="1"/>
  <c r="N104" i="7"/>
  <c r="Z104" i="7"/>
  <c r="Y97" i="6"/>
  <c r="AC97" i="6" s="1"/>
  <c r="S67" i="4"/>
  <c r="AA67" i="4" s="1"/>
  <c r="F67" i="4"/>
  <c r="J67" i="4" s="1"/>
  <c r="E67" i="4"/>
  <c r="O67" i="4"/>
  <c r="R67" i="4"/>
  <c r="E93" i="12" l="1"/>
  <c r="AB92" i="12"/>
  <c r="G93" i="12"/>
  <c r="I93" i="12"/>
  <c r="Q93" i="12"/>
  <c r="F93" i="12"/>
  <c r="E98" i="6"/>
  <c r="X97" i="6"/>
  <c r="AB97" i="6" s="1"/>
  <c r="AB104" i="7"/>
  <c r="I69" i="11"/>
  <c r="M69" i="11"/>
  <c r="H69" i="11"/>
  <c r="Q69" i="11"/>
  <c r="K69" i="11"/>
  <c r="W69" i="11" s="1"/>
  <c r="O69" i="11"/>
  <c r="S69" i="11"/>
  <c r="J69" i="11"/>
  <c r="V69" i="11" s="1"/>
  <c r="R69" i="11"/>
  <c r="X105" i="10"/>
  <c r="AB105" i="10" s="1"/>
  <c r="X106" i="10"/>
  <c r="AB106" i="10" s="1"/>
  <c r="Y106" i="10"/>
  <c r="AC106" i="10" s="1"/>
  <c r="Y105" i="10"/>
  <c r="E69" i="8"/>
  <c r="F69" i="8"/>
  <c r="G69" i="8"/>
  <c r="Y104" i="7"/>
  <c r="AC104" i="7" s="1"/>
  <c r="H67" i="4"/>
  <c r="AE67" i="4"/>
  <c r="Q67" i="4"/>
  <c r="T67" i="4" s="1"/>
  <c r="I67" i="4"/>
  <c r="M67" i="4" s="1"/>
  <c r="N67" i="4"/>
  <c r="V67" i="4"/>
  <c r="Z67" i="4" s="1"/>
  <c r="AD67" i="4" s="1"/>
  <c r="J93" i="12" l="1"/>
  <c r="V93" i="12" s="1"/>
  <c r="R93" i="12"/>
  <c r="M93" i="12"/>
  <c r="H93" i="12"/>
  <c r="U93" i="12"/>
  <c r="Y93" i="12" s="1"/>
  <c r="K93" i="12"/>
  <c r="W93" i="12" s="1"/>
  <c r="S93" i="12"/>
  <c r="Q98" i="6"/>
  <c r="I98" i="6"/>
  <c r="M98" i="6" s="1"/>
  <c r="F98" i="6"/>
  <c r="J98" i="6" s="1"/>
  <c r="N98" i="6" s="1"/>
  <c r="G98" i="6"/>
  <c r="K98" i="6" s="1"/>
  <c r="W98" i="6" s="1"/>
  <c r="AA69" i="11"/>
  <c r="AE69" i="11" s="1"/>
  <c r="N69" i="11"/>
  <c r="T69" i="11"/>
  <c r="Z69" i="11"/>
  <c r="AD69" i="11" s="1"/>
  <c r="L69" i="11"/>
  <c r="P69" i="11" s="1"/>
  <c r="U69" i="11"/>
  <c r="X69" i="11" s="1"/>
  <c r="AB69" i="11" s="1"/>
  <c r="G107" i="10"/>
  <c r="F107" i="10"/>
  <c r="E107" i="10"/>
  <c r="J69" i="8"/>
  <c r="V69" i="8" s="1"/>
  <c r="R69" i="8"/>
  <c r="K69" i="8"/>
  <c r="W69" i="8" s="1"/>
  <c r="O69" i="8"/>
  <c r="S69" i="8"/>
  <c r="M69" i="8"/>
  <c r="H69" i="8"/>
  <c r="I69" i="8"/>
  <c r="Q69" i="8"/>
  <c r="F105" i="7"/>
  <c r="E105" i="7"/>
  <c r="G105" i="7"/>
  <c r="U67" i="4"/>
  <c r="X67" i="4" s="1"/>
  <c r="AB67" i="4" s="1"/>
  <c r="L67" i="4"/>
  <c r="P67" i="4" s="1"/>
  <c r="AA93" i="12" l="1"/>
  <c r="AE93" i="12" s="1"/>
  <c r="O93" i="12"/>
  <c r="N93" i="12"/>
  <c r="L93" i="12"/>
  <c r="P93" i="12" s="1"/>
  <c r="Z93" i="12"/>
  <c r="AD93" i="12" s="1"/>
  <c r="AC93" i="12"/>
  <c r="T93" i="12"/>
  <c r="X93" i="12"/>
  <c r="R98" i="6"/>
  <c r="S98" i="6"/>
  <c r="T98" i="6" s="1"/>
  <c r="O98" i="6"/>
  <c r="U98" i="6"/>
  <c r="Y98" i="6" s="1"/>
  <c r="AC98" i="6" s="1"/>
  <c r="H98" i="6"/>
  <c r="AA69" i="8"/>
  <c r="AE69" i="8" s="1"/>
  <c r="Y69" i="11"/>
  <c r="AC69" i="11" s="1"/>
  <c r="I107" i="10"/>
  <c r="M107" i="10" s="1"/>
  <c r="H107" i="10"/>
  <c r="Q107" i="10"/>
  <c r="J107" i="10"/>
  <c r="V107" i="10" s="1"/>
  <c r="R107" i="10"/>
  <c r="K107" i="10"/>
  <c r="W107" i="10" s="1"/>
  <c r="S107" i="10"/>
  <c r="T69" i="8"/>
  <c r="L69" i="8"/>
  <c r="P69" i="8" s="1"/>
  <c r="U69" i="8"/>
  <c r="X69" i="8" s="1"/>
  <c r="AB69" i="8" s="1"/>
  <c r="Z69" i="8"/>
  <c r="AD69" i="8" s="1"/>
  <c r="N69" i="8"/>
  <c r="K105" i="7"/>
  <c r="O105" i="7"/>
  <c r="S105" i="7"/>
  <c r="S106" i="7"/>
  <c r="I105" i="7"/>
  <c r="M105" i="7"/>
  <c r="H105" i="7"/>
  <c r="Q105" i="7"/>
  <c r="Q106" i="7"/>
  <c r="J105" i="7"/>
  <c r="N105" i="7" s="1"/>
  <c r="R105" i="7"/>
  <c r="R106" i="7"/>
  <c r="V98" i="6"/>
  <c r="L98" i="6"/>
  <c r="Y67" i="4"/>
  <c r="AB93" i="12" l="1"/>
  <c r="Z98" i="6"/>
  <c r="AD98" i="6" s="1"/>
  <c r="AA98" i="6"/>
  <c r="AE98" i="6" s="1"/>
  <c r="F99" i="6" s="1"/>
  <c r="R99" i="6" s="1"/>
  <c r="F94" i="12"/>
  <c r="P98" i="6"/>
  <c r="O107" i="10"/>
  <c r="AF69" i="11"/>
  <c r="AG69" i="11"/>
  <c r="AA107" i="10"/>
  <c r="Z107" i="10"/>
  <c r="N107" i="10"/>
  <c r="T107" i="10"/>
  <c r="L107" i="10"/>
  <c r="P107" i="10" s="1"/>
  <c r="U107" i="10"/>
  <c r="X107" i="10" s="1"/>
  <c r="Y69" i="8"/>
  <c r="AC69" i="8" s="1"/>
  <c r="L105" i="7"/>
  <c r="P105" i="7" s="1"/>
  <c r="U106" i="7"/>
  <c r="Y106" i="7" s="1"/>
  <c r="U105" i="7"/>
  <c r="Y105" i="7" s="1"/>
  <c r="V106" i="7"/>
  <c r="Z106" i="7" s="1"/>
  <c r="V105" i="7"/>
  <c r="Z105" i="7" s="1"/>
  <c r="T106" i="7"/>
  <c r="T105" i="7"/>
  <c r="W106" i="7"/>
  <c r="AA106" i="7" s="1"/>
  <c r="W105" i="7"/>
  <c r="AA105" i="7" s="1"/>
  <c r="X98" i="6"/>
  <c r="AB98" i="6" s="1"/>
  <c r="AC67" i="4"/>
  <c r="AF67" i="4" s="1"/>
  <c r="AG67" i="4" s="1"/>
  <c r="G99" i="6" l="1"/>
  <c r="O99" i="6" s="1"/>
  <c r="E99" i="6"/>
  <c r="I99" i="6" s="1"/>
  <c r="J94" i="12"/>
  <c r="V94" i="12" s="1"/>
  <c r="R94" i="12"/>
  <c r="G94" i="12"/>
  <c r="E94" i="12"/>
  <c r="S99" i="6"/>
  <c r="K99" i="6"/>
  <c r="W99" i="6" s="1"/>
  <c r="J99" i="6"/>
  <c r="N99" i="6" s="1"/>
  <c r="AI69" i="11"/>
  <c r="AH69" i="11"/>
  <c r="AJ69" i="11" s="1"/>
  <c r="Y107" i="10"/>
  <c r="AC107" i="10" s="1"/>
  <c r="F108" i="10" s="1"/>
  <c r="AB107" i="10"/>
  <c r="AF69" i="8"/>
  <c r="AG69" i="8"/>
  <c r="AC106" i="7"/>
  <c r="X106" i="7"/>
  <c r="AB106" i="7" s="1"/>
  <c r="X105" i="7"/>
  <c r="AB105" i="7" s="1"/>
  <c r="Q99" i="6"/>
  <c r="T99" i="6" s="1"/>
  <c r="H99" i="6"/>
  <c r="M99" i="6"/>
  <c r="U99" i="6"/>
  <c r="AI67" i="4"/>
  <c r="AH67" i="4"/>
  <c r="AJ67" i="4" s="1"/>
  <c r="Z94" i="12" l="1"/>
  <c r="AD94" i="12" s="1"/>
  <c r="N94" i="12"/>
  <c r="K94" i="12"/>
  <c r="W94" i="12" s="1"/>
  <c r="O94" i="12"/>
  <c r="S94" i="12"/>
  <c r="AA94" i="12" s="1"/>
  <c r="AE94" i="12" s="1"/>
  <c r="I94" i="12"/>
  <c r="H94" i="12"/>
  <c r="Q94" i="12"/>
  <c r="AA99" i="6"/>
  <c r="AE99" i="6" s="1"/>
  <c r="V99" i="6"/>
  <c r="Z99" i="6" s="1"/>
  <c r="AD99" i="6" s="1"/>
  <c r="L99" i="6"/>
  <c r="P99" i="6" s="1"/>
  <c r="G70" i="11"/>
  <c r="F70" i="11"/>
  <c r="E70" i="11"/>
  <c r="G108" i="10"/>
  <c r="E108" i="10"/>
  <c r="I108" i="10" s="1"/>
  <c r="J108" i="10"/>
  <c r="V108" i="10" s="1"/>
  <c r="R108" i="10"/>
  <c r="AI69" i="8"/>
  <c r="AH69" i="8"/>
  <c r="AJ69" i="8" s="1"/>
  <c r="G107" i="7"/>
  <c r="F107" i="7"/>
  <c r="E107" i="7"/>
  <c r="Y99" i="6"/>
  <c r="AC99" i="6" s="1"/>
  <c r="G68" i="4"/>
  <c r="T94" i="12" l="1"/>
  <c r="L94" i="12"/>
  <c r="P94" i="12" s="1"/>
  <c r="U94" i="12"/>
  <c r="M94" i="12"/>
  <c r="X99" i="6"/>
  <c r="AB99" i="6" s="1"/>
  <c r="F100" i="6"/>
  <c r="S108" i="10"/>
  <c r="M108" i="10"/>
  <c r="H108" i="10"/>
  <c r="Q108" i="10"/>
  <c r="K108" i="10"/>
  <c r="W108" i="10" s="1"/>
  <c r="H70" i="11"/>
  <c r="I70" i="11"/>
  <c r="M70" i="11"/>
  <c r="Q70" i="11"/>
  <c r="J70" i="11"/>
  <c r="V70" i="11" s="1"/>
  <c r="N70" i="11"/>
  <c r="R70" i="11"/>
  <c r="K70" i="11"/>
  <c r="W70" i="11" s="1"/>
  <c r="S70" i="11"/>
  <c r="N108" i="10"/>
  <c r="Z108" i="10"/>
  <c r="U108" i="10"/>
  <c r="G70" i="8"/>
  <c r="F70" i="8"/>
  <c r="E70" i="8"/>
  <c r="I107" i="7"/>
  <c r="M107" i="7" s="1"/>
  <c r="H107" i="7"/>
  <c r="Q107" i="7"/>
  <c r="J107" i="7"/>
  <c r="V107" i="7" s="1"/>
  <c r="R107" i="7"/>
  <c r="K107" i="7"/>
  <c r="W107" i="7" s="1"/>
  <c r="S107" i="7"/>
  <c r="F68" i="4"/>
  <c r="J68" i="4" s="1"/>
  <c r="N68" i="4" s="1"/>
  <c r="E68" i="4"/>
  <c r="Q68" i="4" s="1"/>
  <c r="H68" i="4"/>
  <c r="I68" i="4"/>
  <c r="M68" i="4" s="1"/>
  <c r="K68" i="4"/>
  <c r="W68" i="4" s="1"/>
  <c r="S68" i="4"/>
  <c r="Y94" i="12" l="1"/>
  <c r="AC94" i="12" s="1"/>
  <c r="G95" i="12" s="1"/>
  <c r="X94" i="12"/>
  <c r="AB94" i="12" s="1"/>
  <c r="E100" i="6"/>
  <c r="Q100" i="6" s="1"/>
  <c r="G100" i="6"/>
  <c r="R68" i="4"/>
  <c r="AA108" i="10"/>
  <c r="T108" i="10"/>
  <c r="O108" i="10"/>
  <c r="X108" i="10"/>
  <c r="L108" i="10"/>
  <c r="P108" i="10" s="1"/>
  <c r="Z70" i="11"/>
  <c r="AD70" i="11" s="1"/>
  <c r="T70" i="11"/>
  <c r="O70" i="11"/>
  <c r="L70" i="11"/>
  <c r="P70" i="11" s="1"/>
  <c r="U70" i="11"/>
  <c r="X70" i="11" s="1"/>
  <c r="AA70" i="11"/>
  <c r="AE70" i="11" s="1"/>
  <c r="Y108" i="10"/>
  <c r="T68" i="4"/>
  <c r="N70" i="8"/>
  <c r="J70" i="8"/>
  <c r="V70" i="8" s="1"/>
  <c r="R70" i="8"/>
  <c r="O107" i="7"/>
  <c r="H70" i="8"/>
  <c r="I70" i="8"/>
  <c r="M70" i="8"/>
  <c r="Q70" i="8"/>
  <c r="K70" i="8"/>
  <c r="W70" i="8" s="1"/>
  <c r="S70" i="8"/>
  <c r="AA107" i="7"/>
  <c r="T107" i="7"/>
  <c r="Z107" i="7"/>
  <c r="N107" i="7"/>
  <c r="L107" i="7"/>
  <c r="P107" i="7" s="1"/>
  <c r="U107" i="7"/>
  <c r="X107" i="7" s="1"/>
  <c r="K100" i="6"/>
  <c r="S100" i="6"/>
  <c r="J100" i="6"/>
  <c r="R100" i="6"/>
  <c r="V68" i="4"/>
  <c r="Z68" i="4" s="1"/>
  <c r="AD68" i="4" s="1"/>
  <c r="U68" i="4"/>
  <c r="L68" i="4"/>
  <c r="P68" i="4" s="1"/>
  <c r="AA68" i="4"/>
  <c r="O68" i="4"/>
  <c r="I100" i="6" l="1"/>
  <c r="U100" i="6" s="1"/>
  <c r="Y100" i="6" s="1"/>
  <c r="AC100" i="6" s="1"/>
  <c r="H100" i="6"/>
  <c r="O95" i="12"/>
  <c r="K95" i="12"/>
  <c r="W95" i="12" s="1"/>
  <c r="S95" i="12"/>
  <c r="AB108" i="10"/>
  <c r="E95" i="12"/>
  <c r="F95" i="12"/>
  <c r="AB70" i="11"/>
  <c r="AC108" i="10"/>
  <c r="G109" i="10" s="1"/>
  <c r="T100" i="6"/>
  <c r="Y70" i="11"/>
  <c r="AC70" i="11" s="1"/>
  <c r="Z70" i="8"/>
  <c r="AD70" i="8" s="1"/>
  <c r="AB107" i="7"/>
  <c r="AA70" i="8"/>
  <c r="AE70" i="8" s="1"/>
  <c r="O70" i="8"/>
  <c r="T70" i="8"/>
  <c r="L70" i="8"/>
  <c r="P70" i="8" s="1"/>
  <c r="U70" i="8"/>
  <c r="X70" i="8" s="1"/>
  <c r="Y107" i="7"/>
  <c r="AC107" i="7" s="1"/>
  <c r="O100" i="6"/>
  <c r="W100" i="6"/>
  <c r="AA100" i="6" s="1"/>
  <c r="AE100" i="6" s="1"/>
  <c r="V100" i="6"/>
  <c r="N100" i="6"/>
  <c r="X68" i="4"/>
  <c r="AB68" i="4" s="1"/>
  <c r="AE68" i="4"/>
  <c r="Y68" i="4"/>
  <c r="AC68" i="4" s="1"/>
  <c r="AF68" i="4" s="1"/>
  <c r="AA95" i="12" l="1"/>
  <c r="AE95" i="12" s="1"/>
  <c r="M100" i="6"/>
  <c r="L100" i="6"/>
  <c r="P100" i="6" s="1"/>
  <c r="J95" i="12"/>
  <c r="V95" i="12" s="1"/>
  <c r="R95" i="12"/>
  <c r="I95" i="12"/>
  <c r="H95" i="12"/>
  <c r="Q95" i="12"/>
  <c r="E109" i="10"/>
  <c r="I109" i="10" s="1"/>
  <c r="F109" i="10"/>
  <c r="J109" i="10" s="1"/>
  <c r="V109" i="10" s="1"/>
  <c r="AB70" i="8"/>
  <c r="AF70" i="11"/>
  <c r="AG70" i="11"/>
  <c r="AJ70" i="11" s="1"/>
  <c r="O109" i="10"/>
  <c r="K109" i="10"/>
  <c r="W109" i="10" s="1"/>
  <c r="S109" i="10"/>
  <c r="Y70" i="8"/>
  <c r="AC70" i="8" s="1"/>
  <c r="G108" i="7"/>
  <c r="F108" i="7"/>
  <c r="E108" i="7"/>
  <c r="Z100" i="6"/>
  <c r="X100" i="6"/>
  <c r="AB100" i="6" s="1"/>
  <c r="AG68" i="4"/>
  <c r="AI68" i="4"/>
  <c r="AH68" i="4"/>
  <c r="Z95" i="12" l="1"/>
  <c r="AD95" i="12" s="1"/>
  <c r="N95" i="12"/>
  <c r="M109" i="10"/>
  <c r="Q109" i="10"/>
  <c r="L95" i="12"/>
  <c r="P95" i="12" s="1"/>
  <c r="U95" i="12"/>
  <c r="X95" i="12" s="1"/>
  <c r="M95" i="12"/>
  <c r="R109" i="10"/>
  <c r="T95" i="12"/>
  <c r="AD100" i="6"/>
  <c r="G101" i="6" s="1"/>
  <c r="H109" i="10"/>
  <c r="E71" i="11"/>
  <c r="F71" i="11"/>
  <c r="G71" i="11"/>
  <c r="AH70" i="11"/>
  <c r="AI70" i="11"/>
  <c r="AA109" i="10"/>
  <c r="L109" i="10"/>
  <c r="U109" i="10"/>
  <c r="X109" i="10" s="1"/>
  <c r="N109" i="10"/>
  <c r="AF70" i="8"/>
  <c r="AG70" i="8" s="1"/>
  <c r="AJ70" i="8" s="1"/>
  <c r="H108" i="7"/>
  <c r="I108" i="7"/>
  <c r="M108" i="7" s="1"/>
  <c r="Q108" i="7"/>
  <c r="J108" i="7"/>
  <c r="V108" i="7" s="1"/>
  <c r="R108" i="7"/>
  <c r="K108" i="7"/>
  <c r="W108" i="7" s="1"/>
  <c r="S108" i="7"/>
  <c r="AJ68" i="4"/>
  <c r="G69" i="4" s="1"/>
  <c r="T109" i="10" l="1"/>
  <c r="F101" i="6"/>
  <c r="E101" i="6"/>
  <c r="Y95" i="12"/>
  <c r="AC95" i="12" s="1"/>
  <c r="Z109" i="10"/>
  <c r="AB95" i="12"/>
  <c r="P109" i="10"/>
  <c r="S101" i="6"/>
  <c r="K101" i="6"/>
  <c r="O101" i="6" s="1"/>
  <c r="O71" i="11"/>
  <c r="K71" i="11"/>
  <c r="W71" i="11" s="1"/>
  <c r="S71" i="11"/>
  <c r="AA71" i="11" s="1"/>
  <c r="AE71" i="11" s="1"/>
  <c r="N71" i="11"/>
  <c r="J71" i="11"/>
  <c r="V71" i="11" s="1"/>
  <c r="R71" i="11"/>
  <c r="H71" i="11"/>
  <c r="I71" i="11"/>
  <c r="Q71" i="11"/>
  <c r="AB109" i="10"/>
  <c r="Y109" i="10"/>
  <c r="AC109" i="10" s="1"/>
  <c r="G71" i="8"/>
  <c r="F71" i="8"/>
  <c r="E71" i="8"/>
  <c r="AH70" i="8"/>
  <c r="AI70" i="8"/>
  <c r="O108" i="7"/>
  <c r="Z108" i="7"/>
  <c r="AA108" i="7"/>
  <c r="N108" i="7"/>
  <c r="T108" i="7"/>
  <c r="L108" i="7"/>
  <c r="P108" i="7" s="1"/>
  <c r="U108" i="7"/>
  <c r="X108" i="7" s="1"/>
  <c r="H101" i="6"/>
  <c r="I101" i="6"/>
  <c r="M101" i="6" s="1"/>
  <c r="Q101" i="6"/>
  <c r="J101" i="6"/>
  <c r="R101" i="6"/>
  <c r="K69" i="4"/>
  <c r="W69" i="4" s="1"/>
  <c r="S69" i="4"/>
  <c r="E69" i="4"/>
  <c r="F69" i="4"/>
  <c r="J69" i="4" s="1"/>
  <c r="N69" i="4" s="1"/>
  <c r="F96" i="12" l="1"/>
  <c r="G96" i="12"/>
  <c r="K96" i="12" s="1"/>
  <c r="W96" i="12" s="1"/>
  <c r="E96" i="12"/>
  <c r="J96" i="12"/>
  <c r="V96" i="12" s="1"/>
  <c r="R96" i="12"/>
  <c r="W101" i="6"/>
  <c r="AA101" i="6" s="1"/>
  <c r="AE101" i="6" s="1"/>
  <c r="Z71" i="11"/>
  <c r="AD71" i="11" s="1"/>
  <c r="L71" i="11"/>
  <c r="P71" i="11" s="1"/>
  <c r="U71" i="11"/>
  <c r="X71" i="11" s="1"/>
  <c r="Y71" i="11"/>
  <c r="AC71" i="11" s="1"/>
  <c r="T71" i="11"/>
  <c r="M71" i="11"/>
  <c r="AB108" i="7"/>
  <c r="F110" i="10"/>
  <c r="E110" i="10"/>
  <c r="G110" i="10"/>
  <c r="J71" i="8"/>
  <c r="V71" i="8" s="1"/>
  <c r="N71" i="8"/>
  <c r="R71" i="8"/>
  <c r="Z71" i="8" s="1"/>
  <c r="AD71" i="8" s="1"/>
  <c r="I71" i="8"/>
  <c r="M71" i="8" s="1"/>
  <c r="H71" i="8"/>
  <c r="Q71" i="8"/>
  <c r="K71" i="8"/>
  <c r="W71" i="8" s="1"/>
  <c r="O71" i="8"/>
  <c r="S71" i="8"/>
  <c r="Y108" i="7"/>
  <c r="AC108" i="7" s="1"/>
  <c r="N101" i="6"/>
  <c r="V101" i="6"/>
  <c r="Z101" i="6" s="1"/>
  <c r="AD101" i="6" s="1"/>
  <c r="T101" i="6"/>
  <c r="L101" i="6"/>
  <c r="P101" i="6" s="1"/>
  <c r="U101" i="6"/>
  <c r="R69" i="4"/>
  <c r="H69" i="4"/>
  <c r="AA69" i="4"/>
  <c r="O69" i="4"/>
  <c r="V69" i="4"/>
  <c r="Z69" i="4" s="1"/>
  <c r="AD69" i="4" s="1"/>
  <c r="I69" i="4"/>
  <c r="Q69" i="4"/>
  <c r="T69" i="4" s="1"/>
  <c r="AE69" i="4"/>
  <c r="N96" i="12" l="1"/>
  <c r="S96" i="12"/>
  <c r="O96" i="12"/>
  <c r="Z96" i="12"/>
  <c r="AD96" i="12" s="1"/>
  <c r="AA96" i="12"/>
  <c r="AE96" i="12" s="1"/>
  <c r="H96" i="12"/>
  <c r="I96" i="12"/>
  <c r="M96" i="12" s="1"/>
  <c r="Q96" i="12"/>
  <c r="X101" i="6"/>
  <c r="AB101" i="6" s="1"/>
  <c r="AB71" i="11"/>
  <c r="AF71" i="11"/>
  <c r="O110" i="10"/>
  <c r="K110" i="10"/>
  <c r="S111" i="10"/>
  <c r="S110" i="10"/>
  <c r="H110" i="10"/>
  <c r="M110" i="10"/>
  <c r="I110" i="10"/>
  <c r="Q110" i="10"/>
  <c r="Q111" i="10"/>
  <c r="J110" i="10"/>
  <c r="R110" i="10"/>
  <c r="R111" i="10"/>
  <c r="AA71" i="8"/>
  <c r="AE71" i="8" s="1"/>
  <c r="T71" i="8"/>
  <c r="L71" i="8"/>
  <c r="P71" i="8" s="1"/>
  <c r="U71" i="8"/>
  <c r="X71" i="8" s="1"/>
  <c r="AB71" i="8" s="1"/>
  <c r="G109" i="7"/>
  <c r="F109" i="7"/>
  <c r="E109" i="7"/>
  <c r="Y101" i="6"/>
  <c r="AC101" i="6" s="1"/>
  <c r="M69" i="4"/>
  <c r="U69" i="4"/>
  <c r="L69" i="4"/>
  <c r="P69" i="4" s="1"/>
  <c r="T96" i="12" l="1"/>
  <c r="L96" i="12"/>
  <c r="P96" i="12" s="1"/>
  <c r="U96" i="12"/>
  <c r="X96" i="12" s="1"/>
  <c r="AB96" i="12" s="1"/>
  <c r="G102" i="6"/>
  <c r="O102" i="6" s="1"/>
  <c r="AI71" i="11"/>
  <c r="AH71" i="11"/>
  <c r="AG71" i="11"/>
  <c r="V110" i="10"/>
  <c r="Z110" i="10" s="1"/>
  <c r="V111" i="10"/>
  <c r="Z111" i="10" s="1"/>
  <c r="T110" i="10"/>
  <c r="T111" i="10"/>
  <c r="N110" i="10"/>
  <c r="L110" i="10"/>
  <c r="P110" i="10" s="1"/>
  <c r="U111" i="10"/>
  <c r="U110" i="10"/>
  <c r="Y110" i="10" s="1"/>
  <c r="W110" i="10"/>
  <c r="AA110" i="10" s="1"/>
  <c r="W111" i="10"/>
  <c r="AA111" i="10" s="1"/>
  <c r="Y71" i="8"/>
  <c r="AC71" i="8" s="1"/>
  <c r="H109" i="7"/>
  <c r="M109" i="7"/>
  <c r="I109" i="7"/>
  <c r="Q109" i="7"/>
  <c r="J109" i="7"/>
  <c r="V109" i="7" s="1"/>
  <c r="R109" i="7"/>
  <c r="O109" i="7"/>
  <c r="K109" i="7"/>
  <c r="W109" i="7" s="1"/>
  <c r="S109" i="7"/>
  <c r="K102" i="6"/>
  <c r="W102" i="6" s="1"/>
  <c r="S102" i="6"/>
  <c r="F102" i="6"/>
  <c r="J102" i="6" s="1"/>
  <c r="V102" i="6" s="1"/>
  <c r="E102" i="6"/>
  <c r="R102" i="6"/>
  <c r="Y69" i="4"/>
  <c r="AC69" i="4" s="1"/>
  <c r="AF69" i="4" s="1"/>
  <c r="AG69" i="4" s="1"/>
  <c r="X69" i="4"/>
  <c r="AB69" i="4" s="1"/>
  <c r="Y96" i="12" l="1"/>
  <c r="AA102" i="6"/>
  <c r="AE102" i="6" s="1"/>
  <c r="AJ71" i="11"/>
  <c r="F72" i="11"/>
  <c r="G72" i="11"/>
  <c r="E72" i="11"/>
  <c r="X111" i="10"/>
  <c r="AB111" i="10" s="1"/>
  <c r="Y111" i="10"/>
  <c r="AC111" i="10" s="1"/>
  <c r="X110" i="10"/>
  <c r="AB110" i="10" s="1"/>
  <c r="AF71" i="8"/>
  <c r="Z109" i="7"/>
  <c r="AA109" i="7"/>
  <c r="N109" i="7"/>
  <c r="L109" i="7"/>
  <c r="P109" i="7" s="1"/>
  <c r="U109" i="7"/>
  <c r="X109" i="7" s="1"/>
  <c r="T109" i="7"/>
  <c r="N102" i="6"/>
  <c r="Z102" i="6"/>
  <c r="AD102" i="6" s="1"/>
  <c r="I102" i="6"/>
  <c r="M102" i="6" s="1"/>
  <c r="Q102" i="6"/>
  <c r="T102" i="6" s="1"/>
  <c r="H102" i="6"/>
  <c r="AH69" i="4"/>
  <c r="AJ69" i="4" s="1"/>
  <c r="G70" i="4" s="1"/>
  <c r="AI69" i="4"/>
  <c r="AC96" i="12" l="1"/>
  <c r="F97" i="12" s="1"/>
  <c r="O72" i="11"/>
  <c r="K72" i="11"/>
  <c r="W72" i="11" s="1"/>
  <c r="S72" i="11"/>
  <c r="M72" i="11"/>
  <c r="H72" i="11"/>
  <c r="I72" i="11"/>
  <c r="Q72" i="11"/>
  <c r="J72" i="11"/>
  <c r="V72" i="11" s="1"/>
  <c r="R72" i="11"/>
  <c r="G112" i="10"/>
  <c r="F112" i="10"/>
  <c r="E112" i="10"/>
  <c r="AI71" i="8"/>
  <c r="AH71" i="8"/>
  <c r="AG71" i="8"/>
  <c r="AB109" i="7"/>
  <c r="Y109" i="7"/>
  <c r="AC109" i="7" s="1"/>
  <c r="L102" i="6"/>
  <c r="P102" i="6" s="1"/>
  <c r="U102" i="6"/>
  <c r="X102" i="6" s="1"/>
  <c r="AB102" i="6" s="1"/>
  <c r="E70" i="4"/>
  <c r="Q70" i="4" s="1"/>
  <c r="K70" i="4"/>
  <c r="W70" i="4" s="1"/>
  <c r="S70" i="4"/>
  <c r="F70" i="4"/>
  <c r="J97" i="12" l="1"/>
  <c r="V97" i="12" s="1"/>
  <c r="R97" i="12"/>
  <c r="E97" i="12"/>
  <c r="G97" i="12"/>
  <c r="AA72" i="11"/>
  <c r="AE72" i="11" s="1"/>
  <c r="H70" i="4"/>
  <c r="N72" i="11"/>
  <c r="Z72" i="11"/>
  <c r="AD72" i="11" s="1"/>
  <c r="T72" i="11"/>
  <c r="L72" i="11"/>
  <c r="P72" i="11" s="1"/>
  <c r="U72" i="11"/>
  <c r="X72" i="11" s="1"/>
  <c r="J112" i="10"/>
  <c r="V112" i="10" s="1"/>
  <c r="R112" i="10"/>
  <c r="M112" i="10"/>
  <c r="I112" i="10"/>
  <c r="H112" i="10"/>
  <c r="Q112" i="10"/>
  <c r="O112" i="10"/>
  <c r="K112" i="10"/>
  <c r="W112" i="10" s="1"/>
  <c r="S112" i="10"/>
  <c r="I70" i="4"/>
  <c r="M70" i="4" s="1"/>
  <c r="AJ71" i="8"/>
  <c r="F72" i="8" s="1"/>
  <c r="F110" i="7"/>
  <c r="E110" i="7"/>
  <c r="G110" i="7"/>
  <c r="Y102" i="6"/>
  <c r="AC102" i="6" s="1"/>
  <c r="AA70" i="4"/>
  <c r="AE70" i="4" s="1"/>
  <c r="O70" i="4"/>
  <c r="J70" i="4"/>
  <c r="R70" i="4"/>
  <c r="T70" i="4" s="1"/>
  <c r="Z97" i="12" l="1"/>
  <c r="AD97" i="12" s="1"/>
  <c r="N97" i="12"/>
  <c r="K97" i="12"/>
  <c r="W97" i="12" s="1"/>
  <c r="O97" i="12"/>
  <c r="S97" i="12"/>
  <c r="I97" i="12"/>
  <c r="H97" i="12"/>
  <c r="Q97" i="12"/>
  <c r="T97" i="12" s="1"/>
  <c r="U70" i="4"/>
  <c r="Y70" i="4" s="1"/>
  <c r="AC70" i="4" s="1"/>
  <c r="AB72" i="11"/>
  <c r="L70" i="4"/>
  <c r="P70" i="4" s="1"/>
  <c r="E72" i="8"/>
  <c r="G72" i="8"/>
  <c r="S72" i="8" s="1"/>
  <c r="Y72" i="11"/>
  <c r="AC72" i="11" s="1"/>
  <c r="T112" i="10"/>
  <c r="G2" i="10"/>
  <c r="L112" i="10"/>
  <c r="P112" i="10" s="1"/>
  <c r="U112" i="10"/>
  <c r="AA112" i="10"/>
  <c r="Z112" i="10"/>
  <c r="N112" i="10"/>
  <c r="M72" i="8"/>
  <c r="I72" i="8"/>
  <c r="H72" i="8"/>
  <c r="Q72" i="8"/>
  <c r="J72" i="8"/>
  <c r="V72" i="8" s="1"/>
  <c r="R72" i="8"/>
  <c r="O72" i="8"/>
  <c r="K72" i="8"/>
  <c r="W72" i="8" s="1"/>
  <c r="K110" i="7"/>
  <c r="O110" i="7"/>
  <c r="S111" i="7"/>
  <c r="S110" i="7"/>
  <c r="M110" i="7"/>
  <c r="I110" i="7"/>
  <c r="H110" i="7"/>
  <c r="Q111" i="7"/>
  <c r="Q110" i="7"/>
  <c r="J110" i="7"/>
  <c r="N110" i="7" s="1"/>
  <c r="R110" i="7"/>
  <c r="R111" i="7"/>
  <c r="E103" i="6"/>
  <c r="I103" i="6" s="1"/>
  <c r="U103" i="6" s="1"/>
  <c r="G103" i="6"/>
  <c r="F103" i="6"/>
  <c r="R103" i="6" s="1"/>
  <c r="N70" i="4"/>
  <c r="V70" i="4"/>
  <c r="Z70" i="4" s="1"/>
  <c r="AD70" i="4" s="1"/>
  <c r="AF70" i="4" s="1"/>
  <c r="AG70" i="4" s="1"/>
  <c r="AJ70" i="4" s="1"/>
  <c r="AA97" i="12" l="1"/>
  <c r="AE97" i="12" s="1"/>
  <c r="L97" i="12"/>
  <c r="P97" i="12" s="1"/>
  <c r="U97" i="12"/>
  <c r="M97" i="12"/>
  <c r="Q103" i="6"/>
  <c r="M103" i="6"/>
  <c r="H103" i="6"/>
  <c r="AF72" i="11"/>
  <c r="X112" i="10"/>
  <c r="AB112" i="10" s="1"/>
  <c r="G3" i="10"/>
  <c r="G4" i="10" s="1"/>
  <c r="Y112" i="10"/>
  <c r="AA72" i="8"/>
  <c r="AE72" i="8" s="1"/>
  <c r="N72" i="8"/>
  <c r="T72" i="8"/>
  <c r="Z72" i="8"/>
  <c r="AD72" i="8" s="1"/>
  <c r="L72" i="8"/>
  <c r="P72" i="8" s="1"/>
  <c r="U72" i="8"/>
  <c r="X72" i="8" s="1"/>
  <c r="AB72" i="8" s="1"/>
  <c r="V110" i="7"/>
  <c r="Z110" i="7" s="1"/>
  <c r="V111" i="7"/>
  <c r="Z111" i="7" s="1"/>
  <c r="T110" i="7"/>
  <c r="L110" i="7"/>
  <c r="P110" i="7" s="1"/>
  <c r="U110" i="7"/>
  <c r="U111" i="7"/>
  <c r="T111" i="7"/>
  <c r="W111" i="7"/>
  <c r="AA111" i="7" s="1"/>
  <c r="W110" i="7"/>
  <c r="AA110" i="7" s="1"/>
  <c r="K103" i="6"/>
  <c r="W103" i="6" s="1"/>
  <c r="S103" i="6"/>
  <c r="T103" i="6" s="1"/>
  <c r="J103" i="6"/>
  <c r="Y103" i="6"/>
  <c r="AC103" i="6" s="1"/>
  <c r="X70" i="4"/>
  <c r="AB70" i="4" s="1"/>
  <c r="AI70" i="4"/>
  <c r="AH70" i="4"/>
  <c r="Y97" i="12" l="1"/>
  <c r="AC97" i="12" s="1"/>
  <c r="E98" i="12" s="1"/>
  <c r="X97" i="12"/>
  <c r="AB97" i="12" s="1"/>
  <c r="L103" i="6"/>
  <c r="P103" i="6" s="1"/>
  <c r="O103" i="6"/>
  <c r="AA103" i="6"/>
  <c r="AE103" i="6" s="1"/>
  <c r="AI72" i="11"/>
  <c r="AH72" i="11"/>
  <c r="AG72" i="11"/>
  <c r="Y72" i="8"/>
  <c r="AC72" i="8" s="1"/>
  <c r="X111" i="7"/>
  <c r="AB111" i="7" s="1"/>
  <c r="X110" i="7"/>
  <c r="AB110" i="7" s="1"/>
  <c r="Y111" i="7"/>
  <c r="AC111" i="7" s="1"/>
  <c r="Y110" i="7"/>
  <c r="N103" i="6"/>
  <c r="V103" i="6"/>
  <c r="Z103" i="6" s="1"/>
  <c r="G71" i="4"/>
  <c r="G98" i="12" l="1"/>
  <c r="I98" i="12"/>
  <c r="Q98" i="12"/>
  <c r="F98" i="12"/>
  <c r="AD103" i="6"/>
  <c r="F104" i="6" s="1"/>
  <c r="X103" i="6"/>
  <c r="AB103" i="6" s="1"/>
  <c r="AJ72" i="11"/>
  <c r="F73" i="11" s="1"/>
  <c r="AF72" i="8"/>
  <c r="E112" i="7"/>
  <c r="G112" i="7"/>
  <c r="F112" i="7"/>
  <c r="F71" i="4"/>
  <c r="J71" i="4" s="1"/>
  <c r="V71" i="4" s="1"/>
  <c r="E71" i="4"/>
  <c r="Q71" i="4" s="1"/>
  <c r="K71" i="4"/>
  <c r="W71" i="4" s="1"/>
  <c r="S71" i="4"/>
  <c r="U98" i="12" l="1"/>
  <c r="Y98" i="12" s="1"/>
  <c r="O98" i="12"/>
  <c r="K98" i="12"/>
  <c r="W98" i="12" s="1"/>
  <c r="S98" i="12"/>
  <c r="J98" i="12"/>
  <c r="V98" i="12" s="1"/>
  <c r="R98" i="12"/>
  <c r="M98" i="12"/>
  <c r="H98" i="12"/>
  <c r="E104" i="6"/>
  <c r="I104" i="6" s="1"/>
  <c r="M104" i="6" s="1"/>
  <c r="J104" i="6"/>
  <c r="R104" i="6"/>
  <c r="G104" i="6"/>
  <c r="O104" i="6" s="1"/>
  <c r="R71" i="4"/>
  <c r="E73" i="11"/>
  <c r="G73" i="11"/>
  <c r="K73" i="11"/>
  <c r="W73" i="11" s="1"/>
  <c r="O73" i="11"/>
  <c r="S73" i="11"/>
  <c r="AA73" i="11" s="1"/>
  <c r="AE73" i="11" s="1"/>
  <c r="J73" i="11"/>
  <c r="V73" i="11" s="1"/>
  <c r="R73" i="11"/>
  <c r="H73" i="11"/>
  <c r="M73" i="11"/>
  <c r="I73" i="11"/>
  <c r="Q73" i="11"/>
  <c r="AI72" i="8"/>
  <c r="AH72" i="8"/>
  <c r="AG72" i="8"/>
  <c r="J112" i="7"/>
  <c r="V112" i="7" s="1"/>
  <c r="R112" i="7"/>
  <c r="O112" i="7"/>
  <c r="K112" i="7"/>
  <c r="W112" i="7" s="1"/>
  <c r="S112" i="7"/>
  <c r="I112" i="7"/>
  <c r="M112" i="7"/>
  <c r="H112" i="7"/>
  <c r="Q112" i="7"/>
  <c r="N71" i="4"/>
  <c r="H71" i="4"/>
  <c r="I71" i="4"/>
  <c r="U71" i="4" s="1"/>
  <c r="X71" i="4" s="1"/>
  <c r="Z71" i="4"/>
  <c r="AD71" i="4" s="1"/>
  <c r="T71" i="4"/>
  <c r="O71" i="4"/>
  <c r="AA71" i="4"/>
  <c r="N98" i="12" l="1"/>
  <c r="AA98" i="12"/>
  <c r="AE98" i="12" s="1"/>
  <c r="H104" i="6"/>
  <c r="Q104" i="6"/>
  <c r="T98" i="12"/>
  <c r="X98" i="12"/>
  <c r="Z98" i="12"/>
  <c r="AD98" i="12" s="1"/>
  <c r="AC98" i="12"/>
  <c r="L98" i="12"/>
  <c r="P98" i="12" s="1"/>
  <c r="U104" i="6"/>
  <c r="Y104" i="6" s="1"/>
  <c r="AC104" i="6" s="1"/>
  <c r="K104" i="6"/>
  <c r="W104" i="6" s="1"/>
  <c r="S104" i="6"/>
  <c r="T104" i="6" s="1"/>
  <c r="N104" i="6"/>
  <c r="V104" i="6"/>
  <c r="Z104" i="6" s="1"/>
  <c r="AD104" i="6" s="1"/>
  <c r="Z73" i="11"/>
  <c r="AD73" i="11" s="1"/>
  <c r="N73" i="11"/>
  <c r="T73" i="11"/>
  <c r="L73" i="11"/>
  <c r="P73" i="11" s="1"/>
  <c r="U73" i="11"/>
  <c r="X73" i="11" s="1"/>
  <c r="AB73" i="11" s="1"/>
  <c r="AJ72" i="8"/>
  <c r="E73" i="8" s="1"/>
  <c r="AA112" i="7"/>
  <c r="T112" i="7"/>
  <c r="G2" i="7"/>
  <c r="L112" i="7"/>
  <c r="P112" i="7" s="1"/>
  <c r="U112" i="7"/>
  <c r="Z112" i="7"/>
  <c r="N112" i="7"/>
  <c r="L71" i="4"/>
  <c r="P71" i="4" s="1"/>
  <c r="M71" i="4"/>
  <c r="Y71" i="4"/>
  <c r="AC71" i="4" s="1"/>
  <c r="AE71" i="4"/>
  <c r="AB71" i="4"/>
  <c r="J106" i="3"/>
  <c r="K106" i="3"/>
  <c r="H106" i="3"/>
  <c r="I106" i="3"/>
  <c r="AB98" i="12" l="1"/>
  <c r="G99" i="12"/>
  <c r="X104" i="6"/>
  <c r="AB104" i="6" s="1"/>
  <c r="AA104" i="6"/>
  <c r="L104" i="6"/>
  <c r="P104" i="6" s="1"/>
  <c r="G73" i="8"/>
  <c r="F73" i="8"/>
  <c r="Y73" i="11"/>
  <c r="AC73" i="11" s="1"/>
  <c r="J73" i="8"/>
  <c r="V73" i="8" s="1"/>
  <c r="R73" i="8"/>
  <c r="O73" i="8"/>
  <c r="K73" i="8"/>
  <c r="W73" i="8" s="1"/>
  <c r="S73" i="8"/>
  <c r="M73" i="8"/>
  <c r="I73" i="8"/>
  <c r="H73" i="8"/>
  <c r="Q73" i="8"/>
  <c r="X112" i="7"/>
  <c r="AB112" i="7" s="1"/>
  <c r="G3" i="7"/>
  <c r="G4" i="7" s="1"/>
  <c r="Y112" i="7"/>
  <c r="AF71" i="4"/>
  <c r="AI71" i="4" s="1"/>
  <c r="AH71" i="4"/>
  <c r="AG71" i="4"/>
  <c r="O106" i="3"/>
  <c r="M106" i="3"/>
  <c r="L106" i="3"/>
  <c r="P106" i="3" s="1"/>
  <c r="N106" i="3"/>
  <c r="K99" i="12" l="1"/>
  <c r="W99" i="12" s="1"/>
  <c r="S99" i="12"/>
  <c r="F99" i="12"/>
  <c r="E99" i="12"/>
  <c r="AE104" i="6"/>
  <c r="G105" i="6" s="1"/>
  <c r="AJ71" i="4"/>
  <c r="AA73" i="8"/>
  <c r="AE73" i="8" s="1"/>
  <c r="AF73" i="11"/>
  <c r="AG73" i="11" s="1"/>
  <c r="L73" i="8"/>
  <c r="P73" i="8" s="1"/>
  <c r="U73" i="8"/>
  <c r="X73" i="8" s="1"/>
  <c r="T73" i="8"/>
  <c r="Z73" i="8"/>
  <c r="AD73" i="8" s="1"/>
  <c r="N73" i="8"/>
  <c r="G72" i="4"/>
  <c r="K72" i="4" s="1"/>
  <c r="AA99" i="12" l="1"/>
  <c r="AE99" i="12" s="1"/>
  <c r="O99" i="12"/>
  <c r="J99" i="12"/>
  <c r="V99" i="12" s="1"/>
  <c r="R99" i="12"/>
  <c r="I99" i="12"/>
  <c r="H99" i="12"/>
  <c r="Q99" i="12"/>
  <c r="S105" i="6"/>
  <c r="K105" i="6"/>
  <c r="W105" i="6" s="1"/>
  <c r="AA105" i="6" s="1"/>
  <c r="AE105" i="6" s="1"/>
  <c r="O105" i="6"/>
  <c r="F105" i="6"/>
  <c r="E105" i="6"/>
  <c r="AI73" i="11"/>
  <c r="AH73" i="11"/>
  <c r="AJ73" i="11" s="1"/>
  <c r="AB73" i="8"/>
  <c r="Y73" i="8"/>
  <c r="AC73" i="8" s="1"/>
  <c r="E72" i="4"/>
  <c r="I72" i="4" s="1"/>
  <c r="M72" i="4" s="1"/>
  <c r="F72" i="4"/>
  <c r="R72" i="4" s="1"/>
  <c r="S72" i="4"/>
  <c r="W72" i="4"/>
  <c r="O72" i="4"/>
  <c r="Z99" i="12" l="1"/>
  <c r="AD99" i="12" s="1"/>
  <c r="N99" i="12"/>
  <c r="L99" i="12"/>
  <c r="P99" i="12" s="1"/>
  <c r="U99" i="12"/>
  <c r="X99" i="12" s="1"/>
  <c r="M99" i="12"/>
  <c r="T99" i="12"/>
  <c r="J105" i="6"/>
  <c r="R105" i="6"/>
  <c r="I105" i="6"/>
  <c r="Q105" i="6"/>
  <c r="T105" i="6" s="1"/>
  <c r="H105" i="6"/>
  <c r="G74" i="11"/>
  <c r="F74" i="11"/>
  <c r="E74" i="11"/>
  <c r="AF73" i="8"/>
  <c r="AG73" i="8" s="1"/>
  <c r="J72" i="4"/>
  <c r="V72" i="4" s="1"/>
  <c r="Z72" i="4" s="1"/>
  <c r="AD72" i="4" s="1"/>
  <c r="Q72" i="4"/>
  <c r="T72" i="4" s="1"/>
  <c r="H72" i="4"/>
  <c r="AA72" i="4"/>
  <c r="U72" i="4"/>
  <c r="Y99" i="12" l="1"/>
  <c r="AC99" i="12" s="1"/>
  <c r="F100" i="12" s="1"/>
  <c r="AB99" i="12"/>
  <c r="M105" i="6"/>
  <c r="U105" i="6"/>
  <c r="L105" i="6"/>
  <c r="P105" i="6" s="1"/>
  <c r="N105" i="6"/>
  <c r="V105" i="6"/>
  <c r="Z105" i="6" s="1"/>
  <c r="AD105" i="6" s="1"/>
  <c r="I74" i="11"/>
  <c r="H74" i="11"/>
  <c r="M74" i="11"/>
  <c r="Q74" i="11"/>
  <c r="N74" i="11"/>
  <c r="J74" i="11"/>
  <c r="V74" i="11" s="1"/>
  <c r="R74" i="11"/>
  <c r="K74" i="11"/>
  <c r="W74" i="11" s="1"/>
  <c r="S74" i="11"/>
  <c r="AI73" i="8"/>
  <c r="AH73" i="8"/>
  <c r="AJ73" i="8" s="1"/>
  <c r="AE72" i="4"/>
  <c r="N72" i="4"/>
  <c r="L72" i="4"/>
  <c r="P72" i="4" s="1"/>
  <c r="X72" i="4"/>
  <c r="AB72" i="4" s="1"/>
  <c r="Y72" i="4"/>
  <c r="J100" i="12" l="1"/>
  <c r="V100" i="12" s="1"/>
  <c r="R100" i="12"/>
  <c r="G100" i="12"/>
  <c r="E100" i="12"/>
  <c r="X105" i="6"/>
  <c r="AB105" i="6" s="1"/>
  <c r="Y105" i="6"/>
  <c r="Z74" i="11"/>
  <c r="AD74" i="11" s="1"/>
  <c r="AA74" i="11"/>
  <c r="AE74" i="11" s="1"/>
  <c r="O74" i="11"/>
  <c r="T74" i="11"/>
  <c r="L74" i="11"/>
  <c r="P74" i="11" s="1"/>
  <c r="U74" i="11"/>
  <c r="X74" i="11" s="1"/>
  <c r="G74" i="8"/>
  <c r="F74" i="8"/>
  <c r="E74" i="8"/>
  <c r="AC72" i="4"/>
  <c r="Z100" i="12" l="1"/>
  <c r="AD100" i="12" s="1"/>
  <c r="N100" i="12"/>
  <c r="H100" i="12"/>
  <c r="I100" i="12"/>
  <c r="M100" i="12" s="1"/>
  <c r="Q100" i="12"/>
  <c r="K100" i="12"/>
  <c r="W100" i="12" s="1"/>
  <c r="O100" i="12"/>
  <c r="S100" i="12"/>
  <c r="AC105" i="6"/>
  <c r="E106" i="6" s="1"/>
  <c r="AB74" i="11"/>
  <c r="Y74" i="11"/>
  <c r="AC74" i="11" s="1"/>
  <c r="H74" i="8"/>
  <c r="I74" i="8"/>
  <c r="M74" i="8"/>
  <c r="Q74" i="8"/>
  <c r="N74" i="8"/>
  <c r="J74" i="8"/>
  <c r="V74" i="8" s="1"/>
  <c r="R74" i="8"/>
  <c r="K74" i="8"/>
  <c r="W74" i="8" s="1"/>
  <c r="S74" i="8"/>
  <c r="AF72" i="4"/>
  <c r="T100" i="12" l="1"/>
  <c r="L100" i="12"/>
  <c r="P100" i="12" s="1"/>
  <c r="U100" i="12"/>
  <c r="X100" i="12" s="1"/>
  <c r="AB100" i="12" s="1"/>
  <c r="AA100" i="12"/>
  <c r="AE100" i="12" s="1"/>
  <c r="I106" i="6"/>
  <c r="Q106" i="6"/>
  <c r="G106" i="6"/>
  <c r="F106" i="6"/>
  <c r="H106" i="6" s="1"/>
  <c r="S106" i="6"/>
  <c r="K106" i="6"/>
  <c r="W106" i="6" s="1"/>
  <c r="O106" i="6"/>
  <c r="AF74" i="11"/>
  <c r="Z74" i="8"/>
  <c r="AD74" i="8" s="1"/>
  <c r="AA74" i="8"/>
  <c r="AE74" i="8" s="1"/>
  <c r="O74" i="8"/>
  <c r="T74" i="8"/>
  <c r="L74" i="8"/>
  <c r="P74" i="8" s="1"/>
  <c r="U74" i="8"/>
  <c r="X74" i="8" s="1"/>
  <c r="AB74" i="8" s="1"/>
  <c r="AI72" i="4"/>
  <c r="AH72" i="4"/>
  <c r="AG72" i="4"/>
  <c r="AJ72" i="4" s="1"/>
  <c r="Y100" i="12" l="1"/>
  <c r="J106" i="6"/>
  <c r="L106" i="6" s="1"/>
  <c r="P106" i="6" s="1"/>
  <c r="R106" i="6"/>
  <c r="M106" i="6"/>
  <c r="U106" i="6"/>
  <c r="Y106" i="6" s="1"/>
  <c r="AC106" i="6" s="1"/>
  <c r="AA106" i="6"/>
  <c r="AE106" i="6" s="1"/>
  <c r="AH74" i="11"/>
  <c r="AI74" i="11"/>
  <c r="AG74" i="11"/>
  <c r="AJ74" i="11" s="1"/>
  <c r="Y74" i="8"/>
  <c r="AC74" i="8" s="1"/>
  <c r="G73" i="4"/>
  <c r="AC100" i="12" l="1"/>
  <c r="N106" i="6"/>
  <c r="V106" i="6"/>
  <c r="X106" i="6" s="1"/>
  <c r="T106" i="6"/>
  <c r="F75" i="11"/>
  <c r="G75" i="11"/>
  <c r="E75" i="11"/>
  <c r="AF74" i="8"/>
  <c r="AG74" i="8" s="1"/>
  <c r="E73" i="4"/>
  <c r="I73" i="4" s="1"/>
  <c r="M73" i="4" s="1"/>
  <c r="F73" i="4"/>
  <c r="J73" i="4" s="1"/>
  <c r="V73" i="4" s="1"/>
  <c r="S73" i="4"/>
  <c r="K73" i="4"/>
  <c r="W73" i="4" s="1"/>
  <c r="G101" i="12" l="1"/>
  <c r="F101" i="12"/>
  <c r="E101" i="12"/>
  <c r="AB106" i="6"/>
  <c r="Z106" i="6"/>
  <c r="AD106" i="6" s="1"/>
  <c r="K75" i="11"/>
  <c r="W75" i="11" s="1"/>
  <c r="S75" i="11"/>
  <c r="H75" i="11"/>
  <c r="M75" i="11"/>
  <c r="I75" i="11"/>
  <c r="Q75" i="11"/>
  <c r="N75" i="11"/>
  <c r="J75" i="11"/>
  <c r="V75" i="11" s="1"/>
  <c r="R75" i="11"/>
  <c r="Q73" i="4"/>
  <c r="R73" i="4"/>
  <c r="H73" i="4"/>
  <c r="AH74" i="8"/>
  <c r="AJ74" i="8" s="1"/>
  <c r="AI74" i="8"/>
  <c r="U73" i="4"/>
  <c r="AA73" i="4"/>
  <c r="AE73" i="4" s="1"/>
  <c r="Z73" i="4"/>
  <c r="AD73" i="4" s="1"/>
  <c r="N73" i="4"/>
  <c r="L73" i="4"/>
  <c r="P73" i="4" s="1"/>
  <c r="O73" i="4"/>
  <c r="H101" i="12" l="1"/>
  <c r="J101" i="12"/>
  <c r="V101" i="12" s="1"/>
  <c r="R101" i="12"/>
  <c r="I101" i="12"/>
  <c r="M101" i="12" s="1"/>
  <c r="Q101" i="12"/>
  <c r="O101" i="12"/>
  <c r="K101" i="12"/>
  <c r="W101" i="12" s="1"/>
  <c r="S101" i="12"/>
  <c r="G107" i="6"/>
  <c r="E107" i="6"/>
  <c r="F107" i="6"/>
  <c r="Y73" i="4"/>
  <c r="AC73" i="4" s="1"/>
  <c r="T73" i="4"/>
  <c r="Z75" i="11"/>
  <c r="AD75" i="11" s="1"/>
  <c r="T75" i="11"/>
  <c r="L75" i="11"/>
  <c r="P75" i="11" s="1"/>
  <c r="U75" i="11"/>
  <c r="X75" i="11" s="1"/>
  <c r="AB75" i="11" s="1"/>
  <c r="AA75" i="11"/>
  <c r="AE75" i="11" s="1"/>
  <c r="O75" i="11"/>
  <c r="X73" i="4"/>
  <c r="F75" i="8"/>
  <c r="E75" i="8"/>
  <c r="G75" i="8"/>
  <c r="AF73" i="4"/>
  <c r="N101" i="12" l="1"/>
  <c r="AA101" i="12"/>
  <c r="AE101" i="12" s="1"/>
  <c r="T101" i="12"/>
  <c r="Z101" i="12"/>
  <c r="AD101" i="12" s="1"/>
  <c r="L101" i="12"/>
  <c r="P101" i="12" s="1"/>
  <c r="U101" i="12"/>
  <c r="X101" i="12" s="1"/>
  <c r="AB101" i="12" s="1"/>
  <c r="H107" i="6"/>
  <c r="Q107" i="6"/>
  <c r="I107" i="6"/>
  <c r="J107" i="6"/>
  <c r="V107" i="6" s="1"/>
  <c r="R107" i="6"/>
  <c r="N107" i="6"/>
  <c r="K107" i="6"/>
  <c r="W107" i="6" s="1"/>
  <c r="S107" i="6"/>
  <c r="AB73" i="4"/>
  <c r="Y75" i="11"/>
  <c r="AC75" i="11" s="1"/>
  <c r="K75" i="8"/>
  <c r="W75" i="8" s="1"/>
  <c r="S75" i="8"/>
  <c r="M75" i="8"/>
  <c r="I75" i="8"/>
  <c r="H75" i="8"/>
  <c r="Q75" i="8"/>
  <c r="J75" i="8"/>
  <c r="V75" i="8" s="1"/>
  <c r="N75" i="8"/>
  <c r="R75" i="8"/>
  <c r="AI73" i="4"/>
  <c r="AH73" i="4"/>
  <c r="AG73" i="4"/>
  <c r="AJ73" i="4" s="1"/>
  <c r="Y101" i="12" l="1"/>
  <c r="AC101" i="12" s="1"/>
  <c r="E102" i="12" s="1"/>
  <c r="Z107" i="6"/>
  <c r="AD107" i="6" s="1"/>
  <c r="O107" i="6"/>
  <c r="AA107" i="6"/>
  <c r="AE107" i="6" s="1"/>
  <c r="T107" i="6"/>
  <c r="M107" i="6"/>
  <c r="U107" i="6"/>
  <c r="X107" i="6" s="1"/>
  <c r="AB107" i="6" s="1"/>
  <c r="L107" i="6"/>
  <c r="P107" i="6" s="1"/>
  <c r="AF75" i="11"/>
  <c r="Z75" i="8"/>
  <c r="AD75" i="8" s="1"/>
  <c r="T75" i="8"/>
  <c r="AA75" i="8"/>
  <c r="AE75" i="8" s="1"/>
  <c r="L75" i="8"/>
  <c r="P75" i="8" s="1"/>
  <c r="U75" i="8"/>
  <c r="X75" i="8" s="1"/>
  <c r="AB75" i="8" s="1"/>
  <c r="O75" i="8"/>
  <c r="G74" i="4"/>
  <c r="I102" i="12" l="1"/>
  <c r="Q102" i="12"/>
  <c r="G102" i="12"/>
  <c r="F102" i="12"/>
  <c r="Y107" i="6"/>
  <c r="AC107" i="6" s="1"/>
  <c r="G108" i="6" s="1"/>
  <c r="AH75" i="11"/>
  <c r="AI75" i="11"/>
  <c r="AG75" i="11"/>
  <c r="AJ75" i="11" s="1"/>
  <c r="Y75" i="8"/>
  <c r="AC75" i="8" s="1"/>
  <c r="E74" i="4"/>
  <c r="I74" i="4" s="1"/>
  <c r="M74" i="4" s="1"/>
  <c r="F74" i="4"/>
  <c r="J74" i="4" s="1"/>
  <c r="K74" i="4"/>
  <c r="W74" i="4" s="1"/>
  <c r="S74" i="4"/>
  <c r="H102" i="12" l="1"/>
  <c r="J102" i="12"/>
  <c r="V102" i="12" s="1"/>
  <c r="R102" i="12"/>
  <c r="K102" i="12"/>
  <c r="W102" i="12" s="1"/>
  <c r="S102" i="12"/>
  <c r="U102" i="12"/>
  <c r="M102" i="12"/>
  <c r="K108" i="6"/>
  <c r="W108" i="6" s="1"/>
  <c r="S108" i="6"/>
  <c r="O108" i="6"/>
  <c r="E108" i="6"/>
  <c r="F108" i="6"/>
  <c r="Q74" i="4"/>
  <c r="H74" i="4"/>
  <c r="R74" i="4"/>
  <c r="G76" i="11"/>
  <c r="F76" i="11"/>
  <c r="E76" i="11"/>
  <c r="AF75" i="8"/>
  <c r="O74" i="4"/>
  <c r="AA74" i="4"/>
  <c r="AE74" i="4" s="1"/>
  <c r="T74" i="4"/>
  <c r="L74" i="4"/>
  <c r="P74" i="4" s="1"/>
  <c r="U74" i="4"/>
  <c r="Y74" i="4" s="1"/>
  <c r="N74" i="4"/>
  <c r="V74" i="4"/>
  <c r="Z74" i="4" s="1"/>
  <c r="AD74" i="4" s="1"/>
  <c r="O102" i="12" l="1"/>
  <c r="N102" i="12"/>
  <c r="AA102" i="12"/>
  <c r="AE102" i="12" s="1"/>
  <c r="T102" i="12"/>
  <c r="Z102" i="12"/>
  <c r="AD102" i="12" s="1"/>
  <c r="X102" i="12"/>
  <c r="AB102" i="12" s="1"/>
  <c r="Y102" i="12"/>
  <c r="AC102" i="12" s="1"/>
  <c r="E103" i="12" s="1"/>
  <c r="L102" i="12"/>
  <c r="P102" i="12" s="1"/>
  <c r="J108" i="6"/>
  <c r="R108" i="6"/>
  <c r="Q108" i="6"/>
  <c r="I108" i="6"/>
  <c r="H108" i="6"/>
  <c r="AA108" i="6"/>
  <c r="AE108" i="6" s="1"/>
  <c r="N76" i="11"/>
  <c r="J76" i="11"/>
  <c r="V76" i="11" s="1"/>
  <c r="R76" i="11"/>
  <c r="I76" i="11"/>
  <c r="H76" i="11"/>
  <c r="Q76" i="11"/>
  <c r="O76" i="11"/>
  <c r="K76" i="11"/>
  <c r="W76" i="11" s="1"/>
  <c r="S76" i="11"/>
  <c r="AH75" i="8"/>
  <c r="AI75" i="8"/>
  <c r="AG75" i="8"/>
  <c r="AJ75" i="8" s="1"/>
  <c r="AC74" i="4"/>
  <c r="X74" i="4"/>
  <c r="AB74" i="4" s="1"/>
  <c r="G103" i="12" l="1"/>
  <c r="I103" i="12"/>
  <c r="Q103" i="12"/>
  <c r="F103" i="12"/>
  <c r="M108" i="6"/>
  <c r="L108" i="6"/>
  <c r="P108" i="6" s="1"/>
  <c r="U108" i="6"/>
  <c r="Y108" i="6" s="1"/>
  <c r="AC108" i="6" s="1"/>
  <c r="T108" i="6"/>
  <c r="N108" i="6"/>
  <c r="V108" i="6"/>
  <c r="Z108" i="6" s="1"/>
  <c r="AD108" i="6" s="1"/>
  <c r="Z76" i="11"/>
  <c r="AD76" i="11" s="1"/>
  <c r="AA76" i="11"/>
  <c r="AE76" i="11" s="1"/>
  <c r="T76" i="11"/>
  <c r="L76" i="11"/>
  <c r="P76" i="11" s="1"/>
  <c r="U76" i="11"/>
  <c r="X76" i="11" s="1"/>
  <c r="AB76" i="11" s="1"/>
  <c r="M76" i="11"/>
  <c r="F76" i="8"/>
  <c r="E76" i="8"/>
  <c r="G76" i="8"/>
  <c r="AF74" i="4"/>
  <c r="AG74" i="4" s="1"/>
  <c r="J111" i="3"/>
  <c r="I111" i="3"/>
  <c r="H111" i="3"/>
  <c r="K111" i="3"/>
  <c r="U103" i="12" l="1"/>
  <c r="J103" i="12"/>
  <c r="V103" i="12" s="1"/>
  <c r="R103" i="12"/>
  <c r="Y103" i="12"/>
  <c r="H103" i="12"/>
  <c r="M103" i="12"/>
  <c r="O103" i="12"/>
  <c r="K103" i="12"/>
  <c r="W103" i="12" s="1"/>
  <c r="S103" i="12"/>
  <c r="F109" i="6"/>
  <c r="R109" i="6" s="1"/>
  <c r="E109" i="6"/>
  <c r="X108" i="6"/>
  <c r="AB108" i="6" s="1"/>
  <c r="G109" i="6"/>
  <c r="O109" i="6" s="1"/>
  <c r="Y76" i="11"/>
  <c r="AC76" i="11" s="1"/>
  <c r="O76" i="8"/>
  <c r="K76" i="8"/>
  <c r="W76" i="8" s="1"/>
  <c r="S76" i="8"/>
  <c r="I76" i="8"/>
  <c r="H76" i="8"/>
  <c r="Q76" i="8"/>
  <c r="J76" i="8"/>
  <c r="V76" i="8" s="1"/>
  <c r="R76" i="8"/>
  <c r="AI74" i="4"/>
  <c r="AH74" i="4"/>
  <c r="AJ74" i="4" s="1"/>
  <c r="O111" i="3"/>
  <c r="M111" i="3"/>
  <c r="L111" i="3"/>
  <c r="P111" i="3" s="1"/>
  <c r="N111" i="3"/>
  <c r="N103" i="12" l="1"/>
  <c r="Z103" i="12"/>
  <c r="AD103" i="12" s="1"/>
  <c r="J109" i="6"/>
  <c r="N109" i="6" s="1"/>
  <c r="X103" i="12"/>
  <c r="AA103" i="12"/>
  <c r="AE103" i="12" s="1"/>
  <c r="T103" i="12"/>
  <c r="AC103" i="12"/>
  <c r="L103" i="12"/>
  <c r="P103" i="12" s="1"/>
  <c r="S109" i="6"/>
  <c r="K109" i="6"/>
  <c r="W109" i="6" s="1"/>
  <c r="H109" i="6"/>
  <c r="Q109" i="6"/>
  <c r="T109" i="6" s="1"/>
  <c r="I109" i="6"/>
  <c r="N76" i="8"/>
  <c r="AF76" i="11"/>
  <c r="AG76" i="11" s="1"/>
  <c r="AA76" i="8"/>
  <c r="AE76" i="8" s="1"/>
  <c r="Z76" i="8"/>
  <c r="AD76" i="8" s="1"/>
  <c r="T76" i="8"/>
  <c r="L76" i="8"/>
  <c r="P76" i="8" s="1"/>
  <c r="U76" i="8"/>
  <c r="X76" i="8" s="1"/>
  <c r="AB76" i="8" s="1"/>
  <c r="M76" i="8"/>
  <c r="G75" i="4"/>
  <c r="K75" i="4" s="1"/>
  <c r="W75" i="4" s="1"/>
  <c r="AA109" i="6" l="1"/>
  <c r="AE109" i="6" s="1"/>
  <c r="V109" i="6"/>
  <c r="Z109" i="6" s="1"/>
  <c r="AD109" i="6" s="1"/>
  <c r="AB103" i="12"/>
  <c r="F104" i="12"/>
  <c r="M109" i="6"/>
  <c r="L109" i="6"/>
  <c r="P109" i="6" s="1"/>
  <c r="U109" i="6"/>
  <c r="AH76" i="11"/>
  <c r="AJ76" i="11" s="1"/>
  <c r="AI76" i="11"/>
  <c r="Y76" i="8"/>
  <c r="AC76" i="8" s="1"/>
  <c r="F75" i="4"/>
  <c r="R75" i="4" s="1"/>
  <c r="E75" i="4"/>
  <c r="I75" i="4" s="1"/>
  <c r="M75" i="4" s="1"/>
  <c r="S75" i="4"/>
  <c r="AA75" i="4" s="1"/>
  <c r="O75" i="4"/>
  <c r="J75" i="4"/>
  <c r="J104" i="12" l="1"/>
  <c r="V104" i="12" s="1"/>
  <c r="R104" i="12"/>
  <c r="G104" i="12"/>
  <c r="E104" i="12"/>
  <c r="Y109" i="6"/>
  <c r="AC109" i="6" s="1"/>
  <c r="X109" i="6"/>
  <c r="AB109" i="6" s="1"/>
  <c r="Q75" i="4"/>
  <c r="F77" i="11"/>
  <c r="E77" i="11"/>
  <c r="G77" i="11"/>
  <c r="AF76" i="8"/>
  <c r="H75" i="4"/>
  <c r="AE75" i="4"/>
  <c r="T75" i="4"/>
  <c r="L75" i="4"/>
  <c r="U75" i="4"/>
  <c r="Y75" i="4" s="1"/>
  <c r="N75" i="4"/>
  <c r="V75" i="4"/>
  <c r="Z75" i="4" s="1"/>
  <c r="AD75" i="4" s="1"/>
  <c r="N104" i="12" l="1"/>
  <c r="Z104" i="12"/>
  <c r="AD104" i="12" s="1"/>
  <c r="O104" i="12"/>
  <c r="K104" i="12"/>
  <c r="W104" i="12" s="1"/>
  <c r="S104" i="12"/>
  <c r="I104" i="12"/>
  <c r="M104" i="12" s="1"/>
  <c r="H104" i="12"/>
  <c r="Q104" i="12"/>
  <c r="E110" i="6"/>
  <c r="F110" i="6"/>
  <c r="G110" i="6"/>
  <c r="O77" i="11"/>
  <c r="K77" i="11"/>
  <c r="W77" i="11" s="1"/>
  <c r="S77" i="11"/>
  <c r="M77" i="11"/>
  <c r="I77" i="11"/>
  <c r="H77" i="11"/>
  <c r="Q77" i="11"/>
  <c r="J77" i="11"/>
  <c r="V77" i="11" s="1"/>
  <c r="R77" i="11"/>
  <c r="AI76" i="8"/>
  <c r="AH76" i="8"/>
  <c r="AG76" i="8"/>
  <c r="P75" i="4"/>
  <c r="AC75" i="4"/>
  <c r="X75" i="4"/>
  <c r="AB75" i="4" s="1"/>
  <c r="AA104" i="12" l="1"/>
  <c r="AE104" i="12" s="1"/>
  <c r="L104" i="12"/>
  <c r="P104" i="12" s="1"/>
  <c r="U104" i="12"/>
  <c r="X104" i="12" s="1"/>
  <c r="T104" i="12"/>
  <c r="S110" i="6"/>
  <c r="K110" i="6"/>
  <c r="W110" i="6" s="1"/>
  <c r="R110" i="6"/>
  <c r="J110" i="6"/>
  <c r="I110" i="6"/>
  <c r="M110" i="6"/>
  <c r="Q110" i="6"/>
  <c r="H110" i="6"/>
  <c r="AJ76" i="8"/>
  <c r="Z77" i="11"/>
  <c r="AD77" i="11" s="1"/>
  <c r="T77" i="11"/>
  <c r="N77" i="11"/>
  <c r="L77" i="11"/>
  <c r="P77" i="11" s="1"/>
  <c r="U77" i="11"/>
  <c r="X77" i="11" s="1"/>
  <c r="AB77" i="11" s="1"/>
  <c r="AA77" i="11"/>
  <c r="AE77" i="11" s="1"/>
  <c r="F77" i="8"/>
  <c r="E77" i="8"/>
  <c r="G77" i="8"/>
  <c r="AF75" i="4"/>
  <c r="Y104" i="12" l="1"/>
  <c r="AC104" i="12" s="1"/>
  <c r="E105" i="12" s="1"/>
  <c r="AB104" i="12"/>
  <c r="T110" i="6"/>
  <c r="U110" i="6"/>
  <c r="L110" i="6"/>
  <c r="P110" i="6" s="1"/>
  <c r="O110" i="6"/>
  <c r="N110" i="6"/>
  <c r="V110" i="6"/>
  <c r="Z110" i="6" s="1"/>
  <c r="AD110" i="6" s="1"/>
  <c r="AA110" i="6"/>
  <c r="AE110" i="6" s="1"/>
  <c r="Y77" i="11"/>
  <c r="AC77" i="11" s="1"/>
  <c r="I77" i="8"/>
  <c r="H77" i="8"/>
  <c r="M77" i="8"/>
  <c r="Q77" i="8"/>
  <c r="K77" i="8"/>
  <c r="W77" i="8" s="1"/>
  <c r="O77" i="8"/>
  <c r="S77" i="8"/>
  <c r="AA77" i="8" s="1"/>
  <c r="AE77" i="8" s="1"/>
  <c r="J77" i="8"/>
  <c r="V77" i="8" s="1"/>
  <c r="R77" i="8"/>
  <c r="AI75" i="4"/>
  <c r="AH75" i="4"/>
  <c r="AG75" i="4"/>
  <c r="AJ75" i="4" s="1"/>
  <c r="I105" i="12" l="1"/>
  <c r="M105" i="12" s="1"/>
  <c r="Q105" i="12"/>
  <c r="G105" i="12"/>
  <c r="F105" i="12"/>
  <c r="H105" i="12" s="1"/>
  <c r="K105" i="12"/>
  <c r="W105" i="12" s="1"/>
  <c r="S105" i="12"/>
  <c r="J105" i="12"/>
  <c r="V105" i="12" s="1"/>
  <c r="X110" i="6"/>
  <c r="AB110" i="6" s="1"/>
  <c r="Y110" i="6"/>
  <c r="AC110" i="6" s="1"/>
  <c r="E111" i="6" s="1"/>
  <c r="AF77" i="11"/>
  <c r="Z77" i="8"/>
  <c r="AD77" i="8" s="1"/>
  <c r="N77" i="8"/>
  <c r="T77" i="8"/>
  <c r="L77" i="8"/>
  <c r="P77" i="8" s="1"/>
  <c r="U77" i="8"/>
  <c r="X77" i="8" s="1"/>
  <c r="G76" i="4"/>
  <c r="O105" i="12" l="1"/>
  <c r="U105" i="12"/>
  <c r="N105" i="12"/>
  <c r="AA105" i="12"/>
  <c r="AE105" i="12" s="1"/>
  <c r="R105" i="12"/>
  <c r="Z105" i="12" s="1"/>
  <c r="AD105" i="12" s="1"/>
  <c r="X105" i="12"/>
  <c r="L105" i="12"/>
  <c r="P105" i="12" s="1"/>
  <c r="Y105" i="12"/>
  <c r="AC105" i="12" s="1"/>
  <c r="Q111" i="6"/>
  <c r="I111" i="6"/>
  <c r="F111" i="6"/>
  <c r="G111" i="6"/>
  <c r="AB77" i="8"/>
  <c r="AI77" i="11"/>
  <c r="AH77" i="11"/>
  <c r="AG77" i="11"/>
  <c r="AJ77" i="11" s="1"/>
  <c r="Y77" i="8"/>
  <c r="AC77" i="8" s="1"/>
  <c r="F76" i="4"/>
  <c r="J76" i="4" s="1"/>
  <c r="E76" i="4"/>
  <c r="Q76" i="4" s="1"/>
  <c r="S76" i="4"/>
  <c r="K76" i="4"/>
  <c r="W76" i="4" s="1"/>
  <c r="AA76" i="4" s="1"/>
  <c r="I76" i="4"/>
  <c r="M76" i="4" s="1"/>
  <c r="H76" i="4"/>
  <c r="T105" i="12" l="1"/>
  <c r="E106" i="12" s="1"/>
  <c r="AB105" i="12"/>
  <c r="G106" i="12"/>
  <c r="F106" i="12"/>
  <c r="M111" i="6"/>
  <c r="U111" i="6"/>
  <c r="Y111" i="6" s="1"/>
  <c r="AC111" i="6" s="1"/>
  <c r="O111" i="6"/>
  <c r="K111" i="6"/>
  <c r="W111" i="6" s="1"/>
  <c r="S111" i="6"/>
  <c r="R111" i="6"/>
  <c r="J111" i="6"/>
  <c r="V111" i="6" s="1"/>
  <c r="N111" i="6"/>
  <c r="H111" i="6"/>
  <c r="G78" i="11"/>
  <c r="F78" i="11"/>
  <c r="E78" i="11"/>
  <c r="AF77" i="8"/>
  <c r="R76" i="4"/>
  <c r="T76" i="4" s="1"/>
  <c r="O76" i="4"/>
  <c r="AE76" i="4"/>
  <c r="L76" i="4"/>
  <c r="P76" i="4" s="1"/>
  <c r="U76" i="4"/>
  <c r="N76" i="4"/>
  <c r="V76" i="4"/>
  <c r="I106" i="12" l="1"/>
  <c r="M106" i="12" s="1"/>
  <c r="Q106" i="12"/>
  <c r="H106" i="12"/>
  <c r="T111" i="6"/>
  <c r="J106" i="12"/>
  <c r="V106" i="12" s="1"/>
  <c r="R106" i="12"/>
  <c r="K106" i="12"/>
  <c r="W106" i="12" s="1"/>
  <c r="O106" i="12"/>
  <c r="S106" i="12"/>
  <c r="L111" i="6"/>
  <c r="P111" i="6" s="1"/>
  <c r="Z111" i="6"/>
  <c r="AD111" i="6" s="1"/>
  <c r="X111" i="6"/>
  <c r="AB111" i="6" s="1"/>
  <c r="AA111" i="6"/>
  <c r="AE111" i="6" s="1"/>
  <c r="G112" i="6" s="1"/>
  <c r="I78" i="11"/>
  <c r="M78" i="11" s="1"/>
  <c r="H78" i="11"/>
  <c r="Q78" i="11"/>
  <c r="J78" i="11"/>
  <c r="V78" i="11" s="1"/>
  <c r="N78" i="11"/>
  <c r="R78" i="11"/>
  <c r="Z78" i="11" s="1"/>
  <c r="AD78" i="11" s="1"/>
  <c r="O78" i="11"/>
  <c r="K78" i="11"/>
  <c r="W78" i="11" s="1"/>
  <c r="S78" i="11"/>
  <c r="Z76" i="4"/>
  <c r="AD76" i="4" s="1"/>
  <c r="AI77" i="8"/>
  <c r="AH77" i="8"/>
  <c r="AG77" i="8"/>
  <c r="AJ77" i="8" s="1"/>
  <c r="X76" i="4"/>
  <c r="AB76" i="4" s="1"/>
  <c r="Y76" i="4"/>
  <c r="U106" i="12" l="1"/>
  <c r="AA106" i="12"/>
  <c r="AE106" i="12" s="1"/>
  <c r="N106" i="12"/>
  <c r="Z106" i="12"/>
  <c r="AD106" i="12" s="1"/>
  <c r="X106" i="12"/>
  <c r="L106" i="12"/>
  <c r="P106" i="12" s="1"/>
  <c r="Y106" i="12"/>
  <c r="T106" i="12"/>
  <c r="K112" i="6"/>
  <c r="W112" i="6" s="1"/>
  <c r="S112" i="6"/>
  <c r="O112" i="6"/>
  <c r="F112" i="6"/>
  <c r="E112" i="6"/>
  <c r="AA78" i="11"/>
  <c r="AE78" i="11" s="1"/>
  <c r="T78" i="11"/>
  <c r="L78" i="11"/>
  <c r="P78" i="11" s="1"/>
  <c r="U78" i="11"/>
  <c r="X78" i="11" s="1"/>
  <c r="AB78" i="11" s="1"/>
  <c r="G78" i="8"/>
  <c r="F78" i="8"/>
  <c r="E78" i="8"/>
  <c r="AC76" i="4"/>
  <c r="AC106" i="12" l="1"/>
  <c r="E107" i="12" s="1"/>
  <c r="AB106" i="12"/>
  <c r="J112" i="6"/>
  <c r="V112" i="6" s="1"/>
  <c r="R112" i="6"/>
  <c r="H112" i="6"/>
  <c r="Q112" i="6"/>
  <c r="I112" i="6"/>
  <c r="AA112" i="6"/>
  <c r="Y78" i="11"/>
  <c r="AC78" i="11" s="1"/>
  <c r="I78" i="8"/>
  <c r="M78" i="8" s="1"/>
  <c r="H78" i="8"/>
  <c r="Q78" i="8"/>
  <c r="J78" i="8"/>
  <c r="V78" i="8" s="1"/>
  <c r="N78" i="8"/>
  <c r="R78" i="8"/>
  <c r="Z78" i="8" s="1"/>
  <c r="AD78" i="8" s="1"/>
  <c r="O78" i="8"/>
  <c r="K78" i="8"/>
  <c r="W78" i="8" s="1"/>
  <c r="S78" i="8"/>
  <c r="AF76" i="4"/>
  <c r="AG76" i="4" s="1"/>
  <c r="I107" i="12" l="1"/>
  <c r="M107" i="12" s="1"/>
  <c r="Q107" i="12"/>
  <c r="F107" i="12"/>
  <c r="G107" i="12"/>
  <c r="G2" i="6"/>
  <c r="T112" i="6"/>
  <c r="N112" i="6"/>
  <c r="M112" i="6"/>
  <c r="L112" i="6"/>
  <c r="P112" i="6" s="1"/>
  <c r="U112" i="6"/>
  <c r="Z112" i="6"/>
  <c r="AF78" i="11"/>
  <c r="AA78" i="8"/>
  <c r="AE78" i="8" s="1"/>
  <c r="T78" i="8"/>
  <c r="L78" i="8"/>
  <c r="P78" i="8" s="1"/>
  <c r="U78" i="8"/>
  <c r="X78" i="8" s="1"/>
  <c r="AB78" i="8" s="1"/>
  <c r="AI76" i="4"/>
  <c r="AH76" i="4"/>
  <c r="AJ76" i="4" s="1"/>
  <c r="H107" i="12" l="1"/>
  <c r="K107" i="12"/>
  <c r="W107" i="12" s="1"/>
  <c r="O107" i="12"/>
  <c r="S107" i="12"/>
  <c r="AA107" i="12" s="1"/>
  <c r="AE107" i="12" s="1"/>
  <c r="J107" i="12"/>
  <c r="V107" i="12" s="1"/>
  <c r="R107" i="12"/>
  <c r="U107" i="12"/>
  <c r="X112" i="6"/>
  <c r="AB112" i="6" s="1"/>
  <c r="G3" i="6"/>
  <c r="G4" i="6" s="1"/>
  <c r="Y112" i="6"/>
  <c r="AH78" i="11"/>
  <c r="AI78" i="11"/>
  <c r="AG78" i="11"/>
  <c r="AJ78" i="11" s="1"/>
  <c r="Y78" i="8"/>
  <c r="AC78" i="8" s="1"/>
  <c r="G77" i="4"/>
  <c r="K77" i="4" s="1"/>
  <c r="W77" i="4" s="1"/>
  <c r="N107" i="12" l="1"/>
  <c r="T107" i="12"/>
  <c r="X107" i="12"/>
  <c r="L107" i="12"/>
  <c r="P107" i="12" s="1"/>
  <c r="Y107" i="12"/>
  <c r="AC107" i="12" s="1"/>
  <c r="Z107" i="12"/>
  <c r="AD107" i="12" s="1"/>
  <c r="G79" i="11"/>
  <c r="F79" i="11"/>
  <c r="E79" i="11"/>
  <c r="AF78" i="8"/>
  <c r="AG78" i="8" s="1"/>
  <c r="AJ78" i="8" s="1"/>
  <c r="F77" i="4"/>
  <c r="J77" i="4" s="1"/>
  <c r="E77" i="4"/>
  <c r="S77" i="4"/>
  <c r="AA77" i="4" s="1"/>
  <c r="O77" i="4"/>
  <c r="I77" i="4"/>
  <c r="M77" i="4" s="1"/>
  <c r="Q77" i="4"/>
  <c r="AB107" i="12" l="1"/>
  <c r="E108" i="12"/>
  <c r="I108" i="12"/>
  <c r="M108" i="12" s="1"/>
  <c r="Q108" i="12"/>
  <c r="F108" i="12"/>
  <c r="G108" i="12"/>
  <c r="H77" i="4"/>
  <c r="N79" i="11"/>
  <c r="J79" i="11"/>
  <c r="V79" i="11" s="1"/>
  <c r="R79" i="11"/>
  <c r="I79" i="11"/>
  <c r="M79" i="11" s="1"/>
  <c r="H79" i="11"/>
  <c r="Q79" i="11"/>
  <c r="O79" i="11"/>
  <c r="K79" i="11"/>
  <c r="W79" i="11" s="1"/>
  <c r="S79" i="11"/>
  <c r="G79" i="8"/>
  <c r="E79" i="8"/>
  <c r="F79" i="8"/>
  <c r="AH78" i="8"/>
  <c r="AI78" i="8"/>
  <c r="R77" i="4"/>
  <c r="T77" i="4" s="1"/>
  <c r="AE77" i="4"/>
  <c r="L77" i="4"/>
  <c r="P77" i="4" s="1"/>
  <c r="U77" i="4"/>
  <c r="Y77" i="4" s="1"/>
  <c r="N77" i="4"/>
  <c r="V77" i="4"/>
  <c r="J108" i="12" l="1"/>
  <c r="V108" i="12" s="1"/>
  <c r="R108" i="12"/>
  <c r="H108" i="12"/>
  <c r="K108" i="12"/>
  <c r="W108" i="12" s="1"/>
  <c r="S108" i="12"/>
  <c r="T108" i="12" s="1"/>
  <c r="U108" i="12"/>
  <c r="Y108" i="12" s="1"/>
  <c r="Z79" i="11"/>
  <c r="AD79" i="11" s="1"/>
  <c r="T79" i="11"/>
  <c r="L79" i="11"/>
  <c r="P79" i="11" s="1"/>
  <c r="U79" i="11"/>
  <c r="X79" i="11" s="1"/>
  <c r="AB79" i="11" s="1"/>
  <c r="AA79" i="11"/>
  <c r="AE79" i="11" s="1"/>
  <c r="J79" i="8"/>
  <c r="V79" i="8" s="1"/>
  <c r="N79" i="8"/>
  <c r="R79" i="8"/>
  <c r="Z79" i="8" s="1"/>
  <c r="AD79" i="8" s="1"/>
  <c r="H79" i="8"/>
  <c r="I79" i="8"/>
  <c r="Q79" i="8"/>
  <c r="K79" i="8"/>
  <c r="W79" i="8" s="1"/>
  <c r="O79" i="8"/>
  <c r="S79" i="8"/>
  <c r="Z77" i="4"/>
  <c r="AD77" i="4" s="1"/>
  <c r="AC77" i="4"/>
  <c r="X77" i="4"/>
  <c r="AB77" i="4" s="1"/>
  <c r="O108" i="12" l="1"/>
  <c r="N108" i="12"/>
  <c r="Z108" i="12"/>
  <c r="AD108" i="12" s="1"/>
  <c r="AC108" i="12"/>
  <c r="L108" i="12"/>
  <c r="P108" i="12" s="1"/>
  <c r="AA108" i="12"/>
  <c r="AE108" i="12" s="1"/>
  <c r="X108" i="12"/>
  <c r="AB108" i="12" s="1"/>
  <c r="Y79" i="11"/>
  <c r="AC79" i="11" s="1"/>
  <c r="L79" i="8"/>
  <c r="P79" i="8" s="1"/>
  <c r="U79" i="8"/>
  <c r="X79" i="8" s="1"/>
  <c r="AA79" i="8"/>
  <c r="AE79" i="8" s="1"/>
  <c r="T79" i="8"/>
  <c r="M79" i="8"/>
  <c r="AF77" i="4"/>
  <c r="AG77" i="4" s="1"/>
  <c r="AJ77" i="4" s="1"/>
  <c r="E109" i="12" l="1"/>
  <c r="I109" i="12"/>
  <c r="Q109" i="12"/>
  <c r="G109" i="12"/>
  <c r="F109" i="12"/>
  <c r="Y79" i="8"/>
  <c r="AC79" i="8" s="1"/>
  <c r="AF79" i="8" s="1"/>
  <c r="AH79" i="8" s="1"/>
  <c r="AF79" i="11"/>
  <c r="AG79" i="11"/>
  <c r="AB79" i="8"/>
  <c r="AI77" i="4"/>
  <c r="AH77" i="4"/>
  <c r="J109" i="12" l="1"/>
  <c r="V109" i="12" s="1"/>
  <c r="R109" i="12"/>
  <c r="H109" i="12"/>
  <c r="U109" i="12"/>
  <c r="O109" i="12"/>
  <c r="K109" i="12"/>
  <c r="W109" i="12" s="1"/>
  <c r="S109" i="12"/>
  <c r="T109" i="12" s="1"/>
  <c r="M109" i="12"/>
  <c r="AH79" i="11"/>
  <c r="AJ79" i="11" s="1"/>
  <c r="AI79" i="11"/>
  <c r="AG79" i="8"/>
  <c r="AJ79" i="8" s="1"/>
  <c r="AI79" i="8"/>
  <c r="G78" i="4"/>
  <c r="K78" i="4" s="1"/>
  <c r="W78" i="4" s="1"/>
  <c r="Z109" i="12" l="1"/>
  <c r="AD109" i="12" s="1"/>
  <c r="N109" i="12"/>
  <c r="L109" i="12"/>
  <c r="P109" i="12" s="1"/>
  <c r="X109" i="12"/>
  <c r="AB109" i="12" s="1"/>
  <c r="Y109" i="12"/>
  <c r="AC109" i="12" s="1"/>
  <c r="AA109" i="12"/>
  <c r="AE109" i="12" s="1"/>
  <c r="F80" i="11"/>
  <c r="E80" i="11"/>
  <c r="G80" i="11"/>
  <c r="G80" i="8"/>
  <c r="F80" i="8"/>
  <c r="E80" i="8"/>
  <c r="F78" i="4"/>
  <c r="E78" i="4"/>
  <c r="I78" i="4" s="1"/>
  <c r="S78" i="4"/>
  <c r="AA78" i="4" s="1"/>
  <c r="O78" i="4"/>
  <c r="J78" i="4"/>
  <c r="R78" i="4"/>
  <c r="G110" i="12" l="1"/>
  <c r="K110" i="12" s="1"/>
  <c r="W110" i="12" s="1"/>
  <c r="S110" i="12"/>
  <c r="F110" i="12"/>
  <c r="E110" i="12"/>
  <c r="Q78" i="4"/>
  <c r="H78" i="4"/>
  <c r="O80" i="11"/>
  <c r="K80" i="11"/>
  <c r="W80" i="11" s="1"/>
  <c r="S80" i="11"/>
  <c r="AA80" i="11" s="1"/>
  <c r="AE80" i="11" s="1"/>
  <c r="M80" i="11"/>
  <c r="I80" i="11"/>
  <c r="H80" i="11"/>
  <c r="Q80" i="11"/>
  <c r="J80" i="11"/>
  <c r="V80" i="11" s="1"/>
  <c r="R80" i="11"/>
  <c r="J80" i="8"/>
  <c r="V80" i="8" s="1"/>
  <c r="R80" i="8"/>
  <c r="M80" i="8"/>
  <c r="I80" i="8"/>
  <c r="H80" i="8"/>
  <c r="Q80" i="8"/>
  <c r="O80" i="8"/>
  <c r="K80" i="8"/>
  <c r="W80" i="8" s="1"/>
  <c r="S80" i="8"/>
  <c r="AE78" i="4"/>
  <c r="M78" i="4"/>
  <c r="L78" i="4"/>
  <c r="P78" i="4" s="1"/>
  <c r="U78" i="4"/>
  <c r="Y78" i="4" s="1"/>
  <c r="T78" i="4"/>
  <c r="N78" i="4"/>
  <c r="V78" i="4"/>
  <c r="Z78" i="4" s="1"/>
  <c r="AD78" i="4" s="1"/>
  <c r="O110" i="12" l="1"/>
  <c r="AA110" i="12"/>
  <c r="AE110" i="12" s="1"/>
  <c r="J110" i="12"/>
  <c r="V110" i="12" s="1"/>
  <c r="R110" i="12"/>
  <c r="H110" i="12"/>
  <c r="I110" i="12"/>
  <c r="Q110" i="12"/>
  <c r="N80" i="11"/>
  <c r="Z80" i="11"/>
  <c r="AD80" i="11" s="1"/>
  <c r="L80" i="11"/>
  <c r="P80" i="11" s="1"/>
  <c r="U80" i="11"/>
  <c r="X80" i="11" s="1"/>
  <c r="T80" i="11"/>
  <c r="L80" i="8"/>
  <c r="P80" i="8" s="1"/>
  <c r="U80" i="8"/>
  <c r="X80" i="8" s="1"/>
  <c r="AA80" i="8"/>
  <c r="AE80" i="8" s="1"/>
  <c r="T80" i="8"/>
  <c r="Z80" i="8"/>
  <c r="AD80" i="8" s="1"/>
  <c r="N80" i="8"/>
  <c r="X78" i="4"/>
  <c r="AB78" i="4" s="1"/>
  <c r="AC78" i="4"/>
  <c r="N110" i="12" l="1"/>
  <c r="Z110" i="12"/>
  <c r="AD110" i="12" s="1"/>
  <c r="T110" i="12"/>
  <c r="L110" i="12"/>
  <c r="P110" i="12" s="1"/>
  <c r="U110" i="12"/>
  <c r="X110" i="12" s="1"/>
  <c r="AB110" i="12" s="1"/>
  <c r="M110" i="12"/>
  <c r="Y80" i="8"/>
  <c r="AC80" i="8" s="1"/>
  <c r="Y80" i="11"/>
  <c r="AC80" i="11" s="1"/>
  <c r="AF80" i="11"/>
  <c r="AI80" i="11" s="1"/>
  <c r="AB80" i="11"/>
  <c r="AH80" i="11"/>
  <c r="AF80" i="8"/>
  <c r="AH80" i="8" s="1"/>
  <c r="AB80" i="8"/>
  <c r="AF78" i="4"/>
  <c r="Y110" i="12" l="1"/>
  <c r="AG80" i="11"/>
  <c r="AJ80" i="11" s="1"/>
  <c r="AG80" i="8"/>
  <c r="AJ80" i="8" s="1"/>
  <c r="AI80" i="8"/>
  <c r="AI78" i="4"/>
  <c r="AH78" i="4"/>
  <c r="AG78" i="4"/>
  <c r="AJ78" i="4" s="1"/>
  <c r="AC110" i="12" l="1"/>
  <c r="G81" i="11"/>
  <c r="F81" i="11"/>
  <c r="E81" i="11"/>
  <c r="F81" i="8"/>
  <c r="E81" i="8"/>
  <c r="G81" i="8"/>
  <c r="G79" i="4"/>
  <c r="F111" i="12" l="1"/>
  <c r="G111" i="12"/>
  <c r="E111" i="12"/>
  <c r="I81" i="11"/>
  <c r="M81" i="11" s="1"/>
  <c r="H81" i="11"/>
  <c r="Q81" i="11"/>
  <c r="J81" i="11"/>
  <c r="V81" i="11" s="1"/>
  <c r="N81" i="11"/>
  <c r="R81" i="11"/>
  <c r="K81" i="11"/>
  <c r="W81" i="11" s="1"/>
  <c r="O81" i="11"/>
  <c r="S81" i="11"/>
  <c r="AA81" i="11" s="1"/>
  <c r="AE81" i="11" s="1"/>
  <c r="O81" i="8"/>
  <c r="K81" i="8"/>
  <c r="W81" i="8" s="1"/>
  <c r="S81" i="8"/>
  <c r="I81" i="8"/>
  <c r="M81" i="8" s="1"/>
  <c r="H81" i="8"/>
  <c r="Q81" i="8"/>
  <c r="N81" i="8"/>
  <c r="J81" i="8"/>
  <c r="V81" i="8" s="1"/>
  <c r="R81" i="8"/>
  <c r="F79" i="4"/>
  <c r="J79" i="4" s="1"/>
  <c r="E79" i="4"/>
  <c r="I79" i="4" s="1"/>
  <c r="M79" i="4" s="1"/>
  <c r="K79" i="4"/>
  <c r="W79" i="4" s="1"/>
  <c r="S79" i="4"/>
  <c r="I111" i="12" l="1"/>
  <c r="H111" i="12"/>
  <c r="Q111" i="12"/>
  <c r="K111" i="12"/>
  <c r="W111" i="12" s="1"/>
  <c r="S111" i="12"/>
  <c r="J111" i="12"/>
  <c r="V111" i="12" s="1"/>
  <c r="R111" i="12"/>
  <c r="Z81" i="11"/>
  <c r="AD81" i="11" s="1"/>
  <c r="T81" i="11"/>
  <c r="L81" i="11"/>
  <c r="P81" i="11" s="1"/>
  <c r="U81" i="11"/>
  <c r="X81" i="11" s="1"/>
  <c r="AB81" i="11" s="1"/>
  <c r="H79" i="4"/>
  <c r="Q79" i="4"/>
  <c r="R79" i="4"/>
  <c r="Z81" i="8"/>
  <c r="AD81" i="8" s="1"/>
  <c r="AA81" i="8"/>
  <c r="AE81" i="8" s="1"/>
  <c r="T81" i="8"/>
  <c r="L81" i="8"/>
  <c r="P81" i="8" s="1"/>
  <c r="U81" i="8"/>
  <c r="X81" i="8" s="1"/>
  <c r="AB81" i="8" s="1"/>
  <c r="AA79" i="4"/>
  <c r="O79" i="4"/>
  <c r="AE79" i="4"/>
  <c r="L79" i="4"/>
  <c r="U79" i="4"/>
  <c r="N79" i="4"/>
  <c r="V79" i="4"/>
  <c r="Z79" i="4" s="1"/>
  <c r="AD79" i="4" s="1"/>
  <c r="AA111" i="12" l="1"/>
  <c r="AE111" i="12" s="1"/>
  <c r="O111" i="12"/>
  <c r="N111" i="12"/>
  <c r="T111" i="12"/>
  <c r="Z111" i="12"/>
  <c r="AD111" i="12" s="1"/>
  <c r="L111" i="12"/>
  <c r="P111" i="12" s="1"/>
  <c r="U111" i="12"/>
  <c r="X111" i="12" s="1"/>
  <c r="AB111" i="12" s="1"/>
  <c r="M111" i="12"/>
  <c r="Y79" i="4"/>
  <c r="T79" i="4"/>
  <c r="P79" i="4"/>
  <c r="Y81" i="11"/>
  <c r="AC81" i="11" s="1"/>
  <c r="Y81" i="8"/>
  <c r="AC81" i="8" s="1"/>
  <c r="AC79" i="4"/>
  <c r="AF79" i="4" s="1"/>
  <c r="AH79" i="4" s="1"/>
  <c r="X79" i="4"/>
  <c r="AB79" i="4" s="1"/>
  <c r="Y111" i="12" l="1"/>
  <c r="AC111" i="12" s="1"/>
  <c r="E112" i="12" s="1"/>
  <c r="AF81" i="11"/>
  <c r="AF81" i="8"/>
  <c r="AG79" i="4"/>
  <c r="AJ79" i="4" s="1"/>
  <c r="AI79" i="4"/>
  <c r="F112" i="12" l="1"/>
  <c r="I112" i="12"/>
  <c r="Q112" i="12"/>
  <c r="G112" i="12"/>
  <c r="AI81" i="11"/>
  <c r="AH81" i="11"/>
  <c r="AG81" i="11"/>
  <c r="AJ81" i="11" s="1"/>
  <c r="AI81" i="8"/>
  <c r="AH81" i="8"/>
  <c r="AG81" i="8"/>
  <c r="AJ81" i="8" s="1"/>
  <c r="G80" i="4"/>
  <c r="K80" i="4" s="1"/>
  <c r="W80" i="4" s="1"/>
  <c r="U112" i="12" l="1"/>
  <c r="K112" i="12"/>
  <c r="W112" i="12" s="1"/>
  <c r="O112" i="12"/>
  <c r="S112" i="12"/>
  <c r="Y112" i="12"/>
  <c r="H112" i="12"/>
  <c r="M112" i="12"/>
  <c r="J112" i="12"/>
  <c r="V112" i="12" s="1"/>
  <c r="R112" i="12"/>
  <c r="T112" i="12" s="1"/>
  <c r="G82" i="11"/>
  <c r="F82" i="11"/>
  <c r="E82" i="11"/>
  <c r="G82" i="8"/>
  <c r="F82" i="8"/>
  <c r="E82" i="8"/>
  <c r="F80" i="4"/>
  <c r="E80" i="4"/>
  <c r="I80" i="4" s="1"/>
  <c r="M80" i="4" s="1"/>
  <c r="S80" i="4"/>
  <c r="AA80" i="4" s="1"/>
  <c r="O80" i="4"/>
  <c r="J80" i="4"/>
  <c r="N80" i="4" s="1"/>
  <c r="R80" i="4"/>
  <c r="N112" i="12" l="1"/>
  <c r="G2" i="12"/>
  <c r="AA112" i="12"/>
  <c r="G3" i="12"/>
  <c r="G4" i="12" s="1"/>
  <c r="X112" i="12"/>
  <c r="AB112" i="12" s="1"/>
  <c r="Z112" i="12"/>
  <c r="L112" i="12"/>
  <c r="P112" i="12" s="1"/>
  <c r="Q80" i="4"/>
  <c r="H80" i="4"/>
  <c r="M82" i="11"/>
  <c r="H82" i="11"/>
  <c r="I82" i="11"/>
  <c r="Q82" i="11"/>
  <c r="J82" i="11"/>
  <c r="V82" i="11" s="1"/>
  <c r="R82" i="11"/>
  <c r="O82" i="11"/>
  <c r="K82" i="11"/>
  <c r="W82" i="11" s="1"/>
  <c r="S82" i="11"/>
  <c r="J82" i="8"/>
  <c r="V82" i="8" s="1"/>
  <c r="R82" i="8"/>
  <c r="I82" i="8"/>
  <c r="H82" i="8"/>
  <c r="M82" i="8"/>
  <c r="Q82" i="8"/>
  <c r="K82" i="8"/>
  <c r="W82" i="8" s="1"/>
  <c r="O82" i="8"/>
  <c r="S82" i="8"/>
  <c r="AE80" i="4"/>
  <c r="L80" i="4"/>
  <c r="P80" i="4" s="1"/>
  <c r="U80" i="4"/>
  <c r="Y80" i="4" s="1"/>
  <c r="V80" i="4"/>
  <c r="Z80" i="4" s="1"/>
  <c r="AD80" i="4" s="1"/>
  <c r="T80" i="4"/>
  <c r="AA82" i="11" l="1"/>
  <c r="AE82" i="11" s="1"/>
  <c r="Z82" i="11"/>
  <c r="AD82" i="11" s="1"/>
  <c r="N82" i="11"/>
  <c r="T82" i="11"/>
  <c r="L82" i="11"/>
  <c r="P82" i="11" s="1"/>
  <c r="U82" i="11"/>
  <c r="X82" i="11" s="1"/>
  <c r="AB82" i="11" s="1"/>
  <c r="AA82" i="8"/>
  <c r="AE82" i="8" s="1"/>
  <c r="T82" i="8"/>
  <c r="L82" i="8"/>
  <c r="P82" i="8" s="1"/>
  <c r="U82" i="8"/>
  <c r="X82" i="8" s="1"/>
  <c r="AB82" i="8" s="1"/>
  <c r="Z82" i="8"/>
  <c r="AD82" i="8" s="1"/>
  <c r="N82" i="8"/>
  <c r="AC80" i="4"/>
  <c r="X80" i="4"/>
  <c r="AB80" i="4" s="1"/>
  <c r="Y82" i="11" l="1"/>
  <c r="AC82" i="11" s="1"/>
  <c r="Y82" i="8"/>
  <c r="AC82" i="8" s="1"/>
  <c r="AF80" i="4"/>
  <c r="AG80" i="4" s="1"/>
  <c r="AJ80" i="4" s="1"/>
  <c r="AF82" i="11" l="1"/>
  <c r="AF82" i="8"/>
  <c r="AI80" i="4"/>
  <c r="AH80" i="4"/>
  <c r="AI82" i="11" l="1"/>
  <c r="AH82" i="11"/>
  <c r="AG82" i="11"/>
  <c r="AJ82" i="11" s="1"/>
  <c r="AI82" i="8"/>
  <c r="AH82" i="8"/>
  <c r="AG82" i="8"/>
  <c r="AJ82" i="8" s="1"/>
  <c r="G81" i="4"/>
  <c r="F83" i="11" l="1"/>
  <c r="E83" i="11"/>
  <c r="G83" i="11"/>
  <c r="G83" i="8"/>
  <c r="F83" i="8"/>
  <c r="E83" i="8"/>
  <c r="F81" i="4"/>
  <c r="E81" i="4"/>
  <c r="K81" i="4"/>
  <c r="W81" i="4" s="1"/>
  <c r="S81" i="4"/>
  <c r="O83" i="11" l="1"/>
  <c r="K83" i="11"/>
  <c r="W83" i="11" s="1"/>
  <c r="S83" i="11"/>
  <c r="AA83" i="11" s="1"/>
  <c r="AE83" i="11" s="1"/>
  <c r="I83" i="11"/>
  <c r="H83" i="11"/>
  <c r="Q83" i="11"/>
  <c r="J83" i="11"/>
  <c r="V83" i="11" s="1"/>
  <c r="N83" i="11"/>
  <c r="R83" i="11"/>
  <c r="J83" i="8"/>
  <c r="V83" i="8" s="1"/>
  <c r="R83" i="8"/>
  <c r="I83" i="8"/>
  <c r="H83" i="8"/>
  <c r="Q83" i="8"/>
  <c r="O83" i="8"/>
  <c r="K83" i="8"/>
  <c r="W83" i="8" s="1"/>
  <c r="S83" i="8"/>
  <c r="H81" i="4"/>
  <c r="J81" i="4"/>
  <c r="R81" i="4"/>
  <c r="Q81" i="4"/>
  <c r="I81" i="4"/>
  <c r="AA81" i="4"/>
  <c r="O81" i="4"/>
  <c r="Z83" i="11" l="1"/>
  <c r="AD83" i="11" s="1"/>
  <c r="T81" i="4"/>
  <c r="N83" i="8"/>
  <c r="T83" i="11"/>
  <c r="L83" i="11"/>
  <c r="P83" i="11" s="1"/>
  <c r="U83" i="11"/>
  <c r="X83" i="11" s="1"/>
  <c r="AB83" i="11" s="1"/>
  <c r="M83" i="11"/>
  <c r="Z83" i="8"/>
  <c r="AD83" i="8" s="1"/>
  <c r="AA83" i="8"/>
  <c r="AE83" i="8" s="1"/>
  <c r="T83" i="8"/>
  <c r="L83" i="8"/>
  <c r="P83" i="8" s="1"/>
  <c r="U83" i="8"/>
  <c r="X83" i="8" s="1"/>
  <c r="AB83" i="8" s="1"/>
  <c r="M83" i="8"/>
  <c r="N81" i="4"/>
  <c r="V81" i="4"/>
  <c r="Z81" i="4" s="1"/>
  <c r="AD81" i="4" s="1"/>
  <c r="M81" i="4"/>
  <c r="U81" i="4"/>
  <c r="L81" i="4"/>
  <c r="P81" i="4" s="1"/>
  <c r="AE81" i="4"/>
  <c r="Y83" i="11" l="1"/>
  <c r="AC83" i="11" s="1"/>
  <c r="Y83" i="8"/>
  <c r="AC83" i="8" s="1"/>
  <c r="X81" i="4"/>
  <c r="AB81" i="4" s="1"/>
  <c r="Y81" i="4"/>
  <c r="AC81" i="4" s="1"/>
  <c r="AF81" i="4" s="1"/>
  <c r="AG81" i="4" s="1"/>
  <c r="AF83" i="11" l="1"/>
  <c r="AF83" i="8"/>
  <c r="AI81" i="4"/>
  <c r="AH81" i="4"/>
  <c r="AJ81" i="4" s="1"/>
  <c r="AH83" i="11" l="1"/>
  <c r="AI83" i="11"/>
  <c r="AG83" i="11"/>
  <c r="AJ83" i="11" s="1"/>
  <c r="AH83" i="8"/>
  <c r="AI83" i="8"/>
  <c r="AG83" i="8"/>
  <c r="AJ83" i="8" s="1"/>
  <c r="G82" i="4"/>
  <c r="F84" i="11" l="1"/>
  <c r="E84" i="11"/>
  <c r="G84" i="11"/>
  <c r="G84" i="8"/>
  <c r="F84" i="8"/>
  <c r="E84" i="8"/>
  <c r="E82" i="4"/>
  <c r="I82" i="4" s="1"/>
  <c r="M82" i="4" s="1"/>
  <c r="F82" i="4"/>
  <c r="J82" i="4" s="1"/>
  <c r="N82" i="4" s="1"/>
  <c r="Q82" i="4"/>
  <c r="S82" i="4"/>
  <c r="K82" i="4"/>
  <c r="W82" i="4" s="1"/>
  <c r="AA82" i="4" s="1"/>
  <c r="R82" i="4"/>
  <c r="T82" i="4" s="1"/>
  <c r="H82" i="4" l="1"/>
  <c r="K84" i="11"/>
  <c r="W84" i="11" s="1"/>
  <c r="S84" i="11"/>
  <c r="I84" i="11"/>
  <c r="M84" i="11"/>
  <c r="H84" i="11"/>
  <c r="Q84" i="11"/>
  <c r="J84" i="11"/>
  <c r="V84" i="11" s="1"/>
  <c r="N84" i="11"/>
  <c r="R84" i="11"/>
  <c r="M84" i="8"/>
  <c r="I84" i="8"/>
  <c r="H84" i="8"/>
  <c r="Q84" i="8"/>
  <c r="N84" i="8"/>
  <c r="J84" i="8"/>
  <c r="V84" i="8" s="1"/>
  <c r="R84" i="8"/>
  <c r="K84" i="8"/>
  <c r="W84" i="8" s="1"/>
  <c r="S84" i="8"/>
  <c r="V82" i="4"/>
  <c r="Z82" i="4" s="1"/>
  <c r="AD82" i="4" s="1"/>
  <c r="U82" i="4"/>
  <c r="X82" i="4" s="1"/>
  <c r="AB82" i="4" s="1"/>
  <c r="L82" i="4"/>
  <c r="O82" i="4"/>
  <c r="AE82" i="4"/>
  <c r="P82" i="4" l="1"/>
  <c r="Z84" i="11"/>
  <c r="AD84" i="11" s="1"/>
  <c r="T84" i="11"/>
  <c r="L84" i="11"/>
  <c r="P84" i="11" s="1"/>
  <c r="U84" i="11"/>
  <c r="X84" i="11" s="1"/>
  <c r="AB84" i="11" s="1"/>
  <c r="AA84" i="11"/>
  <c r="AE84" i="11" s="1"/>
  <c r="O84" i="11"/>
  <c r="Z84" i="8"/>
  <c r="AD84" i="8" s="1"/>
  <c r="AA84" i="8"/>
  <c r="AE84" i="8" s="1"/>
  <c r="O84" i="8"/>
  <c r="L84" i="8"/>
  <c r="P84" i="8" s="1"/>
  <c r="U84" i="8"/>
  <c r="X84" i="8" s="1"/>
  <c r="T84" i="8"/>
  <c r="Y82" i="4"/>
  <c r="AC82" i="4" s="1"/>
  <c r="Y84" i="11" l="1"/>
  <c r="AC84" i="11" s="1"/>
  <c r="AB84" i="8"/>
  <c r="Y84" i="8"/>
  <c r="AC84" i="8" s="1"/>
  <c r="AF82" i="4"/>
  <c r="AG82" i="4" s="1"/>
  <c r="AJ82" i="4" s="1"/>
  <c r="AF84" i="11" l="1"/>
  <c r="AF84" i="8"/>
  <c r="AI82" i="4"/>
  <c r="AH82" i="4"/>
  <c r="AH84" i="11" l="1"/>
  <c r="AI84" i="11"/>
  <c r="AG84" i="11"/>
  <c r="AJ84" i="11" s="1"/>
  <c r="AH84" i="8"/>
  <c r="AI84" i="8"/>
  <c r="AG84" i="8"/>
  <c r="AJ84" i="8" s="1"/>
  <c r="G83" i="4"/>
  <c r="F85" i="11" l="1"/>
  <c r="G85" i="11"/>
  <c r="E85" i="11"/>
  <c r="G85" i="8"/>
  <c r="F85" i="8"/>
  <c r="E85" i="8"/>
  <c r="E83" i="4"/>
  <c r="F83" i="4"/>
  <c r="K83" i="4"/>
  <c r="W83" i="4" s="1"/>
  <c r="S83" i="4"/>
  <c r="M85" i="11" l="1"/>
  <c r="I85" i="11"/>
  <c r="H85" i="11"/>
  <c r="Q85" i="11"/>
  <c r="K85" i="11"/>
  <c r="W85" i="11" s="1"/>
  <c r="S85" i="11"/>
  <c r="N85" i="11"/>
  <c r="J85" i="11"/>
  <c r="V85" i="11" s="1"/>
  <c r="R85" i="11"/>
  <c r="J85" i="8"/>
  <c r="V85" i="8" s="1"/>
  <c r="N85" i="8"/>
  <c r="R85" i="8"/>
  <c r="I85" i="8"/>
  <c r="H85" i="8"/>
  <c r="M85" i="8"/>
  <c r="Q85" i="8"/>
  <c r="K85" i="8"/>
  <c r="W85" i="8" s="1"/>
  <c r="S85" i="8"/>
  <c r="H83" i="4"/>
  <c r="I83" i="4"/>
  <c r="Q83" i="4"/>
  <c r="J83" i="4"/>
  <c r="R83" i="4"/>
  <c r="AA83" i="4"/>
  <c r="O83" i="4"/>
  <c r="Z85" i="8" l="1"/>
  <c r="AD85" i="8" s="1"/>
  <c r="AA85" i="11"/>
  <c r="AE85" i="11" s="1"/>
  <c r="L85" i="11"/>
  <c r="P85" i="11" s="1"/>
  <c r="U85" i="11"/>
  <c r="X85" i="11" s="1"/>
  <c r="Z85" i="11"/>
  <c r="AD85" i="11" s="1"/>
  <c r="O85" i="11"/>
  <c r="Y85" i="11"/>
  <c r="AC85" i="11" s="1"/>
  <c r="T85" i="11"/>
  <c r="T83" i="4"/>
  <c r="AA85" i="8"/>
  <c r="AE85" i="8" s="1"/>
  <c r="O85" i="8"/>
  <c r="T85" i="8"/>
  <c r="L85" i="8"/>
  <c r="P85" i="8" s="1"/>
  <c r="U85" i="8"/>
  <c r="X85" i="8" s="1"/>
  <c r="L83" i="4"/>
  <c r="P83" i="4" s="1"/>
  <c r="U83" i="4"/>
  <c r="Y83" i="4" s="1"/>
  <c r="AC83" i="4" s="1"/>
  <c r="M83" i="4"/>
  <c r="N83" i="4"/>
  <c r="V83" i="4"/>
  <c r="AE83" i="4"/>
  <c r="AB85" i="8" l="1"/>
  <c r="AF85" i="11"/>
  <c r="AG85" i="11" s="1"/>
  <c r="AH85" i="11"/>
  <c r="AB85" i="11"/>
  <c r="AI85" i="11"/>
  <c r="Y85" i="8"/>
  <c r="AC85" i="8" s="1"/>
  <c r="Z83" i="4"/>
  <c r="AD83" i="4" s="1"/>
  <c r="AF83" i="4" s="1"/>
  <c r="X83" i="4"/>
  <c r="AB83" i="4" s="1"/>
  <c r="AJ85" i="11" l="1"/>
  <c r="F86" i="11"/>
  <c r="E86" i="11"/>
  <c r="G86" i="11"/>
  <c r="AF85" i="8"/>
  <c r="AG85" i="8"/>
  <c r="AG83" i="4"/>
  <c r="AH83" i="4"/>
  <c r="AI83" i="4"/>
  <c r="K86" i="11" l="1"/>
  <c r="W86" i="11" s="1"/>
  <c r="O86" i="11"/>
  <c r="S86" i="11"/>
  <c r="AA86" i="11" s="1"/>
  <c r="AE86" i="11" s="1"/>
  <c r="I86" i="11"/>
  <c r="H86" i="11"/>
  <c r="M86" i="11"/>
  <c r="Q86" i="11"/>
  <c r="J86" i="11"/>
  <c r="V86" i="11" s="1"/>
  <c r="R86" i="11"/>
  <c r="AH85" i="8"/>
  <c r="AJ85" i="8" s="1"/>
  <c r="AI85" i="8"/>
  <c r="AJ83" i="4"/>
  <c r="G84" i="4" s="1"/>
  <c r="K84" i="4" l="1"/>
  <c r="W84" i="4" s="1"/>
  <c r="AA84" i="4" s="1"/>
  <c r="AE84" i="4" s="1"/>
  <c r="S84" i="4"/>
  <c r="N86" i="11"/>
  <c r="Z86" i="11"/>
  <c r="AD86" i="11" s="1"/>
  <c r="T86" i="11"/>
  <c r="L86" i="11"/>
  <c r="P86" i="11" s="1"/>
  <c r="U86" i="11"/>
  <c r="X86" i="11" s="1"/>
  <c r="AB86" i="11" s="1"/>
  <c r="G86" i="8"/>
  <c r="F86" i="8"/>
  <c r="E86" i="8"/>
  <c r="F84" i="4"/>
  <c r="E84" i="4"/>
  <c r="I84" i="4" s="1"/>
  <c r="O84" i="4" l="1"/>
  <c r="Q84" i="4"/>
  <c r="H84" i="4"/>
  <c r="Y86" i="11"/>
  <c r="AC86" i="11" s="1"/>
  <c r="I86" i="8"/>
  <c r="H86" i="8"/>
  <c r="M86" i="8"/>
  <c r="Q86" i="8"/>
  <c r="J86" i="8"/>
  <c r="V86" i="8" s="1"/>
  <c r="R86" i="8"/>
  <c r="K86" i="8"/>
  <c r="W86" i="8" s="1"/>
  <c r="O86" i="8"/>
  <c r="S86" i="8"/>
  <c r="R84" i="4"/>
  <c r="T84" i="4" s="1"/>
  <c r="J84" i="4"/>
  <c r="M84" i="4"/>
  <c r="U84" i="4"/>
  <c r="AA86" i="8" l="1"/>
  <c r="AE86" i="8" s="1"/>
  <c r="AF86" i="11"/>
  <c r="AG86" i="11"/>
  <c r="Z86" i="8"/>
  <c r="AD86" i="8" s="1"/>
  <c r="T86" i="8"/>
  <c r="N86" i="8"/>
  <c r="L86" i="8"/>
  <c r="P86" i="8" s="1"/>
  <c r="U86" i="8"/>
  <c r="X86" i="8" s="1"/>
  <c r="AB86" i="8" s="1"/>
  <c r="N84" i="4"/>
  <c r="V84" i="4"/>
  <c r="Z84" i="4" s="1"/>
  <c r="AD84" i="4" s="1"/>
  <c r="L84" i="4"/>
  <c r="P84" i="4" s="1"/>
  <c r="X84" i="4"/>
  <c r="AB84" i="4" s="1"/>
  <c r="Y84" i="4"/>
  <c r="AC84" i="4" s="1"/>
  <c r="AF84" i="4" l="1"/>
  <c r="AG84" i="4" s="1"/>
  <c r="AI86" i="11"/>
  <c r="AH86" i="11"/>
  <c r="AJ86" i="11" s="1"/>
  <c r="Y86" i="8"/>
  <c r="AC86" i="8" s="1"/>
  <c r="AI84" i="4"/>
  <c r="AH84" i="4"/>
  <c r="AJ84" i="4" s="1"/>
  <c r="F87" i="11" l="1"/>
  <c r="E87" i="11"/>
  <c r="G87" i="11"/>
  <c r="AF86" i="8"/>
  <c r="G85" i="4"/>
  <c r="I87" i="11" l="1"/>
  <c r="M87" i="11"/>
  <c r="H87" i="11"/>
  <c r="Q87" i="11"/>
  <c r="O87" i="11"/>
  <c r="K87" i="11"/>
  <c r="W87" i="11" s="1"/>
  <c r="S87" i="11"/>
  <c r="J87" i="11"/>
  <c r="V87" i="11" s="1"/>
  <c r="R87" i="11"/>
  <c r="AI86" i="8"/>
  <c r="AH86" i="8"/>
  <c r="AG86" i="8"/>
  <c r="AJ86" i="8" s="1"/>
  <c r="E85" i="4"/>
  <c r="F85" i="4"/>
  <c r="J85" i="4" s="1"/>
  <c r="N85" i="4" s="1"/>
  <c r="R85" i="4"/>
  <c r="H85" i="4"/>
  <c r="K85" i="4"/>
  <c r="W85" i="4" s="1"/>
  <c r="S85" i="4"/>
  <c r="M85" i="4"/>
  <c r="AA87" i="11" l="1"/>
  <c r="AE87" i="11" s="1"/>
  <c r="Z87" i="11"/>
  <c r="AD87" i="11" s="1"/>
  <c r="N87" i="11"/>
  <c r="T87" i="11"/>
  <c r="L87" i="11"/>
  <c r="P87" i="11" s="1"/>
  <c r="U87" i="11"/>
  <c r="X87" i="11" s="1"/>
  <c r="AB87" i="11" s="1"/>
  <c r="F87" i="8"/>
  <c r="E87" i="8"/>
  <c r="G87" i="8"/>
  <c r="V85" i="4"/>
  <c r="Z85" i="4" s="1"/>
  <c r="AD85" i="4" s="1"/>
  <c r="I85" i="4"/>
  <c r="U85" i="4" s="1"/>
  <c r="X85" i="4" s="1"/>
  <c r="Q85" i="4"/>
  <c r="T85" i="4" s="1"/>
  <c r="O85" i="4"/>
  <c r="AA85" i="4"/>
  <c r="L85" i="4" l="1"/>
  <c r="P85" i="4" s="1"/>
  <c r="Y87" i="11"/>
  <c r="AC87" i="11" s="1"/>
  <c r="M87" i="8"/>
  <c r="I87" i="8"/>
  <c r="H87" i="8"/>
  <c r="Q87" i="8"/>
  <c r="K87" i="8"/>
  <c r="W87" i="8" s="1"/>
  <c r="O87" i="8"/>
  <c r="S87" i="8"/>
  <c r="J87" i="8"/>
  <c r="V87" i="8" s="1"/>
  <c r="R87" i="8"/>
  <c r="Y85" i="4"/>
  <c r="AC85" i="4" s="1"/>
  <c r="AB85" i="4"/>
  <c r="AE85" i="4"/>
  <c r="AF87" i="11" l="1"/>
  <c r="AA87" i="8"/>
  <c r="AE87" i="8" s="1"/>
  <c r="Z87" i="8"/>
  <c r="AD87" i="8" s="1"/>
  <c r="N87" i="8"/>
  <c r="L87" i="8"/>
  <c r="P87" i="8" s="1"/>
  <c r="U87" i="8"/>
  <c r="X87" i="8" s="1"/>
  <c r="T87" i="8"/>
  <c r="AF85" i="4"/>
  <c r="AG85" i="4" s="1"/>
  <c r="Y87" i="8" l="1"/>
  <c r="AC87" i="8" s="1"/>
  <c r="AF87" i="8" s="1"/>
  <c r="AI87" i="11"/>
  <c r="AH87" i="11"/>
  <c r="AG87" i="11"/>
  <c r="AJ87" i="11" s="1"/>
  <c r="AB87" i="8"/>
  <c r="AI85" i="4"/>
  <c r="AH85" i="4"/>
  <c r="AJ85" i="4" s="1"/>
  <c r="AI87" i="8" l="1"/>
  <c r="AH87" i="8"/>
  <c r="G88" i="11"/>
  <c r="E88" i="11"/>
  <c r="F88" i="11"/>
  <c r="AG87" i="8"/>
  <c r="AJ87" i="8" s="1"/>
  <c r="G86" i="4"/>
  <c r="N88" i="11" l="1"/>
  <c r="J88" i="11"/>
  <c r="V88" i="11" s="1"/>
  <c r="R88" i="11"/>
  <c r="M88" i="11"/>
  <c r="H88" i="11"/>
  <c r="I88" i="11"/>
  <c r="Q88" i="11"/>
  <c r="K88" i="11"/>
  <c r="W88" i="11" s="1"/>
  <c r="S88" i="11"/>
  <c r="G88" i="8"/>
  <c r="F88" i="8"/>
  <c r="E88" i="8"/>
  <c r="E86" i="4"/>
  <c r="I86" i="4" s="1"/>
  <c r="M86" i="4" s="1"/>
  <c r="F86" i="4"/>
  <c r="J86" i="4" s="1"/>
  <c r="N86" i="4" s="1"/>
  <c r="S86" i="4"/>
  <c r="K86" i="4"/>
  <c r="W86" i="4" s="1"/>
  <c r="AA86" i="4" s="1"/>
  <c r="R86" i="4"/>
  <c r="Z88" i="11" l="1"/>
  <c r="AD88" i="11" s="1"/>
  <c r="T88" i="11"/>
  <c r="AA88" i="11"/>
  <c r="AE88" i="11" s="1"/>
  <c r="L88" i="11"/>
  <c r="P88" i="11" s="1"/>
  <c r="U88" i="11"/>
  <c r="X88" i="11" s="1"/>
  <c r="AB88" i="11" s="1"/>
  <c r="O88" i="11"/>
  <c r="M88" i="8"/>
  <c r="H88" i="8"/>
  <c r="I88" i="8"/>
  <c r="Q88" i="8"/>
  <c r="N88" i="8"/>
  <c r="J88" i="8"/>
  <c r="V88" i="8" s="1"/>
  <c r="R88" i="8"/>
  <c r="K88" i="8"/>
  <c r="W88" i="8" s="1"/>
  <c r="S88" i="8"/>
  <c r="U86" i="4"/>
  <c r="H86" i="4"/>
  <c r="V86" i="4"/>
  <c r="Z86" i="4" s="1"/>
  <c r="AD86" i="4" s="1"/>
  <c r="Q86" i="4"/>
  <c r="T86" i="4" s="1"/>
  <c r="L86" i="4"/>
  <c r="O86" i="4"/>
  <c r="AE86" i="4"/>
  <c r="Y88" i="11" l="1"/>
  <c r="AC88" i="11" s="1"/>
  <c r="P86" i="4"/>
  <c r="AA88" i="8"/>
  <c r="AE88" i="8" s="1"/>
  <c r="T88" i="8"/>
  <c r="O88" i="8"/>
  <c r="Z88" i="8"/>
  <c r="AD88" i="8" s="1"/>
  <c r="L88" i="8"/>
  <c r="P88" i="8" s="1"/>
  <c r="U88" i="8"/>
  <c r="X88" i="8" s="1"/>
  <c r="AB88" i="8" s="1"/>
  <c r="X86" i="4"/>
  <c r="AB86" i="4" s="1"/>
  <c r="Y86" i="4"/>
  <c r="AC86" i="4" s="1"/>
  <c r="AF86" i="4" s="1"/>
  <c r="AF88" i="11" l="1"/>
  <c r="AG88" i="11"/>
  <c r="AJ88" i="11" s="1"/>
  <c r="Y88" i="8"/>
  <c r="AC88" i="8" s="1"/>
  <c r="AI86" i="4"/>
  <c r="AH86" i="4"/>
  <c r="AG86" i="4"/>
  <c r="AJ86" i="4" s="1"/>
  <c r="F89" i="11" l="1"/>
  <c r="E89" i="11"/>
  <c r="G89" i="11"/>
  <c r="AH88" i="11"/>
  <c r="AI88" i="11"/>
  <c r="AF88" i="8"/>
  <c r="G87" i="4"/>
  <c r="K89" i="11" l="1"/>
  <c r="W89" i="11" s="1"/>
  <c r="O89" i="11"/>
  <c r="S89" i="11"/>
  <c r="AA89" i="11" s="1"/>
  <c r="AE89" i="11" s="1"/>
  <c r="I89" i="11"/>
  <c r="M89" i="11" s="1"/>
  <c r="H89" i="11"/>
  <c r="Q89" i="11"/>
  <c r="N89" i="11"/>
  <c r="J89" i="11"/>
  <c r="V89" i="11" s="1"/>
  <c r="R89" i="11"/>
  <c r="Z89" i="11" s="1"/>
  <c r="AD89" i="11" s="1"/>
  <c r="AI88" i="8"/>
  <c r="AH88" i="8"/>
  <c r="AG88" i="8"/>
  <c r="AJ88" i="8" s="1"/>
  <c r="E87" i="4"/>
  <c r="S87" i="4"/>
  <c r="K87" i="4"/>
  <c r="W87" i="4" s="1"/>
  <c r="AA87" i="4" s="1"/>
  <c r="F87" i="4"/>
  <c r="R87" i="4" s="1"/>
  <c r="T89" i="11" l="1"/>
  <c r="L89" i="11"/>
  <c r="P89" i="11" s="1"/>
  <c r="U89" i="11"/>
  <c r="X89" i="11" s="1"/>
  <c r="AB89" i="11" s="1"/>
  <c r="G89" i="8"/>
  <c r="F89" i="8"/>
  <c r="E89" i="8"/>
  <c r="H87" i="4"/>
  <c r="I87" i="4"/>
  <c r="Q87" i="4"/>
  <c r="T87" i="4" s="1"/>
  <c r="J87" i="4"/>
  <c r="N87" i="4" s="1"/>
  <c r="O87" i="4"/>
  <c r="AE87" i="4"/>
  <c r="Y89" i="11" l="1"/>
  <c r="AC89" i="11" s="1"/>
  <c r="H89" i="8"/>
  <c r="I89" i="8"/>
  <c r="Q89" i="8"/>
  <c r="J89" i="8"/>
  <c r="V89" i="8" s="1"/>
  <c r="N89" i="8"/>
  <c r="R89" i="8"/>
  <c r="Z89" i="8" s="1"/>
  <c r="AD89" i="8" s="1"/>
  <c r="O89" i="8"/>
  <c r="K89" i="8"/>
  <c r="W89" i="8" s="1"/>
  <c r="S89" i="8"/>
  <c r="M87" i="4"/>
  <c r="U87" i="4"/>
  <c r="Y87" i="4" s="1"/>
  <c r="AC87" i="4" s="1"/>
  <c r="L87" i="4"/>
  <c r="P87" i="4" s="1"/>
  <c r="V87" i="4"/>
  <c r="Z87" i="4" s="1"/>
  <c r="AD87" i="4" s="1"/>
  <c r="AF89" i="11" l="1"/>
  <c r="AF87" i="4"/>
  <c r="AG87" i="4" s="1"/>
  <c r="L89" i="8"/>
  <c r="P89" i="8" s="1"/>
  <c r="U89" i="8"/>
  <c r="X89" i="8" s="1"/>
  <c r="AA89" i="8"/>
  <c r="AE89" i="8" s="1"/>
  <c r="T89" i="8"/>
  <c r="Y89" i="8"/>
  <c r="AC89" i="8" s="1"/>
  <c r="M89" i="8"/>
  <c r="X87" i="4"/>
  <c r="AB87" i="4" s="1"/>
  <c r="AI87" i="4"/>
  <c r="AH87" i="4"/>
  <c r="AJ87" i="4" s="1"/>
  <c r="AH89" i="11" l="1"/>
  <c r="AI89" i="11"/>
  <c r="AG89" i="11"/>
  <c r="AJ89" i="11" s="1"/>
  <c r="AF89" i="8"/>
  <c r="AH89" i="8" s="1"/>
  <c r="AB89" i="8"/>
  <c r="G88" i="4"/>
  <c r="K88" i="4" s="1"/>
  <c r="W88" i="4" s="1"/>
  <c r="F88" i="4"/>
  <c r="J88" i="4" s="1"/>
  <c r="N88" i="4" s="1"/>
  <c r="E88" i="4"/>
  <c r="R88" i="4"/>
  <c r="H88" i="4"/>
  <c r="I88" i="4"/>
  <c r="M88" i="4" s="1"/>
  <c r="Q88" i="4"/>
  <c r="G90" i="11" l="1"/>
  <c r="F90" i="11"/>
  <c r="E90" i="11"/>
  <c r="AG89" i="8"/>
  <c r="AJ89" i="8" s="1"/>
  <c r="AI89" i="8"/>
  <c r="S88" i="4"/>
  <c r="AA88" i="4" s="1"/>
  <c r="O88" i="4"/>
  <c r="L88" i="4"/>
  <c r="P88" i="4" s="1"/>
  <c r="U88" i="4"/>
  <c r="Y88" i="4" s="1"/>
  <c r="V88" i="4"/>
  <c r="Z88" i="4" s="1"/>
  <c r="AD88" i="4" s="1"/>
  <c r="I90" i="11" l="1"/>
  <c r="H90" i="11"/>
  <c r="M90" i="11"/>
  <c r="Q90" i="11"/>
  <c r="J90" i="11"/>
  <c r="V90" i="11" s="1"/>
  <c r="N90" i="11"/>
  <c r="R90" i="11"/>
  <c r="Z90" i="11" s="1"/>
  <c r="AD90" i="11" s="1"/>
  <c r="K90" i="11"/>
  <c r="W90" i="11" s="1"/>
  <c r="S90" i="11"/>
  <c r="G90" i="8"/>
  <c r="E90" i="8"/>
  <c r="F90" i="8"/>
  <c r="T88" i="4"/>
  <c r="AE88" i="4"/>
  <c r="AC88" i="4"/>
  <c r="X88" i="4"/>
  <c r="AB88" i="4" s="1"/>
  <c r="O90" i="11" l="1"/>
  <c r="AA90" i="11"/>
  <c r="AE90" i="11" s="1"/>
  <c r="T90" i="11"/>
  <c r="L90" i="11"/>
  <c r="P90" i="11" s="1"/>
  <c r="U90" i="11"/>
  <c r="X90" i="11" s="1"/>
  <c r="AB90" i="11" s="1"/>
  <c r="J90" i="8"/>
  <c r="V90" i="8" s="1"/>
  <c r="N90" i="8"/>
  <c r="R90" i="8"/>
  <c r="Z90" i="8" s="1"/>
  <c r="AD90" i="8" s="1"/>
  <c r="I90" i="8"/>
  <c r="H90" i="8"/>
  <c r="M90" i="8"/>
  <c r="Q90" i="8"/>
  <c r="K90" i="8"/>
  <c r="W90" i="8" s="1"/>
  <c r="S90" i="8"/>
  <c r="AF88" i="4"/>
  <c r="Y90" i="11" l="1"/>
  <c r="AC90" i="11" s="1"/>
  <c r="O90" i="8"/>
  <c r="T90" i="8"/>
  <c r="L90" i="8"/>
  <c r="P90" i="8" s="1"/>
  <c r="U90" i="8"/>
  <c r="X90" i="8" s="1"/>
  <c r="AB90" i="8" s="1"/>
  <c r="AA90" i="8"/>
  <c r="AE90" i="8" s="1"/>
  <c r="AI88" i="4"/>
  <c r="AH88" i="4"/>
  <c r="AG88" i="4"/>
  <c r="AJ88" i="4" s="1"/>
  <c r="AF90" i="11" l="1"/>
  <c r="Y90" i="8"/>
  <c r="AC90" i="8" s="1"/>
  <c r="G89" i="4"/>
  <c r="AH90" i="11" l="1"/>
  <c r="AI90" i="11"/>
  <c r="AG90" i="11"/>
  <c r="AJ90" i="11" s="1"/>
  <c r="AF90" i="8"/>
  <c r="E89" i="4"/>
  <c r="Q89" i="4" s="1"/>
  <c r="F89" i="4"/>
  <c r="S89" i="4"/>
  <c r="K89" i="4"/>
  <c r="W89" i="4" s="1"/>
  <c r="AA89" i="4" s="1"/>
  <c r="J89" i="4"/>
  <c r="N89" i="4" s="1"/>
  <c r="R89" i="4"/>
  <c r="H89" i="4"/>
  <c r="I89" i="4"/>
  <c r="M89" i="4" s="1"/>
  <c r="G91" i="11" l="1"/>
  <c r="F91" i="11"/>
  <c r="E91" i="11"/>
  <c r="AH90" i="8"/>
  <c r="AI90" i="8"/>
  <c r="AG90" i="8"/>
  <c r="AJ90" i="8" s="1"/>
  <c r="O89" i="4"/>
  <c r="AE89" i="4"/>
  <c r="L89" i="4"/>
  <c r="P89" i="4" s="1"/>
  <c r="U89" i="4"/>
  <c r="Y89" i="4" s="1"/>
  <c r="T89" i="4"/>
  <c r="V89" i="4"/>
  <c r="Z89" i="4" s="1"/>
  <c r="AD89" i="4" s="1"/>
  <c r="H91" i="11" l="1"/>
  <c r="I91" i="11"/>
  <c r="Q91" i="11"/>
  <c r="N91" i="11"/>
  <c r="J91" i="11"/>
  <c r="V91" i="11" s="1"/>
  <c r="R91" i="11"/>
  <c r="O91" i="11"/>
  <c r="K91" i="11"/>
  <c r="W91" i="11" s="1"/>
  <c r="S91" i="11"/>
  <c r="F91" i="8"/>
  <c r="E91" i="8"/>
  <c r="G91" i="8"/>
  <c r="X89" i="4"/>
  <c r="AB89" i="4" s="1"/>
  <c r="AC89" i="4"/>
  <c r="AA91" i="11" l="1"/>
  <c r="AE91" i="11" s="1"/>
  <c r="Z91" i="11"/>
  <c r="AD91" i="11" s="1"/>
  <c r="T91" i="11"/>
  <c r="L91" i="11"/>
  <c r="P91" i="11" s="1"/>
  <c r="U91" i="11"/>
  <c r="X91" i="11" s="1"/>
  <c r="AB91" i="11" s="1"/>
  <c r="M91" i="11"/>
  <c r="K91" i="8"/>
  <c r="W91" i="8" s="1"/>
  <c r="O91" i="8"/>
  <c r="S91" i="8"/>
  <c r="H91" i="8"/>
  <c r="I91" i="8"/>
  <c r="M91" i="8" s="1"/>
  <c r="Q91" i="8"/>
  <c r="J91" i="8"/>
  <c r="V91" i="8" s="1"/>
  <c r="R91" i="8"/>
  <c r="AF89" i="4"/>
  <c r="N91" i="8" l="1"/>
  <c r="AA91" i="8"/>
  <c r="AE91" i="8" s="1"/>
  <c r="Y91" i="11"/>
  <c r="AC91" i="11" s="1"/>
  <c r="Z91" i="8"/>
  <c r="AD91" i="8" s="1"/>
  <c r="T91" i="8"/>
  <c r="L91" i="8"/>
  <c r="P91" i="8" s="1"/>
  <c r="U91" i="8"/>
  <c r="X91" i="8" s="1"/>
  <c r="AB91" i="8" s="1"/>
  <c r="AI89" i="4"/>
  <c r="AH89" i="4"/>
  <c r="AG89" i="4"/>
  <c r="AJ89" i="4" s="1"/>
  <c r="AF91" i="11" l="1"/>
  <c r="Y91" i="8"/>
  <c r="AC91" i="8" s="1"/>
  <c r="G90" i="4"/>
  <c r="AH91" i="11" l="1"/>
  <c r="AI91" i="11"/>
  <c r="AG91" i="11"/>
  <c r="AJ91" i="11" s="1"/>
  <c r="AF91" i="8"/>
  <c r="F90" i="4"/>
  <c r="E90" i="4"/>
  <c r="Q90" i="4" s="1"/>
  <c r="S90" i="4"/>
  <c r="K90" i="4"/>
  <c r="W90" i="4" s="1"/>
  <c r="AA90" i="4" s="1"/>
  <c r="J90" i="4"/>
  <c r="N90" i="4" s="1"/>
  <c r="R90" i="4"/>
  <c r="I90" i="4"/>
  <c r="M90" i="4" s="1"/>
  <c r="H90" i="4"/>
  <c r="F92" i="11" l="1"/>
  <c r="E92" i="11"/>
  <c r="G92" i="11"/>
  <c r="AI91" i="8"/>
  <c r="AH91" i="8"/>
  <c r="AG91" i="8"/>
  <c r="AJ91" i="8" s="1"/>
  <c r="O90" i="4"/>
  <c r="AE90" i="4"/>
  <c r="L90" i="4"/>
  <c r="P90" i="4" s="1"/>
  <c r="U90" i="4"/>
  <c r="Y90" i="4" s="1"/>
  <c r="T90" i="4"/>
  <c r="V90" i="4"/>
  <c r="Z90" i="4" s="1"/>
  <c r="AD90" i="4" s="1"/>
  <c r="K92" i="11" l="1"/>
  <c r="W92" i="11" s="1"/>
  <c r="S92" i="11"/>
  <c r="M92" i="11"/>
  <c r="H92" i="11"/>
  <c r="I92" i="11"/>
  <c r="Q92" i="11"/>
  <c r="J92" i="11"/>
  <c r="V92" i="11" s="1"/>
  <c r="N92" i="11"/>
  <c r="R92" i="11"/>
  <c r="Z92" i="11" s="1"/>
  <c r="AD92" i="11" s="1"/>
  <c r="G92" i="8"/>
  <c r="F92" i="8"/>
  <c r="E92" i="8"/>
  <c r="X90" i="4"/>
  <c r="AB90" i="4" s="1"/>
  <c r="AC90" i="4"/>
  <c r="T92" i="11" l="1"/>
  <c r="L92" i="11"/>
  <c r="P92" i="11" s="1"/>
  <c r="U92" i="11"/>
  <c r="X92" i="11" s="1"/>
  <c r="AB92" i="11" s="1"/>
  <c r="AA92" i="11"/>
  <c r="AE92" i="11" s="1"/>
  <c r="O92" i="11"/>
  <c r="M92" i="8"/>
  <c r="I92" i="8"/>
  <c r="H92" i="8"/>
  <c r="Q92" i="8"/>
  <c r="N92" i="8"/>
  <c r="J92" i="8"/>
  <c r="V92" i="8" s="1"/>
  <c r="R92" i="8"/>
  <c r="K92" i="8"/>
  <c r="W92" i="8" s="1"/>
  <c r="S92" i="8"/>
  <c r="AF90" i="4"/>
  <c r="AG90" i="4" s="1"/>
  <c r="AJ90" i="4" s="1"/>
  <c r="Y92" i="11" l="1"/>
  <c r="AC92" i="11" s="1"/>
  <c r="O92" i="8"/>
  <c r="L92" i="8"/>
  <c r="P92" i="8" s="1"/>
  <c r="U92" i="8"/>
  <c r="X92" i="8" s="1"/>
  <c r="AA92" i="8"/>
  <c r="AE92" i="8" s="1"/>
  <c r="Z92" i="8"/>
  <c r="AD92" i="8" s="1"/>
  <c r="Y92" i="8"/>
  <c r="AC92" i="8" s="1"/>
  <c r="T92" i="8"/>
  <c r="AI90" i="4"/>
  <c r="AH90" i="4"/>
  <c r="AF92" i="11" l="1"/>
  <c r="AF92" i="8"/>
  <c r="AI92" i="8" s="1"/>
  <c r="AG92" i="8"/>
  <c r="AH92" i="8"/>
  <c r="AB92" i="8"/>
  <c r="G91" i="4"/>
  <c r="AH92" i="11" l="1"/>
  <c r="AI92" i="11"/>
  <c r="AG92" i="11"/>
  <c r="AJ92" i="11" s="1"/>
  <c r="AJ92" i="8"/>
  <c r="K91" i="4"/>
  <c r="W91" i="4" s="1"/>
  <c r="S91" i="4"/>
  <c r="F91" i="4"/>
  <c r="J91" i="4" s="1"/>
  <c r="N91" i="4" s="1"/>
  <c r="E91" i="4"/>
  <c r="G93" i="11" l="1"/>
  <c r="F93" i="11"/>
  <c r="E93" i="11"/>
  <c r="G93" i="8"/>
  <c r="F93" i="8"/>
  <c r="E93" i="8"/>
  <c r="R91" i="4"/>
  <c r="H91" i="4"/>
  <c r="Q91" i="4"/>
  <c r="T91" i="4" s="1"/>
  <c r="I91" i="4"/>
  <c r="M91" i="4" s="1"/>
  <c r="AA91" i="4"/>
  <c r="O91" i="4"/>
  <c r="V91" i="4"/>
  <c r="Z91" i="4" l="1"/>
  <c r="AD91" i="4" s="1"/>
  <c r="J93" i="11"/>
  <c r="V93" i="11" s="1"/>
  <c r="R93" i="11"/>
  <c r="I93" i="11"/>
  <c r="H93" i="11"/>
  <c r="M93" i="11"/>
  <c r="Q93" i="11"/>
  <c r="O93" i="11"/>
  <c r="K93" i="11"/>
  <c r="W93" i="11" s="1"/>
  <c r="S93" i="11"/>
  <c r="M93" i="8"/>
  <c r="I93" i="8"/>
  <c r="H93" i="8"/>
  <c r="Q93" i="8"/>
  <c r="J93" i="8"/>
  <c r="V93" i="8" s="1"/>
  <c r="R93" i="8"/>
  <c r="K93" i="8"/>
  <c r="W93" i="8" s="1"/>
  <c r="O93" i="8"/>
  <c r="S93" i="8"/>
  <c r="AA93" i="8" s="1"/>
  <c r="AE93" i="8" s="1"/>
  <c r="AE91" i="4"/>
  <c r="U91" i="4"/>
  <c r="Y91" i="4" s="1"/>
  <c r="AC91" i="4" s="1"/>
  <c r="L91" i="4"/>
  <c r="P91" i="4" s="1"/>
  <c r="AA93" i="11" l="1"/>
  <c r="AE93" i="11" s="1"/>
  <c r="T93" i="11"/>
  <c r="Z93" i="11"/>
  <c r="AD93" i="11" s="1"/>
  <c r="L93" i="11"/>
  <c r="P93" i="11" s="1"/>
  <c r="U93" i="11"/>
  <c r="X93" i="11" s="1"/>
  <c r="AB93" i="11" s="1"/>
  <c r="N93" i="11"/>
  <c r="Z93" i="8"/>
  <c r="AD93" i="8" s="1"/>
  <c r="L93" i="8"/>
  <c r="P93" i="8" s="1"/>
  <c r="U93" i="8"/>
  <c r="X93" i="8" s="1"/>
  <c r="N93" i="8"/>
  <c r="T93" i="8"/>
  <c r="X91" i="4"/>
  <c r="AB91" i="4" s="1"/>
  <c r="AF91" i="4"/>
  <c r="AG91" i="4" s="1"/>
  <c r="Y93" i="8" l="1"/>
  <c r="AC93" i="8" s="1"/>
  <c r="Y93" i="11"/>
  <c r="AC93" i="11" s="1"/>
  <c r="AF93" i="8"/>
  <c r="AI93" i="8" s="1"/>
  <c r="AG93" i="8"/>
  <c r="AB93" i="8"/>
  <c r="AH93" i="8"/>
  <c r="AI91" i="4"/>
  <c r="AH91" i="4"/>
  <c r="AJ91" i="4" s="1"/>
  <c r="AF93" i="11" l="1"/>
  <c r="AJ93" i="8"/>
  <c r="G92" i="4"/>
  <c r="AI93" i="11" l="1"/>
  <c r="AH93" i="11"/>
  <c r="AG93" i="11"/>
  <c r="AJ93" i="11" s="1"/>
  <c r="G94" i="8"/>
  <c r="E94" i="8"/>
  <c r="F94" i="8"/>
  <c r="F92" i="4"/>
  <c r="J92" i="4" s="1"/>
  <c r="N92" i="4" s="1"/>
  <c r="E92" i="4"/>
  <c r="K92" i="4"/>
  <c r="W92" i="4" s="1"/>
  <c r="S92" i="4"/>
  <c r="F94" i="11" l="1"/>
  <c r="G94" i="11"/>
  <c r="E94" i="11"/>
  <c r="I94" i="8"/>
  <c r="H94" i="8"/>
  <c r="M94" i="8"/>
  <c r="Q94" i="8"/>
  <c r="J94" i="8"/>
  <c r="V94" i="8" s="1"/>
  <c r="N94" i="8"/>
  <c r="R94" i="8"/>
  <c r="K94" i="8"/>
  <c r="W94" i="8" s="1"/>
  <c r="S94" i="8"/>
  <c r="R92" i="4"/>
  <c r="H92" i="4"/>
  <c r="V92" i="4"/>
  <c r="Z92" i="4" s="1"/>
  <c r="AD92" i="4" s="1"/>
  <c r="I92" i="4"/>
  <c r="L92" i="4" s="1"/>
  <c r="Q92" i="4"/>
  <c r="AA92" i="4"/>
  <c r="O92" i="4"/>
  <c r="Z94" i="8" l="1"/>
  <c r="AD94" i="8" s="1"/>
  <c r="K94" i="11"/>
  <c r="W94" i="11" s="1"/>
  <c r="S94" i="11"/>
  <c r="M94" i="11"/>
  <c r="H94" i="11"/>
  <c r="I94" i="11"/>
  <c r="Q94" i="11"/>
  <c r="N94" i="11"/>
  <c r="J94" i="11"/>
  <c r="V94" i="11" s="1"/>
  <c r="R94" i="11"/>
  <c r="T92" i="4"/>
  <c r="P92" i="4"/>
  <c r="AA94" i="8"/>
  <c r="AE94" i="8" s="1"/>
  <c r="O94" i="8"/>
  <c r="T94" i="8"/>
  <c r="L94" i="8"/>
  <c r="P94" i="8" s="1"/>
  <c r="U94" i="8"/>
  <c r="X94" i="8" s="1"/>
  <c r="AB94" i="8" s="1"/>
  <c r="U92" i="4"/>
  <c r="M92" i="4"/>
  <c r="AE92" i="4"/>
  <c r="Z94" i="11" l="1"/>
  <c r="AD94" i="11" s="1"/>
  <c r="L94" i="11"/>
  <c r="P94" i="11" s="1"/>
  <c r="U94" i="11"/>
  <c r="X94" i="11" s="1"/>
  <c r="AA94" i="11"/>
  <c r="AE94" i="11" s="1"/>
  <c r="Y94" i="11"/>
  <c r="AC94" i="11" s="1"/>
  <c r="T94" i="11"/>
  <c r="O94" i="11"/>
  <c r="Y94" i="8"/>
  <c r="AC94" i="8" s="1"/>
  <c r="Y92" i="4"/>
  <c r="AC92" i="4" s="1"/>
  <c r="AF92" i="4" s="1"/>
  <c r="AI92" i="4" s="1"/>
  <c r="X92" i="4"/>
  <c r="AB92" i="4" s="1"/>
  <c r="AF94" i="11" l="1"/>
  <c r="AG94" i="11" s="1"/>
  <c r="AJ94" i="11" s="1"/>
  <c r="AB94" i="11"/>
  <c r="AH94" i="11"/>
  <c r="AF94" i="8"/>
  <c r="AH92" i="4"/>
  <c r="AG92" i="4"/>
  <c r="AJ92" i="4" s="1"/>
  <c r="G93" i="4" s="1"/>
  <c r="K93" i="4" s="1"/>
  <c r="W93" i="4" s="1"/>
  <c r="AI94" i="11" l="1"/>
  <c r="F95" i="11"/>
  <c r="E95" i="11"/>
  <c r="G95" i="11"/>
  <c r="AH94" i="8"/>
  <c r="AI94" i="8"/>
  <c r="AG94" i="8"/>
  <c r="AJ94" i="8" s="1"/>
  <c r="F93" i="4"/>
  <c r="J93" i="4" s="1"/>
  <c r="N93" i="4" s="1"/>
  <c r="E93" i="4"/>
  <c r="Q93" i="4" s="1"/>
  <c r="S93" i="4"/>
  <c r="AA93" i="4" s="1"/>
  <c r="O93" i="4"/>
  <c r="I93" i="4"/>
  <c r="I95" i="11" l="1"/>
  <c r="M95" i="11" s="1"/>
  <c r="H95" i="11"/>
  <c r="Q95" i="11"/>
  <c r="K95" i="11"/>
  <c r="W95" i="11" s="1"/>
  <c r="O95" i="11"/>
  <c r="S95" i="11"/>
  <c r="AA95" i="11" s="1"/>
  <c r="AE95" i="11" s="1"/>
  <c r="J95" i="11"/>
  <c r="V95" i="11" s="1"/>
  <c r="N95" i="11"/>
  <c r="R95" i="11"/>
  <c r="Z95" i="11" s="1"/>
  <c r="AD95" i="11" s="1"/>
  <c r="F95" i="8"/>
  <c r="E95" i="8"/>
  <c r="G95" i="8"/>
  <c r="H93" i="4"/>
  <c r="R93" i="4"/>
  <c r="AE93" i="4"/>
  <c r="M93" i="4"/>
  <c r="T93" i="4"/>
  <c r="V93" i="4"/>
  <c r="Z93" i="4" s="1"/>
  <c r="AD93" i="4" s="1"/>
  <c r="L93" i="4"/>
  <c r="P93" i="4" s="1"/>
  <c r="U93" i="4"/>
  <c r="X93" i="4" s="1"/>
  <c r="AB93" i="4" s="1"/>
  <c r="T95" i="11" l="1"/>
  <c r="L95" i="11"/>
  <c r="P95" i="11" s="1"/>
  <c r="U95" i="11"/>
  <c r="X95" i="11" s="1"/>
  <c r="AB95" i="11" s="1"/>
  <c r="I95" i="8"/>
  <c r="H95" i="8"/>
  <c r="Q95" i="8"/>
  <c r="K95" i="8"/>
  <c r="W95" i="8" s="1"/>
  <c r="O95" i="8"/>
  <c r="S95" i="8"/>
  <c r="AA95" i="8" s="1"/>
  <c r="AE95" i="8" s="1"/>
  <c r="J95" i="8"/>
  <c r="V95" i="8" s="1"/>
  <c r="N95" i="8"/>
  <c r="R95" i="8"/>
  <c r="Z95" i="8" s="1"/>
  <c r="AD95" i="8" s="1"/>
  <c r="Y93" i="4"/>
  <c r="Y95" i="11" l="1"/>
  <c r="AC95" i="11" s="1"/>
  <c r="T95" i="8"/>
  <c r="L95" i="8"/>
  <c r="P95" i="8" s="1"/>
  <c r="U95" i="8"/>
  <c r="X95" i="8" s="1"/>
  <c r="AB95" i="8" s="1"/>
  <c r="M95" i="8"/>
  <c r="AC93" i="4"/>
  <c r="AF95" i="11" l="1"/>
  <c r="AG95" i="11"/>
  <c r="Y95" i="8"/>
  <c r="AC95" i="8" s="1"/>
  <c r="AF93" i="4"/>
  <c r="AG93" i="4" s="1"/>
  <c r="AH95" i="11" l="1"/>
  <c r="AJ95" i="11" s="1"/>
  <c r="AI95" i="11"/>
  <c r="AF95" i="8"/>
  <c r="AI93" i="4"/>
  <c r="AH93" i="4"/>
  <c r="AJ93" i="4" s="1"/>
  <c r="F96" i="11" l="1"/>
  <c r="E96" i="11"/>
  <c r="G96" i="11"/>
  <c r="AI95" i="8"/>
  <c r="AH95" i="8"/>
  <c r="AG95" i="8"/>
  <c r="AJ95" i="8" s="1"/>
  <c r="G94" i="4"/>
  <c r="O96" i="11" l="1"/>
  <c r="K96" i="11"/>
  <c r="W96" i="11" s="1"/>
  <c r="S96" i="11"/>
  <c r="AA96" i="11" s="1"/>
  <c r="AE96" i="11" s="1"/>
  <c r="I96" i="11"/>
  <c r="M96" i="11"/>
  <c r="H96" i="11"/>
  <c r="Q96" i="11"/>
  <c r="J96" i="11"/>
  <c r="V96" i="11" s="1"/>
  <c r="R96" i="11"/>
  <c r="G96" i="8"/>
  <c r="F96" i="8"/>
  <c r="E96" i="8"/>
  <c r="E94" i="4"/>
  <c r="F94" i="4"/>
  <c r="K94" i="4"/>
  <c r="W94" i="4" s="1"/>
  <c r="S94" i="4"/>
  <c r="H94" i="4"/>
  <c r="T96" i="11" l="1"/>
  <c r="L96" i="11"/>
  <c r="P96" i="11" s="1"/>
  <c r="U96" i="11"/>
  <c r="X96" i="11" s="1"/>
  <c r="AB96" i="11" s="1"/>
  <c r="Z96" i="11"/>
  <c r="AD96" i="11" s="1"/>
  <c r="N96" i="11"/>
  <c r="M96" i="8"/>
  <c r="I96" i="8"/>
  <c r="H96" i="8"/>
  <c r="Q96" i="8"/>
  <c r="J96" i="8"/>
  <c r="V96" i="8" s="1"/>
  <c r="R96" i="8"/>
  <c r="O96" i="8"/>
  <c r="K96" i="8"/>
  <c r="W96" i="8" s="1"/>
  <c r="S96" i="8"/>
  <c r="I94" i="4"/>
  <c r="Q94" i="4"/>
  <c r="AA94" i="4"/>
  <c r="AE94" i="4" s="1"/>
  <c r="J94" i="4"/>
  <c r="R94" i="4"/>
  <c r="O94" i="4"/>
  <c r="Y96" i="11" l="1"/>
  <c r="AC96" i="11" s="1"/>
  <c r="T94" i="4"/>
  <c r="Z96" i="8"/>
  <c r="AD96" i="8" s="1"/>
  <c r="AA96" i="8"/>
  <c r="AE96" i="8" s="1"/>
  <c r="N96" i="8"/>
  <c r="T96" i="8"/>
  <c r="L96" i="8"/>
  <c r="P96" i="8" s="1"/>
  <c r="U96" i="8"/>
  <c r="X96" i="8" s="1"/>
  <c r="AB96" i="8" s="1"/>
  <c r="L94" i="4"/>
  <c r="P94" i="4" s="1"/>
  <c r="M94" i="4"/>
  <c r="U94" i="4"/>
  <c r="Y94" i="4" s="1"/>
  <c r="AC94" i="4" s="1"/>
  <c r="N94" i="4"/>
  <c r="V94" i="4"/>
  <c r="AF96" i="11" l="1"/>
  <c r="Y96" i="8"/>
  <c r="AC96" i="8" s="1"/>
  <c r="Z94" i="4"/>
  <c r="AD94" i="4" s="1"/>
  <c r="AF94" i="4" s="1"/>
  <c r="AG94" i="4" s="1"/>
  <c r="AJ94" i="4" s="1"/>
  <c r="X94" i="4"/>
  <c r="AB94" i="4" s="1"/>
  <c r="AI96" i="11" l="1"/>
  <c r="AH96" i="11"/>
  <c r="AG96" i="11"/>
  <c r="AJ96" i="11" s="1"/>
  <c r="AF96" i="8"/>
  <c r="AI94" i="4"/>
  <c r="AH94" i="4"/>
  <c r="G95" i="4"/>
  <c r="G97" i="11" l="1"/>
  <c r="E97" i="11"/>
  <c r="F97" i="11"/>
  <c r="AI96" i="8"/>
  <c r="AH96" i="8"/>
  <c r="AG96" i="8"/>
  <c r="AJ96" i="8" s="1"/>
  <c r="S95" i="4"/>
  <c r="K95" i="4"/>
  <c r="W95" i="4" s="1"/>
  <c r="AA95" i="4" s="1"/>
  <c r="E95" i="4"/>
  <c r="F95" i="4"/>
  <c r="I97" i="11" l="1"/>
  <c r="H97" i="11"/>
  <c r="Q97" i="11"/>
  <c r="N97" i="11"/>
  <c r="J97" i="11"/>
  <c r="V97" i="11" s="1"/>
  <c r="R97" i="11"/>
  <c r="O97" i="11"/>
  <c r="K97" i="11"/>
  <c r="W97" i="11" s="1"/>
  <c r="S97" i="11"/>
  <c r="G97" i="8"/>
  <c r="F97" i="8"/>
  <c r="E97" i="8"/>
  <c r="H95" i="4"/>
  <c r="O95" i="4"/>
  <c r="J95" i="4"/>
  <c r="R95" i="4"/>
  <c r="I95" i="4"/>
  <c r="Q95" i="4"/>
  <c r="T95" i="4" s="1"/>
  <c r="AE95" i="4"/>
  <c r="Z97" i="11" l="1"/>
  <c r="AD97" i="11" s="1"/>
  <c r="L97" i="11"/>
  <c r="P97" i="11" s="1"/>
  <c r="U97" i="11"/>
  <c r="X97" i="11" s="1"/>
  <c r="AA97" i="11"/>
  <c r="AE97" i="11" s="1"/>
  <c r="Y97" i="11"/>
  <c r="AC97" i="11" s="1"/>
  <c r="T97" i="11"/>
  <c r="M97" i="11"/>
  <c r="J97" i="8"/>
  <c r="V97" i="8" s="1"/>
  <c r="N97" i="8"/>
  <c r="R97" i="8"/>
  <c r="I97" i="8"/>
  <c r="H97" i="8"/>
  <c r="Q97" i="8"/>
  <c r="O97" i="8"/>
  <c r="K97" i="8"/>
  <c r="W97" i="8" s="1"/>
  <c r="S97" i="8"/>
  <c r="M95" i="4"/>
  <c r="U95" i="4"/>
  <c r="L95" i="4"/>
  <c r="P95" i="4" s="1"/>
  <c r="N95" i="4"/>
  <c r="V95" i="4"/>
  <c r="Z95" i="4" s="1"/>
  <c r="AD95" i="4" s="1"/>
  <c r="Z97" i="8" l="1"/>
  <c r="AD97" i="8" s="1"/>
  <c r="AF97" i="11"/>
  <c r="AH97" i="11" s="1"/>
  <c r="AG97" i="11"/>
  <c r="AJ97" i="11" s="1"/>
  <c r="AB97" i="11"/>
  <c r="L97" i="8"/>
  <c r="P97" i="8" s="1"/>
  <c r="U97" i="8"/>
  <c r="X97" i="8" s="1"/>
  <c r="AA97" i="8"/>
  <c r="AE97" i="8" s="1"/>
  <c r="T97" i="8"/>
  <c r="M97" i="8"/>
  <c r="Y95" i="4"/>
  <c r="AC95" i="4" s="1"/>
  <c r="AF95" i="4" s="1"/>
  <c r="AG95" i="4" s="1"/>
  <c r="X95" i="4"/>
  <c r="AB95" i="4" s="1"/>
  <c r="Y97" i="8" l="1"/>
  <c r="AC97" i="8" s="1"/>
  <c r="F98" i="11"/>
  <c r="E98" i="11"/>
  <c r="G98" i="11"/>
  <c r="AI97" i="11"/>
  <c r="AF97" i="8"/>
  <c r="AH97" i="8" s="1"/>
  <c r="AB97" i="8"/>
  <c r="AH95" i="4"/>
  <c r="AJ95" i="4" s="1"/>
  <c r="AI95" i="4"/>
  <c r="K98" i="11" l="1"/>
  <c r="W98" i="11" s="1"/>
  <c r="O98" i="11"/>
  <c r="S98" i="11"/>
  <c r="AA98" i="11" s="1"/>
  <c r="AE98" i="11" s="1"/>
  <c r="I98" i="11"/>
  <c r="H98" i="11"/>
  <c r="Q98" i="11"/>
  <c r="N98" i="11"/>
  <c r="J98" i="11"/>
  <c r="V98" i="11" s="1"/>
  <c r="R98" i="11"/>
  <c r="AG97" i="8"/>
  <c r="AJ97" i="8" s="1"/>
  <c r="AI97" i="8"/>
  <c r="G96" i="4"/>
  <c r="K96" i="4" s="1"/>
  <c r="W96" i="4" s="1"/>
  <c r="E96" i="4"/>
  <c r="F96" i="4"/>
  <c r="S96" i="4" l="1"/>
  <c r="H96" i="4"/>
  <c r="Z98" i="11"/>
  <c r="AD98" i="11" s="1"/>
  <c r="L98" i="11"/>
  <c r="P98" i="11" s="1"/>
  <c r="U98" i="11"/>
  <c r="X98" i="11" s="1"/>
  <c r="T98" i="11"/>
  <c r="Y98" i="11"/>
  <c r="AC98" i="11" s="1"/>
  <c r="M98" i="11"/>
  <c r="G98" i="8"/>
  <c r="E98" i="8"/>
  <c r="F98" i="8"/>
  <c r="I96" i="4"/>
  <c r="Q96" i="4"/>
  <c r="J96" i="4"/>
  <c r="R96" i="4"/>
  <c r="T96" i="4" s="1"/>
  <c r="O96" i="4"/>
  <c r="AA96" i="4"/>
  <c r="AE96" i="4" s="1"/>
  <c r="AB98" i="11" l="1"/>
  <c r="AF98" i="11"/>
  <c r="J98" i="8"/>
  <c r="V98" i="8" s="1"/>
  <c r="N98" i="8"/>
  <c r="R98" i="8"/>
  <c r="I98" i="8"/>
  <c r="H98" i="8"/>
  <c r="Q98" i="8"/>
  <c r="O98" i="8"/>
  <c r="K98" i="8"/>
  <c r="W98" i="8" s="1"/>
  <c r="S98" i="8"/>
  <c r="M96" i="4"/>
  <c r="U96" i="4"/>
  <c r="Y96" i="4" s="1"/>
  <c r="AC96" i="4" s="1"/>
  <c r="N96" i="4"/>
  <c r="V96" i="4"/>
  <c r="L96" i="4"/>
  <c r="P96" i="4" s="1"/>
  <c r="Z98" i="8" l="1"/>
  <c r="AD98" i="8" s="1"/>
  <c r="AH98" i="11"/>
  <c r="AI98" i="11"/>
  <c r="AG98" i="11"/>
  <c r="AJ98" i="11" s="1"/>
  <c r="AA98" i="8"/>
  <c r="AE98" i="8" s="1"/>
  <c r="T98" i="8"/>
  <c r="L98" i="8"/>
  <c r="P98" i="8" s="1"/>
  <c r="U98" i="8"/>
  <c r="X98" i="8" s="1"/>
  <c r="AB98" i="8" s="1"/>
  <c r="M98" i="8"/>
  <c r="Z96" i="4"/>
  <c r="AD96" i="4" s="1"/>
  <c r="AF96" i="4" s="1"/>
  <c r="AI96" i="4" s="1"/>
  <c r="X96" i="4"/>
  <c r="AB96" i="4" s="1"/>
  <c r="G99" i="11" l="1"/>
  <c r="F99" i="11"/>
  <c r="E99" i="11"/>
  <c r="Y98" i="8"/>
  <c r="AC98" i="8" s="1"/>
  <c r="AG96" i="4"/>
  <c r="AJ96" i="4" s="1"/>
  <c r="G97" i="4" s="1"/>
  <c r="AH96" i="4"/>
  <c r="I99" i="11" l="1"/>
  <c r="H99" i="11"/>
  <c r="M99" i="11"/>
  <c r="Q99" i="11"/>
  <c r="J99" i="11"/>
  <c r="V99" i="11" s="1"/>
  <c r="R99" i="11"/>
  <c r="K99" i="11"/>
  <c r="W99" i="11" s="1"/>
  <c r="O99" i="11"/>
  <c r="S99" i="11"/>
  <c r="AF98" i="8"/>
  <c r="F97" i="4"/>
  <c r="R97" i="4" s="1"/>
  <c r="E97" i="4"/>
  <c r="H97" i="4" s="1"/>
  <c r="K97" i="4"/>
  <c r="W97" i="4" s="1"/>
  <c r="S97" i="4"/>
  <c r="I97" i="4" l="1"/>
  <c r="M97" i="4" s="1"/>
  <c r="J97" i="4"/>
  <c r="N97" i="4" s="1"/>
  <c r="Q97" i="4"/>
  <c r="N99" i="11"/>
  <c r="AA99" i="11"/>
  <c r="AE99" i="11" s="1"/>
  <c r="Z99" i="11"/>
  <c r="AD99" i="11" s="1"/>
  <c r="T99" i="11"/>
  <c r="L99" i="11"/>
  <c r="P99" i="11" s="1"/>
  <c r="U99" i="11"/>
  <c r="X99" i="11" s="1"/>
  <c r="AB99" i="11" s="1"/>
  <c r="AH98" i="8"/>
  <c r="AI98" i="8"/>
  <c r="AG98" i="8"/>
  <c r="AJ98" i="8" s="1"/>
  <c r="AA97" i="4"/>
  <c r="AE97" i="4" s="1"/>
  <c r="O97" i="4"/>
  <c r="T97" i="4"/>
  <c r="V97" i="4"/>
  <c r="Z97" i="4" s="1"/>
  <c r="AD97" i="4" s="1"/>
  <c r="U97" i="4" l="1"/>
  <c r="Y97" i="4" s="1"/>
  <c r="L97" i="4"/>
  <c r="P97" i="4" s="1"/>
  <c r="Y99" i="11"/>
  <c r="AC99" i="11" s="1"/>
  <c r="G99" i="8"/>
  <c r="F99" i="8"/>
  <c r="E99" i="8"/>
  <c r="AC97" i="4"/>
  <c r="X97" i="4"/>
  <c r="AB97" i="4" s="1"/>
  <c r="AF99" i="11" l="1"/>
  <c r="M99" i="8"/>
  <c r="H99" i="8"/>
  <c r="I99" i="8"/>
  <c r="Q99" i="8"/>
  <c r="J99" i="8"/>
  <c r="V99" i="8" s="1"/>
  <c r="R99" i="8"/>
  <c r="K99" i="8"/>
  <c r="W99" i="8" s="1"/>
  <c r="O99" i="8"/>
  <c r="S99" i="8"/>
  <c r="AF97" i="4"/>
  <c r="AG97" i="4" s="1"/>
  <c r="AJ97" i="4" s="1"/>
  <c r="AH99" i="11" l="1"/>
  <c r="AI99" i="11"/>
  <c r="AG99" i="11"/>
  <c r="AJ99" i="11" s="1"/>
  <c r="AA99" i="8"/>
  <c r="AE99" i="8" s="1"/>
  <c r="N99" i="8"/>
  <c r="Z99" i="8"/>
  <c r="AD99" i="8" s="1"/>
  <c r="T99" i="8"/>
  <c r="L99" i="8"/>
  <c r="P99" i="8" s="1"/>
  <c r="U99" i="8"/>
  <c r="X99" i="8" s="1"/>
  <c r="AB99" i="8" s="1"/>
  <c r="AI97" i="4"/>
  <c r="AH97" i="4"/>
  <c r="G100" i="11" l="1"/>
  <c r="F100" i="11"/>
  <c r="E100" i="11"/>
  <c r="Y99" i="8"/>
  <c r="AC99" i="8" s="1"/>
  <c r="G98" i="4"/>
  <c r="K98" i="4" s="1"/>
  <c r="W98" i="4" s="1"/>
  <c r="F98" i="4"/>
  <c r="J98" i="4" s="1"/>
  <c r="N98" i="4" s="1"/>
  <c r="E98" i="4"/>
  <c r="M100" i="11" l="1"/>
  <c r="H100" i="11"/>
  <c r="I100" i="11"/>
  <c r="Q100" i="11"/>
  <c r="J100" i="11"/>
  <c r="V100" i="11" s="1"/>
  <c r="R100" i="11"/>
  <c r="O100" i="11"/>
  <c r="K100" i="11"/>
  <c r="W100" i="11" s="1"/>
  <c r="S100" i="11"/>
  <c r="AF99" i="8"/>
  <c r="S98" i="4"/>
  <c r="AA98" i="4" s="1"/>
  <c r="R98" i="4"/>
  <c r="H98" i="4"/>
  <c r="Q98" i="4"/>
  <c r="I98" i="4"/>
  <c r="U98" i="4" s="1"/>
  <c r="O98" i="4"/>
  <c r="V98" i="4"/>
  <c r="L100" i="11" l="1"/>
  <c r="P100" i="11" s="1"/>
  <c r="U100" i="11"/>
  <c r="X100" i="11" s="1"/>
  <c r="N100" i="11"/>
  <c r="AA100" i="11"/>
  <c r="AE100" i="11" s="1"/>
  <c r="Z100" i="11"/>
  <c r="AD100" i="11" s="1"/>
  <c r="Y100" i="11"/>
  <c r="AC100" i="11" s="1"/>
  <c r="T100" i="11"/>
  <c r="AI99" i="8"/>
  <c r="AH99" i="8"/>
  <c r="AG99" i="8"/>
  <c r="AE98" i="4"/>
  <c r="T98" i="4"/>
  <c r="Z98" i="4"/>
  <c r="AD98" i="4" s="1"/>
  <c r="L98" i="4"/>
  <c r="P98" i="4" s="1"/>
  <c r="M98" i="4"/>
  <c r="X98" i="4"/>
  <c r="Y98" i="4"/>
  <c r="AB98" i="4" l="1"/>
  <c r="AF100" i="11"/>
  <c r="AG100" i="11"/>
  <c r="AI100" i="11"/>
  <c r="AH100" i="11"/>
  <c r="AB100" i="11"/>
  <c r="AJ99" i="8"/>
  <c r="AC98" i="4"/>
  <c r="AJ100" i="11" l="1"/>
  <c r="G100" i="8"/>
  <c r="F100" i="8"/>
  <c r="E100" i="8"/>
  <c r="AF98" i="4"/>
  <c r="F101" i="11" l="1"/>
  <c r="E101" i="11"/>
  <c r="G101" i="11"/>
  <c r="M100" i="8"/>
  <c r="I100" i="8"/>
  <c r="H100" i="8"/>
  <c r="Q100" i="8"/>
  <c r="J100" i="8"/>
  <c r="V100" i="8" s="1"/>
  <c r="R100" i="8"/>
  <c r="O100" i="8"/>
  <c r="K100" i="8"/>
  <c r="W100" i="8" s="1"/>
  <c r="S100" i="8"/>
  <c r="AI98" i="4"/>
  <c r="AH98" i="4"/>
  <c r="AG98" i="4"/>
  <c r="AJ98" i="4" s="1"/>
  <c r="K101" i="11" l="1"/>
  <c r="W101" i="11" s="1"/>
  <c r="S101" i="11"/>
  <c r="M101" i="11"/>
  <c r="I101" i="11"/>
  <c r="H101" i="11"/>
  <c r="Q101" i="11"/>
  <c r="J101" i="11"/>
  <c r="V101" i="11" s="1"/>
  <c r="N101" i="11"/>
  <c r="R101" i="11"/>
  <c r="Z101" i="11" s="1"/>
  <c r="AD101" i="11" s="1"/>
  <c r="N100" i="8"/>
  <c r="L100" i="8"/>
  <c r="P100" i="8" s="1"/>
  <c r="U100" i="8"/>
  <c r="X100" i="8" s="1"/>
  <c r="AA100" i="8"/>
  <c r="AE100" i="8" s="1"/>
  <c r="Z100" i="8"/>
  <c r="AD100" i="8" s="1"/>
  <c r="T100" i="8"/>
  <c r="G99" i="4"/>
  <c r="T101" i="11" l="1"/>
  <c r="AA101" i="11"/>
  <c r="AE101" i="11" s="1"/>
  <c r="L101" i="11"/>
  <c r="P101" i="11" s="1"/>
  <c r="U101" i="11"/>
  <c r="X101" i="11" s="1"/>
  <c r="AB101" i="11" s="1"/>
  <c r="O101" i="11"/>
  <c r="Y100" i="8"/>
  <c r="AC100" i="8" s="1"/>
  <c r="AF100" i="8" s="1"/>
  <c r="AH100" i="8" s="1"/>
  <c r="AB100" i="8"/>
  <c r="E99" i="4"/>
  <c r="Q99" i="4" s="1"/>
  <c r="F99" i="4"/>
  <c r="R99" i="4" s="1"/>
  <c r="K99" i="4"/>
  <c r="W99" i="4" s="1"/>
  <c r="S99" i="4"/>
  <c r="J99" i="4"/>
  <c r="N99" i="4" s="1"/>
  <c r="I99" i="4" l="1"/>
  <c r="M99" i="4" s="1"/>
  <c r="AG100" i="8"/>
  <c r="Y101" i="11"/>
  <c r="AC101" i="11" s="1"/>
  <c r="AJ100" i="8"/>
  <c r="AI100" i="8"/>
  <c r="H99" i="4"/>
  <c r="AA99" i="4"/>
  <c r="AE99" i="4" s="1"/>
  <c r="O99" i="4"/>
  <c r="L99" i="4"/>
  <c r="P99" i="4" s="1"/>
  <c r="U99" i="4"/>
  <c r="Y99" i="4" s="1"/>
  <c r="T99" i="4"/>
  <c r="V99" i="4"/>
  <c r="Z99" i="4" s="1"/>
  <c r="AD99" i="4" s="1"/>
  <c r="AF101" i="11" l="1"/>
  <c r="G101" i="8"/>
  <c r="F101" i="8"/>
  <c r="E101" i="8"/>
  <c r="AC99" i="4"/>
  <c r="X99" i="4"/>
  <c r="AB99" i="4" s="1"/>
  <c r="AH101" i="11" l="1"/>
  <c r="AI101" i="11"/>
  <c r="AG101" i="11"/>
  <c r="AJ101" i="11" s="1"/>
  <c r="M101" i="8"/>
  <c r="I101" i="8"/>
  <c r="H101" i="8"/>
  <c r="Q101" i="8"/>
  <c r="J101" i="8"/>
  <c r="V101" i="8" s="1"/>
  <c r="R101" i="8"/>
  <c r="K101" i="8"/>
  <c r="W101" i="8" s="1"/>
  <c r="S101" i="8"/>
  <c r="AF99" i="4"/>
  <c r="AG99" i="4" s="1"/>
  <c r="N101" i="8" l="1"/>
  <c r="G102" i="11"/>
  <c r="F102" i="11"/>
  <c r="E102" i="11"/>
  <c r="AA101" i="8"/>
  <c r="AE101" i="8" s="1"/>
  <c r="O101" i="8"/>
  <c r="L101" i="8"/>
  <c r="P101" i="8" s="1"/>
  <c r="U101" i="8"/>
  <c r="X101" i="8" s="1"/>
  <c r="Z101" i="8"/>
  <c r="AD101" i="8" s="1"/>
  <c r="T101" i="8"/>
  <c r="AI99" i="4"/>
  <c r="AH99" i="4"/>
  <c r="AJ99" i="4" s="1"/>
  <c r="I102" i="11" l="1"/>
  <c r="H102" i="11"/>
  <c r="M102" i="11"/>
  <c r="Q102" i="11"/>
  <c r="J102" i="11"/>
  <c r="V102" i="11" s="1"/>
  <c r="R102" i="11"/>
  <c r="O102" i="11"/>
  <c r="K102" i="11"/>
  <c r="W102" i="11" s="1"/>
  <c r="S102" i="11"/>
  <c r="AB101" i="8"/>
  <c r="Y101" i="8"/>
  <c r="AC101" i="8" s="1"/>
  <c r="G100" i="4"/>
  <c r="AA102" i="11" l="1"/>
  <c r="AE102" i="11" s="1"/>
  <c r="N102" i="11"/>
  <c r="Z102" i="11"/>
  <c r="AD102" i="11" s="1"/>
  <c r="T102" i="11"/>
  <c r="L102" i="11"/>
  <c r="P102" i="11" s="1"/>
  <c r="U102" i="11"/>
  <c r="X102" i="11" s="1"/>
  <c r="AB102" i="11" s="1"/>
  <c r="AF101" i="8"/>
  <c r="AG101" i="8"/>
  <c r="E100" i="4"/>
  <c r="I100" i="4" s="1"/>
  <c r="M100" i="4" s="1"/>
  <c r="F100" i="4"/>
  <c r="J100" i="4" s="1"/>
  <c r="N100" i="4" s="1"/>
  <c r="K100" i="4"/>
  <c r="W100" i="4" s="1"/>
  <c r="S100" i="4"/>
  <c r="R100" i="4" l="1"/>
  <c r="Q100" i="4"/>
  <c r="T100" i="4" s="1"/>
  <c r="Y102" i="11"/>
  <c r="AC102" i="11" s="1"/>
  <c r="AH101" i="8"/>
  <c r="AJ101" i="8" s="1"/>
  <c r="AI101" i="8"/>
  <c r="H100" i="4"/>
  <c r="AA100" i="4"/>
  <c r="U100" i="4"/>
  <c r="O100" i="4"/>
  <c r="V100" i="4"/>
  <c r="Z100" i="4" s="1"/>
  <c r="AD100" i="4" s="1"/>
  <c r="L100" i="4"/>
  <c r="P100" i="4" s="1"/>
  <c r="AE100" i="4"/>
  <c r="Y100" i="4" l="1"/>
  <c r="AF102" i="11"/>
  <c r="G102" i="8"/>
  <c r="F102" i="8"/>
  <c r="E102" i="8"/>
  <c r="X100" i="4"/>
  <c r="AB100" i="4" s="1"/>
  <c r="AC100" i="4"/>
  <c r="AH102" i="11" l="1"/>
  <c r="AI102" i="11"/>
  <c r="AG102" i="11"/>
  <c r="AJ102" i="11" s="1"/>
  <c r="I102" i="8"/>
  <c r="H102" i="8"/>
  <c r="M102" i="8"/>
  <c r="Q102" i="8"/>
  <c r="J102" i="8"/>
  <c r="V102" i="8" s="1"/>
  <c r="R102" i="8"/>
  <c r="O102" i="8"/>
  <c r="K102" i="8"/>
  <c r="W102" i="8" s="1"/>
  <c r="S102" i="8"/>
  <c r="AF100" i="4"/>
  <c r="F103" i="11" l="1"/>
  <c r="E103" i="11"/>
  <c r="G103" i="11"/>
  <c r="AA102" i="8"/>
  <c r="AE102" i="8" s="1"/>
  <c r="Z102" i="8"/>
  <c r="AD102" i="8" s="1"/>
  <c r="N102" i="8"/>
  <c r="T102" i="8"/>
  <c r="L102" i="8"/>
  <c r="P102" i="8" s="1"/>
  <c r="U102" i="8"/>
  <c r="X102" i="8" s="1"/>
  <c r="AB102" i="8" s="1"/>
  <c r="AI100" i="4"/>
  <c r="AH100" i="4"/>
  <c r="AG100" i="4"/>
  <c r="AJ100" i="4" s="1"/>
  <c r="K103" i="11" l="1"/>
  <c r="W103" i="11" s="1"/>
  <c r="S103" i="11"/>
  <c r="M103" i="11"/>
  <c r="I103" i="11"/>
  <c r="H103" i="11"/>
  <c r="Q103" i="11"/>
  <c r="N103" i="11"/>
  <c r="J103" i="11"/>
  <c r="V103" i="11" s="1"/>
  <c r="R103" i="11"/>
  <c r="Y102" i="8"/>
  <c r="AC102" i="8" s="1"/>
  <c r="F101" i="4"/>
  <c r="R101" i="4" s="1"/>
  <c r="Z103" i="11" l="1"/>
  <c r="AD103" i="11" s="1"/>
  <c r="L103" i="11"/>
  <c r="P103" i="11" s="1"/>
  <c r="U103" i="11"/>
  <c r="X103" i="11" s="1"/>
  <c r="T103" i="11"/>
  <c r="AA103" i="11"/>
  <c r="AE103" i="11" s="1"/>
  <c r="O103" i="11"/>
  <c r="AF102" i="8"/>
  <c r="E101" i="4"/>
  <c r="G101" i="4"/>
  <c r="K101" i="4" s="1"/>
  <c r="W101" i="4" s="1"/>
  <c r="S101" i="4"/>
  <c r="J101" i="4"/>
  <c r="N101" i="4" s="1"/>
  <c r="Y103" i="11" l="1"/>
  <c r="AC103" i="11" s="1"/>
  <c r="AF103" i="11"/>
  <c r="AH103" i="11" s="1"/>
  <c r="AB103" i="11"/>
  <c r="AI102" i="8"/>
  <c r="AH102" i="8"/>
  <c r="AG102" i="8"/>
  <c r="AJ102" i="8" s="1"/>
  <c r="AA101" i="4"/>
  <c r="O101" i="4"/>
  <c r="I101" i="4"/>
  <c r="L101" i="4" s="1"/>
  <c r="Q101" i="4"/>
  <c r="T101" i="4" s="1"/>
  <c r="H101" i="4"/>
  <c r="AE101" i="4"/>
  <c r="V101" i="4"/>
  <c r="Z101" i="4" s="1"/>
  <c r="AD101" i="4" s="1"/>
  <c r="AI103" i="11" l="1"/>
  <c r="AG103" i="11"/>
  <c r="AJ103" i="11" s="1"/>
  <c r="G103" i="8"/>
  <c r="F103" i="8"/>
  <c r="E103" i="8"/>
  <c r="P101" i="4"/>
  <c r="M101" i="4"/>
  <c r="U101" i="4"/>
  <c r="Y101" i="4" s="1"/>
  <c r="AC101" i="4" s="1"/>
  <c r="AF101" i="4" s="1"/>
  <c r="AG101" i="4" s="1"/>
  <c r="F104" i="11" l="1"/>
  <c r="E104" i="11"/>
  <c r="G104" i="11"/>
  <c r="M103" i="8"/>
  <c r="I103" i="8"/>
  <c r="H103" i="8"/>
  <c r="Q103" i="8"/>
  <c r="J103" i="8"/>
  <c r="V103" i="8" s="1"/>
  <c r="N103" i="8"/>
  <c r="R103" i="8"/>
  <c r="K103" i="8"/>
  <c r="W103" i="8" s="1"/>
  <c r="S103" i="8"/>
  <c r="X101" i="4"/>
  <c r="AB101" i="4" s="1"/>
  <c r="AH101" i="4"/>
  <c r="AI101" i="4"/>
  <c r="I104" i="11" l="1"/>
  <c r="M104" i="11" s="1"/>
  <c r="H104" i="11"/>
  <c r="Q104" i="11"/>
  <c r="K104" i="11"/>
  <c r="W104" i="11" s="1"/>
  <c r="O104" i="11"/>
  <c r="S104" i="11"/>
  <c r="AA104" i="11" s="1"/>
  <c r="AE104" i="11" s="1"/>
  <c r="J104" i="11"/>
  <c r="V104" i="11" s="1"/>
  <c r="N104" i="11"/>
  <c r="R104" i="11"/>
  <c r="O103" i="8"/>
  <c r="L103" i="8"/>
  <c r="P103" i="8" s="1"/>
  <c r="U103" i="8"/>
  <c r="X103" i="8" s="1"/>
  <c r="AA103" i="8"/>
  <c r="AE103" i="8" s="1"/>
  <c r="Z103" i="8"/>
  <c r="AD103" i="8" s="1"/>
  <c r="T103" i="8"/>
  <c r="AJ101" i="4"/>
  <c r="G102" i="4" s="1"/>
  <c r="Y103" i="8" l="1"/>
  <c r="AC103" i="8" s="1"/>
  <c r="Z104" i="11"/>
  <c r="AD104" i="11" s="1"/>
  <c r="T104" i="11"/>
  <c r="L104" i="11"/>
  <c r="P104" i="11" s="1"/>
  <c r="U104" i="11"/>
  <c r="X104" i="11" s="1"/>
  <c r="AB104" i="11" s="1"/>
  <c r="E102" i="4"/>
  <c r="I102" i="4" s="1"/>
  <c r="M102" i="4" s="1"/>
  <c r="F102" i="4"/>
  <c r="J102" i="4" s="1"/>
  <c r="V102" i="4" s="1"/>
  <c r="AF103" i="8"/>
  <c r="AH103" i="8" s="1"/>
  <c r="AB103" i="8"/>
  <c r="K102" i="4"/>
  <c r="W102" i="4" s="1"/>
  <c r="S102" i="4"/>
  <c r="O102" i="4"/>
  <c r="AA102" i="4" l="1"/>
  <c r="Q102" i="4"/>
  <c r="H102" i="4"/>
  <c r="R102" i="4"/>
  <c r="Z102" i="4" s="1"/>
  <c r="AD102" i="4" s="1"/>
  <c r="AI103" i="8"/>
  <c r="Y104" i="11"/>
  <c r="AC104" i="11" s="1"/>
  <c r="AG103" i="8"/>
  <c r="AJ103" i="8" s="1"/>
  <c r="AE102" i="4"/>
  <c r="N102" i="4"/>
  <c r="L102" i="4"/>
  <c r="P102" i="4" s="1"/>
  <c r="U102" i="4"/>
  <c r="X102" i="4" s="1"/>
  <c r="T102" i="4"/>
  <c r="AF104" i="11" l="1"/>
  <c r="AG104" i="11"/>
  <c r="F104" i="8"/>
  <c r="E104" i="8"/>
  <c r="G104" i="8"/>
  <c r="Y102" i="4"/>
  <c r="AB102" i="4"/>
  <c r="AH104" i="11" l="1"/>
  <c r="AJ104" i="11" s="1"/>
  <c r="AI104" i="11"/>
  <c r="O104" i="8"/>
  <c r="K104" i="8"/>
  <c r="W104" i="8" s="1"/>
  <c r="S104" i="8"/>
  <c r="I104" i="8"/>
  <c r="H104" i="8"/>
  <c r="Q104" i="8"/>
  <c r="J104" i="8"/>
  <c r="V104" i="8" s="1"/>
  <c r="R104" i="8"/>
  <c r="AC102" i="4"/>
  <c r="AF102" i="4" s="1"/>
  <c r="AG102" i="4" s="1"/>
  <c r="N104" i="8" l="1"/>
  <c r="F105" i="11"/>
  <c r="E105" i="11"/>
  <c r="G105" i="11"/>
  <c r="L104" i="8"/>
  <c r="P104" i="8" s="1"/>
  <c r="U104" i="8"/>
  <c r="X104" i="8" s="1"/>
  <c r="Z104" i="8"/>
  <c r="AD104" i="8" s="1"/>
  <c r="Y104" i="8"/>
  <c r="AC104" i="8" s="1"/>
  <c r="T104" i="8"/>
  <c r="M104" i="8"/>
  <c r="AA104" i="8"/>
  <c r="AE104" i="8" s="1"/>
  <c r="AI102" i="4"/>
  <c r="AH102" i="4"/>
  <c r="AJ102" i="4" s="1"/>
  <c r="I105" i="11" l="1"/>
  <c r="M105" i="11"/>
  <c r="H105" i="11"/>
  <c r="Q105" i="11"/>
  <c r="K105" i="11"/>
  <c r="W105" i="11" s="1"/>
  <c r="S105" i="11"/>
  <c r="J105" i="11"/>
  <c r="V105" i="11" s="1"/>
  <c r="N105" i="11"/>
  <c r="R105" i="11"/>
  <c r="AB104" i="8"/>
  <c r="AF104" i="8"/>
  <c r="AI104" i="8" s="1"/>
  <c r="G103" i="4"/>
  <c r="AH104" i="8" l="1"/>
  <c r="Z105" i="11"/>
  <c r="AD105" i="11" s="1"/>
  <c r="AA105" i="11"/>
  <c r="AE105" i="11" s="1"/>
  <c r="O105" i="11"/>
  <c r="T105" i="11"/>
  <c r="L105" i="11"/>
  <c r="P105" i="11" s="1"/>
  <c r="U105" i="11"/>
  <c r="X105" i="11" s="1"/>
  <c r="AB105" i="11" s="1"/>
  <c r="AG104" i="8"/>
  <c r="AJ104" i="8" s="1"/>
  <c r="S103" i="4"/>
  <c r="K103" i="4"/>
  <c r="W103" i="4" s="1"/>
  <c r="E103" i="4"/>
  <c r="F103" i="4"/>
  <c r="J103" i="4" s="1"/>
  <c r="V103" i="4" s="1"/>
  <c r="Y105" i="11" l="1"/>
  <c r="AC105" i="11" s="1"/>
  <c r="G105" i="8"/>
  <c r="F105" i="8"/>
  <c r="E105" i="8"/>
  <c r="AA103" i="4"/>
  <c r="R103" i="4"/>
  <c r="Z103" i="4" s="1"/>
  <c r="AD103" i="4" s="1"/>
  <c r="H103" i="4"/>
  <c r="N103" i="4"/>
  <c r="O103" i="4"/>
  <c r="I103" i="4"/>
  <c r="Q103" i="4"/>
  <c r="T103" i="4" s="1"/>
  <c r="AE103" i="4"/>
  <c r="AF105" i="11" l="1"/>
  <c r="J105" i="8"/>
  <c r="V105" i="8" s="1"/>
  <c r="N105" i="8"/>
  <c r="R105" i="8"/>
  <c r="I105" i="8"/>
  <c r="H105" i="8"/>
  <c r="M105" i="8"/>
  <c r="Q105" i="8"/>
  <c r="K105" i="8"/>
  <c r="W105" i="8" s="1"/>
  <c r="S105" i="8"/>
  <c r="M103" i="4"/>
  <c r="L103" i="4"/>
  <c r="P103" i="4" s="1"/>
  <c r="U103" i="4"/>
  <c r="X103" i="4" s="1"/>
  <c r="AB103" i="4" s="1"/>
  <c r="Z105" i="8" l="1"/>
  <c r="AD105" i="8" s="1"/>
  <c r="AH105" i="11"/>
  <c r="AI105" i="11"/>
  <c r="AG105" i="11"/>
  <c r="AJ105" i="11" s="1"/>
  <c r="AA105" i="8"/>
  <c r="AE105" i="8" s="1"/>
  <c r="T105" i="8"/>
  <c r="L105" i="8"/>
  <c r="P105" i="8" s="1"/>
  <c r="U105" i="8"/>
  <c r="X105" i="8" s="1"/>
  <c r="AB105" i="8" s="1"/>
  <c r="O105" i="8"/>
  <c r="Y103" i="4"/>
  <c r="AC103" i="4" s="1"/>
  <c r="AF103" i="4" s="1"/>
  <c r="AG103" i="4" s="1"/>
  <c r="AJ103" i="4" s="1"/>
  <c r="G106" i="11" l="1"/>
  <c r="F106" i="11"/>
  <c r="E106" i="11"/>
  <c r="Y105" i="8"/>
  <c r="AC105" i="8" s="1"/>
  <c r="AH103" i="4"/>
  <c r="AI103" i="4"/>
  <c r="G104" i="4"/>
  <c r="I106" i="11" l="1"/>
  <c r="H106" i="11"/>
  <c r="Q106" i="11"/>
  <c r="N106" i="11"/>
  <c r="J106" i="11"/>
  <c r="V106" i="11" s="1"/>
  <c r="R106" i="11"/>
  <c r="O106" i="11"/>
  <c r="K106" i="11"/>
  <c r="W106" i="11" s="1"/>
  <c r="S106" i="11"/>
  <c r="AF105" i="8"/>
  <c r="AG105" i="8"/>
  <c r="AJ105" i="8" s="1"/>
  <c r="E104" i="4"/>
  <c r="F104" i="4"/>
  <c r="R104" i="4" s="1"/>
  <c r="K104" i="4"/>
  <c r="W104" i="4" s="1"/>
  <c r="S104" i="4"/>
  <c r="AA106" i="11" l="1"/>
  <c r="AE106" i="11" s="1"/>
  <c r="L106" i="11"/>
  <c r="P106" i="11" s="1"/>
  <c r="U106" i="11"/>
  <c r="X106" i="11" s="1"/>
  <c r="Z106" i="11"/>
  <c r="AD106" i="11" s="1"/>
  <c r="Y106" i="11"/>
  <c r="AC106" i="11" s="1"/>
  <c r="T106" i="11"/>
  <c r="M106" i="11"/>
  <c r="G106" i="8"/>
  <c r="F106" i="8"/>
  <c r="E106" i="8"/>
  <c r="AH105" i="8"/>
  <c r="AI105" i="8"/>
  <c r="I104" i="4"/>
  <c r="Q104" i="4"/>
  <c r="AA104" i="4"/>
  <c r="AE104" i="4" s="1"/>
  <c r="O104" i="4"/>
  <c r="T104" i="4"/>
  <c r="H104" i="4"/>
  <c r="J104" i="4"/>
  <c r="V104" i="4" s="1"/>
  <c r="Z104" i="4" s="1"/>
  <c r="AD104" i="4" s="1"/>
  <c r="AF106" i="11" l="1"/>
  <c r="AI106" i="11" s="1"/>
  <c r="AG106" i="11"/>
  <c r="AB106" i="11"/>
  <c r="I106" i="8"/>
  <c r="M106" i="8" s="1"/>
  <c r="H106" i="8"/>
  <c r="Q106" i="8"/>
  <c r="J106" i="8"/>
  <c r="V106" i="8" s="1"/>
  <c r="N106" i="8"/>
  <c r="R106" i="8"/>
  <c r="Z106" i="8" s="1"/>
  <c r="AD106" i="8" s="1"/>
  <c r="K106" i="8"/>
  <c r="W106" i="8" s="1"/>
  <c r="O106" i="8"/>
  <c r="S106" i="8"/>
  <c r="U104" i="4"/>
  <c r="Y104" i="4" s="1"/>
  <c r="AC104" i="4" s="1"/>
  <c r="AF104" i="4" s="1"/>
  <c r="AG104" i="4" s="1"/>
  <c r="M104" i="4"/>
  <c r="N104" i="4"/>
  <c r="L104" i="4"/>
  <c r="P104" i="4" s="1"/>
  <c r="AH106" i="11" l="1"/>
  <c r="AJ106" i="11" s="1"/>
  <c r="X104" i="4"/>
  <c r="AB104" i="4" s="1"/>
  <c r="AA106" i="8"/>
  <c r="AE106" i="8" s="1"/>
  <c r="T106" i="8"/>
  <c r="L106" i="8"/>
  <c r="P106" i="8" s="1"/>
  <c r="U106" i="8"/>
  <c r="X106" i="8" s="1"/>
  <c r="AB106" i="8" s="1"/>
  <c r="AI104" i="4"/>
  <c r="AH104" i="4"/>
  <c r="AJ104" i="4" s="1"/>
  <c r="F107" i="11" l="1"/>
  <c r="E107" i="11"/>
  <c r="G107" i="11"/>
  <c r="Y106" i="8"/>
  <c r="AC106" i="8" s="1"/>
  <c r="G105" i="4"/>
  <c r="K107" i="11" l="1"/>
  <c r="W107" i="11" s="1"/>
  <c r="O107" i="11"/>
  <c r="S107" i="11"/>
  <c r="AA107" i="11" s="1"/>
  <c r="AE107" i="11" s="1"/>
  <c r="M107" i="11"/>
  <c r="I107" i="11"/>
  <c r="H107" i="11"/>
  <c r="Q107" i="11"/>
  <c r="J107" i="11"/>
  <c r="V107" i="11" s="1"/>
  <c r="R107" i="11"/>
  <c r="AF106" i="8"/>
  <c r="E105" i="4"/>
  <c r="H105" i="4" s="1"/>
  <c r="F105" i="4"/>
  <c r="S105" i="4"/>
  <c r="K105" i="4"/>
  <c r="W105" i="4" s="1"/>
  <c r="AA105" i="4" s="1"/>
  <c r="T107" i="11" l="1"/>
  <c r="L107" i="11"/>
  <c r="P107" i="11" s="1"/>
  <c r="U107" i="11"/>
  <c r="X107" i="11" s="1"/>
  <c r="AB107" i="11" s="1"/>
  <c r="Z107" i="11"/>
  <c r="AD107" i="11" s="1"/>
  <c r="N107" i="11"/>
  <c r="AI106" i="8"/>
  <c r="AH106" i="8"/>
  <c r="AG106" i="8"/>
  <c r="AJ106" i="8" s="1"/>
  <c r="J105" i="4"/>
  <c r="R105" i="4"/>
  <c r="I105" i="4"/>
  <c r="Q105" i="4"/>
  <c r="O105" i="4"/>
  <c r="AE105" i="4"/>
  <c r="Y107" i="11" l="1"/>
  <c r="AC107" i="11" s="1"/>
  <c r="G107" i="8"/>
  <c r="F107" i="8"/>
  <c r="E107" i="8"/>
  <c r="T105" i="4"/>
  <c r="V105" i="4"/>
  <c r="N105" i="4"/>
  <c r="M105" i="4"/>
  <c r="U105" i="4"/>
  <c r="L105" i="4"/>
  <c r="P105" i="4" s="1"/>
  <c r="Z105" i="4"/>
  <c r="AD105" i="4" s="1"/>
  <c r="AF107" i="11" l="1"/>
  <c r="J107" i="8"/>
  <c r="V107" i="8" s="1"/>
  <c r="R107" i="8"/>
  <c r="M107" i="8"/>
  <c r="I107" i="8"/>
  <c r="H107" i="8"/>
  <c r="Q107" i="8"/>
  <c r="K107" i="8"/>
  <c r="W107" i="8" s="1"/>
  <c r="O107" i="8"/>
  <c r="S107" i="8"/>
  <c r="X105" i="4"/>
  <c r="AB105" i="4" s="1"/>
  <c r="Y105" i="4"/>
  <c r="AC105" i="4" s="1"/>
  <c r="AF105" i="4" s="1"/>
  <c r="AI105" i="4" s="1"/>
  <c r="AI107" i="11" l="1"/>
  <c r="AH107" i="11"/>
  <c r="AG107" i="11"/>
  <c r="AJ107" i="11" s="1"/>
  <c r="L107" i="8"/>
  <c r="P107" i="8" s="1"/>
  <c r="U107" i="8"/>
  <c r="X107" i="8" s="1"/>
  <c r="AA107" i="8"/>
  <c r="AE107" i="8" s="1"/>
  <c r="T107" i="8"/>
  <c r="Z107" i="8"/>
  <c r="AD107" i="8" s="1"/>
  <c r="N107" i="8"/>
  <c r="AG105" i="4"/>
  <c r="AJ105" i="4" s="1"/>
  <c r="E106" i="4" s="1"/>
  <c r="AH105" i="4"/>
  <c r="Y107" i="8" l="1"/>
  <c r="AC107" i="8" s="1"/>
  <c r="F108" i="11"/>
  <c r="G108" i="11"/>
  <c r="E108" i="11"/>
  <c r="I106" i="4"/>
  <c r="M106" i="4" s="1"/>
  <c r="Q106" i="4"/>
  <c r="F106" i="4"/>
  <c r="R106" i="4" s="1"/>
  <c r="G106" i="4"/>
  <c r="S106" i="4" s="1"/>
  <c r="T106" i="4" s="1"/>
  <c r="AF107" i="8"/>
  <c r="AG107" i="8" s="1"/>
  <c r="AH107" i="8"/>
  <c r="AB107" i="8"/>
  <c r="K106" i="4"/>
  <c r="J106" i="4" l="1"/>
  <c r="V106" i="4" s="1"/>
  <c r="Z106" i="4" s="1"/>
  <c r="AD106" i="4" s="1"/>
  <c r="H106" i="4"/>
  <c r="AI107" i="8"/>
  <c r="K108" i="11"/>
  <c r="W108" i="11" s="1"/>
  <c r="O108" i="11"/>
  <c r="S108" i="11"/>
  <c r="AA108" i="11" s="1"/>
  <c r="AE108" i="11" s="1"/>
  <c r="I108" i="11"/>
  <c r="H108" i="11"/>
  <c r="M108" i="11"/>
  <c r="Q108" i="11"/>
  <c r="J108" i="11"/>
  <c r="V108" i="11" s="1"/>
  <c r="R108" i="11"/>
  <c r="U106" i="4"/>
  <c r="AJ107" i="8"/>
  <c r="F108" i="8" s="1"/>
  <c r="N106" i="4"/>
  <c r="W106" i="4"/>
  <c r="AA106" i="4" s="1"/>
  <c r="AE106" i="4" s="1"/>
  <c r="O106" i="4"/>
  <c r="L106" i="4"/>
  <c r="P106" i="4" s="1"/>
  <c r="Y106" i="4"/>
  <c r="G108" i="8" l="1"/>
  <c r="E108" i="8"/>
  <c r="N108" i="11"/>
  <c r="T108" i="11"/>
  <c r="L108" i="11"/>
  <c r="P108" i="11" s="1"/>
  <c r="U108" i="11"/>
  <c r="X108" i="11" s="1"/>
  <c r="AB108" i="11" s="1"/>
  <c r="Z108" i="11"/>
  <c r="AD108" i="11" s="1"/>
  <c r="M108" i="8"/>
  <c r="I108" i="8"/>
  <c r="H108" i="8"/>
  <c r="Q108" i="8"/>
  <c r="O108" i="8"/>
  <c r="K108" i="8"/>
  <c r="W108" i="8" s="1"/>
  <c r="S108" i="8"/>
  <c r="J108" i="8"/>
  <c r="V108" i="8" s="1"/>
  <c r="R108" i="8"/>
  <c r="X106" i="4"/>
  <c r="AB106" i="4" s="1"/>
  <c r="AC106" i="4"/>
  <c r="Y108" i="11" l="1"/>
  <c r="AC108" i="11" s="1"/>
  <c r="Z108" i="8"/>
  <c r="AD108" i="8" s="1"/>
  <c r="N108" i="8"/>
  <c r="L108" i="8"/>
  <c r="P108" i="8" s="1"/>
  <c r="U108" i="8"/>
  <c r="X108" i="8" s="1"/>
  <c r="AA108" i="8"/>
  <c r="AE108" i="8" s="1"/>
  <c r="T108" i="8"/>
  <c r="AF106" i="4"/>
  <c r="AG106" i="4" s="1"/>
  <c r="AB108" i="8" l="1"/>
  <c r="AF108" i="11"/>
  <c r="Y108" i="8"/>
  <c r="AC108" i="8" s="1"/>
  <c r="AI106" i="4"/>
  <c r="AH106" i="4"/>
  <c r="AJ106" i="4" s="1"/>
  <c r="AI108" i="11" l="1"/>
  <c r="AH108" i="11"/>
  <c r="AG108" i="11"/>
  <c r="AJ108" i="11" s="1"/>
  <c r="AF108" i="8"/>
  <c r="AG108" i="8"/>
  <c r="G107" i="4"/>
  <c r="G109" i="11" l="1"/>
  <c r="F109" i="11"/>
  <c r="E109" i="11"/>
  <c r="AI108" i="8"/>
  <c r="AH108" i="8"/>
  <c r="AJ108" i="8" s="1"/>
  <c r="F107" i="4"/>
  <c r="E107" i="4"/>
  <c r="H107" i="4" s="1"/>
  <c r="S107" i="4"/>
  <c r="K107" i="4"/>
  <c r="W107" i="4" s="1"/>
  <c r="AA107" i="4" s="1"/>
  <c r="J107" i="4"/>
  <c r="V107" i="4" s="1"/>
  <c r="R107" i="4"/>
  <c r="I107" i="4"/>
  <c r="M107" i="4" s="1"/>
  <c r="Q107" i="4" l="1"/>
  <c r="T107" i="4" s="1"/>
  <c r="N109" i="11"/>
  <c r="J109" i="11"/>
  <c r="V109" i="11" s="1"/>
  <c r="R109" i="11"/>
  <c r="M109" i="11"/>
  <c r="H109" i="11"/>
  <c r="I109" i="11"/>
  <c r="Q109" i="11"/>
  <c r="K109" i="11"/>
  <c r="W109" i="11" s="1"/>
  <c r="S109" i="11"/>
  <c r="G109" i="8"/>
  <c r="F109" i="8"/>
  <c r="E109" i="8"/>
  <c r="O107" i="4"/>
  <c r="AE107" i="4"/>
  <c r="Z107" i="4"/>
  <c r="AD107" i="4" s="1"/>
  <c r="L107" i="4"/>
  <c r="P107" i="4" s="1"/>
  <c r="U107" i="4"/>
  <c r="X107" i="4" s="1"/>
  <c r="N107" i="4"/>
  <c r="AB107" i="4" l="1"/>
  <c r="O109" i="11"/>
  <c r="T109" i="11"/>
  <c r="AA109" i="11"/>
  <c r="AE109" i="11" s="1"/>
  <c r="L109" i="11"/>
  <c r="P109" i="11" s="1"/>
  <c r="U109" i="11"/>
  <c r="X109" i="11" s="1"/>
  <c r="AB109" i="11" s="1"/>
  <c r="Z109" i="11"/>
  <c r="AD109" i="11" s="1"/>
  <c r="M109" i="8"/>
  <c r="I109" i="8"/>
  <c r="H109" i="8"/>
  <c r="Q109" i="8"/>
  <c r="N109" i="8"/>
  <c r="J109" i="8"/>
  <c r="V109" i="8" s="1"/>
  <c r="R109" i="8"/>
  <c r="K109" i="8"/>
  <c r="W109" i="8" s="1"/>
  <c r="S109" i="8"/>
  <c r="Y107" i="4"/>
  <c r="Y109" i="11" l="1"/>
  <c r="AC109" i="11" s="1"/>
  <c r="Z109" i="8"/>
  <c r="AD109" i="8" s="1"/>
  <c r="L109" i="8"/>
  <c r="P109" i="8" s="1"/>
  <c r="U109" i="8"/>
  <c r="X109" i="8" s="1"/>
  <c r="AA109" i="8"/>
  <c r="AE109" i="8" s="1"/>
  <c r="O109" i="8"/>
  <c r="T109" i="8"/>
  <c r="Y109" i="8"/>
  <c r="AC109" i="8" s="1"/>
  <c r="AC107" i="4"/>
  <c r="AF109" i="11" l="1"/>
  <c r="AB109" i="8"/>
  <c r="AF109" i="8"/>
  <c r="AH109" i="8" s="1"/>
  <c r="AI109" i="8"/>
  <c r="AF107" i="4"/>
  <c r="AH109" i="11" l="1"/>
  <c r="AI109" i="11"/>
  <c r="AG109" i="11"/>
  <c r="AJ109" i="11" s="1"/>
  <c r="AG109" i="8"/>
  <c r="AJ109" i="8" s="1"/>
  <c r="AI107" i="4"/>
  <c r="AH107" i="4"/>
  <c r="AG107" i="4"/>
  <c r="AJ107" i="4" s="1"/>
  <c r="F110" i="11" l="1"/>
  <c r="E110" i="11"/>
  <c r="G110" i="11"/>
  <c r="G110" i="8"/>
  <c r="F110" i="8"/>
  <c r="E110" i="8"/>
  <c r="G108" i="4"/>
  <c r="K110" i="11" l="1"/>
  <c r="W110" i="11" s="1"/>
  <c r="S110" i="11"/>
  <c r="I110" i="11"/>
  <c r="H110" i="11"/>
  <c r="M110" i="11"/>
  <c r="Q110" i="11"/>
  <c r="J110" i="11"/>
  <c r="V110" i="11" s="1"/>
  <c r="N110" i="11"/>
  <c r="R110" i="11"/>
  <c r="I110" i="8"/>
  <c r="H110" i="8"/>
  <c r="M110" i="8"/>
  <c r="Q110" i="8"/>
  <c r="J110" i="8"/>
  <c r="V110" i="8" s="1"/>
  <c r="N110" i="8"/>
  <c r="R110" i="8"/>
  <c r="K110" i="8"/>
  <c r="W110" i="8" s="1"/>
  <c r="S110" i="8"/>
  <c r="F108" i="4"/>
  <c r="J108" i="4" s="1"/>
  <c r="V108" i="4" s="1"/>
  <c r="E108" i="4"/>
  <c r="Q108" i="4" s="1"/>
  <c r="K108" i="4"/>
  <c r="W108" i="4" s="1"/>
  <c r="S108" i="4"/>
  <c r="Z110" i="11" l="1"/>
  <c r="AD110" i="11" s="1"/>
  <c r="AA110" i="11"/>
  <c r="AE110" i="11" s="1"/>
  <c r="T110" i="11"/>
  <c r="L110" i="11"/>
  <c r="P110" i="11" s="1"/>
  <c r="U110" i="11"/>
  <c r="X110" i="11" s="1"/>
  <c r="AB110" i="11" s="1"/>
  <c r="O110" i="11"/>
  <c r="I108" i="4"/>
  <c r="M108" i="4" s="1"/>
  <c r="Z110" i="8"/>
  <c r="AD110" i="8" s="1"/>
  <c r="AA110" i="8"/>
  <c r="AE110" i="8" s="1"/>
  <c r="O110" i="8"/>
  <c r="T110" i="8"/>
  <c r="L110" i="8"/>
  <c r="P110" i="8" s="1"/>
  <c r="U110" i="8"/>
  <c r="X110" i="8" s="1"/>
  <c r="H108" i="4"/>
  <c r="AA108" i="4"/>
  <c r="R108" i="4"/>
  <c r="T108" i="4" s="1"/>
  <c r="O108" i="4"/>
  <c r="AE108" i="4"/>
  <c r="N108" i="4"/>
  <c r="L108" i="4"/>
  <c r="U108" i="4"/>
  <c r="X108" i="4" s="1"/>
  <c r="AB110" i="8" l="1"/>
  <c r="Y110" i="11"/>
  <c r="AC110" i="11" s="1"/>
  <c r="Z108" i="4"/>
  <c r="AD108" i="4" s="1"/>
  <c r="AB108" i="4"/>
  <c r="P108" i="4"/>
  <c r="Y110" i="8"/>
  <c r="AC110" i="8" s="1"/>
  <c r="Y108" i="4"/>
  <c r="AF110" i="11" l="1"/>
  <c r="AF110" i="8"/>
  <c r="AC108" i="4"/>
  <c r="AH110" i="11" l="1"/>
  <c r="AI110" i="11"/>
  <c r="AG110" i="11"/>
  <c r="AJ110" i="11" s="1"/>
  <c r="AH110" i="8"/>
  <c r="AI110" i="8"/>
  <c r="AG110" i="8"/>
  <c r="AJ110" i="8" s="1"/>
  <c r="AF108" i="4"/>
  <c r="AG108" i="4" s="1"/>
  <c r="E111" i="11" l="1"/>
  <c r="F111" i="11"/>
  <c r="G111" i="11"/>
  <c r="E111" i="8"/>
  <c r="G111" i="8"/>
  <c r="F111" i="8"/>
  <c r="AI108" i="4"/>
  <c r="AH108" i="4"/>
  <c r="AJ108" i="4" s="1"/>
  <c r="J111" i="11" l="1"/>
  <c r="V111" i="11" s="1"/>
  <c r="N111" i="11"/>
  <c r="R111" i="11"/>
  <c r="Z111" i="11" s="1"/>
  <c r="AD111" i="11" s="1"/>
  <c r="O111" i="11"/>
  <c r="K111" i="11"/>
  <c r="W111" i="11" s="1"/>
  <c r="S111" i="11"/>
  <c r="I111" i="11"/>
  <c r="H111" i="11"/>
  <c r="Q111" i="11"/>
  <c r="J111" i="8"/>
  <c r="V111" i="8" s="1"/>
  <c r="N111" i="8"/>
  <c r="R111" i="8"/>
  <c r="K111" i="8"/>
  <c r="W111" i="8" s="1"/>
  <c r="O111" i="8"/>
  <c r="S111" i="8"/>
  <c r="H111" i="8"/>
  <c r="I111" i="8"/>
  <c r="M111" i="8" s="1"/>
  <c r="Q111" i="8"/>
  <c r="G109" i="4"/>
  <c r="Z111" i="8" l="1"/>
  <c r="AD111" i="8" s="1"/>
  <c r="T111" i="11"/>
  <c r="L111" i="11"/>
  <c r="P111" i="11" s="1"/>
  <c r="U111" i="11"/>
  <c r="X111" i="11" s="1"/>
  <c r="AB111" i="11" s="1"/>
  <c r="M111" i="11"/>
  <c r="AA111" i="11"/>
  <c r="AE111" i="11" s="1"/>
  <c r="T111" i="8"/>
  <c r="L111" i="8"/>
  <c r="P111" i="8" s="1"/>
  <c r="U111" i="8"/>
  <c r="X111" i="8" s="1"/>
  <c r="AB111" i="8" s="1"/>
  <c r="AA111" i="8"/>
  <c r="AE111" i="8" s="1"/>
  <c r="K109" i="4"/>
  <c r="W109" i="4" s="1"/>
  <c r="S109" i="4"/>
  <c r="E109" i="4"/>
  <c r="F109" i="4"/>
  <c r="Y111" i="11" l="1"/>
  <c r="AC111" i="11" s="1"/>
  <c r="Y111" i="8"/>
  <c r="AC111" i="8" s="1"/>
  <c r="O109" i="4"/>
  <c r="AA109" i="4"/>
  <c r="J109" i="4"/>
  <c r="R109" i="4"/>
  <c r="H109" i="4"/>
  <c r="Q109" i="4"/>
  <c r="T109" i="4" s="1"/>
  <c r="I109" i="4"/>
  <c r="AE109" i="4"/>
  <c r="AF111" i="11" l="1"/>
  <c r="AF111" i="8"/>
  <c r="M109" i="4"/>
  <c r="U109" i="4"/>
  <c r="L109" i="4"/>
  <c r="P109" i="4" s="1"/>
  <c r="V109" i="4"/>
  <c r="Z109" i="4" s="1"/>
  <c r="AD109" i="4" s="1"/>
  <c r="N109" i="4"/>
  <c r="AH111" i="11" l="1"/>
  <c r="AI111" i="11"/>
  <c r="AG111" i="11"/>
  <c r="AJ111" i="11" s="1"/>
  <c r="AH111" i="8"/>
  <c r="AI111" i="8"/>
  <c r="AG111" i="8"/>
  <c r="AJ111" i="8" s="1"/>
  <c r="X109" i="4"/>
  <c r="AB109" i="4" s="1"/>
  <c r="Y109" i="4"/>
  <c r="AC109" i="4" s="1"/>
  <c r="AF109" i="4" s="1"/>
  <c r="AG109" i="4" s="1"/>
  <c r="F112" i="11" l="1"/>
  <c r="E112" i="11"/>
  <c r="G112" i="11"/>
  <c r="G112" i="8"/>
  <c r="F112" i="8"/>
  <c r="E112" i="8"/>
  <c r="AI109" i="4"/>
  <c r="AH109" i="4"/>
  <c r="AJ109" i="4" s="1"/>
  <c r="M112" i="11" l="1"/>
  <c r="H112" i="11"/>
  <c r="I112" i="11"/>
  <c r="Q112" i="11"/>
  <c r="K112" i="11"/>
  <c r="W112" i="11" s="1"/>
  <c r="S112" i="11"/>
  <c r="N112" i="11"/>
  <c r="J112" i="11"/>
  <c r="V112" i="11" s="1"/>
  <c r="R112" i="11"/>
  <c r="M112" i="8"/>
  <c r="H112" i="8"/>
  <c r="I112" i="8"/>
  <c r="Q112" i="8"/>
  <c r="N112" i="8"/>
  <c r="J112" i="8"/>
  <c r="V112" i="8" s="1"/>
  <c r="R112" i="8"/>
  <c r="K112" i="8"/>
  <c r="W112" i="8" s="1"/>
  <c r="S112" i="8"/>
  <c r="G110" i="4"/>
  <c r="S110" i="4" s="1"/>
  <c r="F110" i="4"/>
  <c r="J110" i="4" s="1"/>
  <c r="V110" i="4" s="1"/>
  <c r="E110" i="4"/>
  <c r="Q110" i="4" s="1"/>
  <c r="Z112" i="11" l="1"/>
  <c r="T112" i="11"/>
  <c r="G2" i="11"/>
  <c r="AA112" i="11"/>
  <c r="O112" i="11"/>
  <c r="L112" i="11"/>
  <c r="P112" i="11" s="1"/>
  <c r="U112" i="11"/>
  <c r="I110" i="4"/>
  <c r="M110" i="4" s="1"/>
  <c r="K110" i="4"/>
  <c r="W110" i="4" s="1"/>
  <c r="AA110" i="4" s="1"/>
  <c r="AA112" i="8"/>
  <c r="O112" i="8"/>
  <c r="T112" i="8"/>
  <c r="G2" i="8"/>
  <c r="Z112" i="8"/>
  <c r="L112" i="8"/>
  <c r="P112" i="8" s="1"/>
  <c r="U112" i="8"/>
  <c r="H110" i="4"/>
  <c r="R110" i="4"/>
  <c r="T110" i="4" s="1"/>
  <c r="N110" i="4"/>
  <c r="U110" i="4"/>
  <c r="X112" i="11" l="1"/>
  <c r="AB112" i="11" s="1"/>
  <c r="G3" i="11"/>
  <c r="G4" i="11" s="1"/>
  <c r="Y112" i="11"/>
  <c r="Z110" i="4"/>
  <c r="AD110" i="4" s="1"/>
  <c r="L110" i="4"/>
  <c r="X110" i="4"/>
  <c r="AB110" i="4" s="1"/>
  <c r="O110" i="4"/>
  <c r="X112" i="8"/>
  <c r="AB112" i="8" s="1"/>
  <c r="G3" i="8"/>
  <c r="G4" i="8" s="1"/>
  <c r="Y112" i="8"/>
  <c r="AE110" i="4"/>
  <c r="P110" i="4"/>
  <c r="Y110" i="4"/>
  <c r="AC110" i="4" l="1"/>
  <c r="AF110" i="4" l="1"/>
  <c r="AI110" i="4" l="1"/>
  <c r="AH110" i="4"/>
  <c r="AG110" i="4"/>
  <c r="AJ110" i="4" s="1"/>
  <c r="G111" i="4" l="1"/>
  <c r="F111" i="4" l="1"/>
  <c r="E111" i="4"/>
  <c r="S111" i="4"/>
  <c r="K111" i="4"/>
  <c r="W111" i="4" s="1"/>
  <c r="AA111" i="4" s="1"/>
  <c r="J111" i="4"/>
  <c r="V111" i="4" s="1"/>
  <c r="R111" i="4"/>
  <c r="I111" i="4"/>
  <c r="M111" i="4" s="1"/>
  <c r="H111" i="4"/>
  <c r="Q111" i="4"/>
  <c r="O111" i="4" l="1"/>
  <c r="AE111" i="4"/>
  <c r="N111" i="4"/>
  <c r="L111" i="4"/>
  <c r="P111" i="4" s="1"/>
  <c r="U111" i="4"/>
  <c r="X111" i="4" s="1"/>
  <c r="T111" i="4"/>
  <c r="Z111" i="4"/>
  <c r="AD111" i="4" s="1"/>
  <c r="Y111" i="4" l="1"/>
  <c r="AB111" i="4"/>
  <c r="AC111" i="4" l="1"/>
  <c r="AF111" i="4" s="1"/>
  <c r="AI111" i="4" l="1"/>
  <c r="AH111" i="4"/>
  <c r="AG111" i="4"/>
  <c r="AJ111" i="4" s="1"/>
  <c r="G112" i="4" l="1"/>
  <c r="E112" i="4" l="1"/>
  <c r="F112" i="4"/>
  <c r="S112" i="4"/>
  <c r="K112" i="4"/>
  <c r="W112" i="4" s="1"/>
  <c r="AA112" i="4" s="1"/>
  <c r="H112" i="4" l="1"/>
  <c r="I112" i="4"/>
  <c r="Q112" i="4"/>
  <c r="J112" i="4"/>
  <c r="R112" i="4"/>
  <c r="O112" i="4"/>
  <c r="L112" i="4" l="1"/>
  <c r="P112" i="4" s="1"/>
  <c r="U112" i="4"/>
  <c r="Y112" i="4" s="1"/>
  <c r="M112" i="4"/>
  <c r="G2" i="4"/>
  <c r="T112" i="4"/>
  <c r="V112" i="4"/>
  <c r="N112" i="4"/>
  <c r="X112" i="4" l="1"/>
  <c r="AB112" i="4" s="1"/>
  <c r="G3" i="4"/>
  <c r="G4" i="4" s="1"/>
  <c r="Z112" i="4"/>
  <c r="I81" i="3"/>
  <c r="H81" i="3" l="1"/>
  <c r="L81" i="3"/>
  <c r="M81" i="3"/>
  <c r="P81" i="3" l="1"/>
  <c r="J14" i="3"/>
  <c r="R14" i="3"/>
  <c r="N14" i="3" l="1"/>
  <c r="V14" i="3"/>
  <c r="Z14" i="3" s="1"/>
  <c r="I14" i="3"/>
  <c r="M14" i="3"/>
  <c r="Q14" i="3"/>
  <c r="U14" i="3" l="1"/>
  <c r="Y14" i="3" l="1"/>
  <c r="K14" i="3"/>
  <c r="H14" i="3"/>
  <c r="O14" i="3"/>
  <c r="S14" i="3"/>
  <c r="T14" i="3" l="1"/>
  <c r="W14" i="3"/>
  <c r="X14" i="3" s="1"/>
  <c r="L14" i="3"/>
  <c r="P14" i="3" s="1"/>
  <c r="AB14" i="3" l="1"/>
  <c r="AA14" i="3"/>
  <c r="AC14" i="3" s="1"/>
  <c r="E15" i="3" s="1"/>
  <c r="F15" i="3" l="1"/>
  <c r="G15" i="3"/>
  <c r="Q15" i="3" l="1"/>
  <c r="M15" i="3"/>
  <c r="I15" i="3"/>
  <c r="S15" i="3"/>
  <c r="K15" i="3"/>
  <c r="O15" i="3"/>
  <c r="U15" i="3" l="1"/>
  <c r="W15" i="3"/>
  <c r="AA15" i="3" s="1"/>
  <c r="Y15" i="3" l="1"/>
  <c r="J15" i="3"/>
  <c r="H20" i="3"/>
  <c r="J20" i="3"/>
  <c r="L20" i="3" s="1"/>
  <c r="H15" i="3"/>
  <c r="R15" i="3"/>
  <c r="T15" i="3" s="1"/>
  <c r="P20" i="3" l="1"/>
  <c r="N20" i="3"/>
  <c r="L15" i="3"/>
  <c r="P15" i="3" s="1"/>
  <c r="N15" i="3"/>
  <c r="V15" i="3"/>
  <c r="X15" i="3" l="1"/>
  <c r="AB15" i="3" s="1"/>
  <c r="Z15" i="3"/>
  <c r="AC15" i="3" s="1"/>
  <c r="G16" i="3" l="1"/>
  <c r="E16" i="3"/>
  <c r="F16" i="3"/>
  <c r="K16" i="3" l="1"/>
  <c r="S16" i="3"/>
  <c r="O16" i="3"/>
  <c r="H16" i="3"/>
  <c r="M16" i="3"/>
  <c r="I16" i="3"/>
  <c r="Q16" i="3"/>
  <c r="R16" i="3"/>
  <c r="J16" i="3"/>
  <c r="N16" i="3" s="1"/>
  <c r="U16" i="3" l="1"/>
  <c r="Y16" i="3" s="1"/>
  <c r="L16" i="3"/>
  <c r="P16" i="3" s="1"/>
  <c r="T16" i="3"/>
  <c r="W16" i="3"/>
  <c r="AA16" i="3" s="1"/>
  <c r="V16" i="3"/>
  <c r="Z16" i="3" s="1"/>
  <c r="AC16" i="3" l="1"/>
  <c r="X16" i="3"/>
  <c r="AB16" i="3" s="1"/>
  <c r="G17" i="3" l="1"/>
  <c r="E17" i="3"/>
  <c r="F17" i="3"/>
  <c r="K17" i="3" l="1"/>
  <c r="O17" i="3"/>
  <c r="S17" i="3"/>
  <c r="I17" i="3"/>
  <c r="H17" i="3"/>
  <c r="M17" i="3"/>
  <c r="Q17" i="3"/>
  <c r="J17" i="3"/>
  <c r="R17" i="3"/>
  <c r="V17" i="3" l="1"/>
  <c r="Z17" i="3" s="1"/>
  <c r="N17" i="3"/>
  <c r="L17" i="3"/>
  <c r="P17" i="3" s="1"/>
  <c r="U17" i="3"/>
  <c r="T17" i="3"/>
  <c r="W17" i="3"/>
  <c r="AA17" i="3" s="1"/>
  <c r="X17" i="3" l="1"/>
  <c r="AB17" i="3" s="1"/>
  <c r="Y17" i="3"/>
  <c r="AC17" i="3" s="1"/>
  <c r="G18" i="3" l="1"/>
  <c r="E18" i="3"/>
  <c r="F18" i="3"/>
  <c r="I18" i="3" l="1"/>
  <c r="H18" i="3"/>
  <c r="M18" i="3"/>
  <c r="Q20" i="3"/>
  <c r="Q18" i="3"/>
  <c r="Q19" i="3"/>
  <c r="K18" i="3"/>
  <c r="O18" i="3"/>
  <c r="S18" i="3"/>
  <c r="S19" i="3"/>
  <c r="S20" i="3"/>
  <c r="J18" i="3"/>
  <c r="R18" i="3"/>
  <c r="R20" i="3"/>
  <c r="R19" i="3"/>
  <c r="N18" i="3" l="1"/>
  <c r="V19" i="3"/>
  <c r="Z19" i="3" s="1"/>
  <c r="V18" i="3"/>
  <c r="Z18" i="3" s="1"/>
  <c r="V20" i="3"/>
  <c r="Z20" i="3" s="1"/>
  <c r="T18" i="3"/>
  <c r="W18" i="3"/>
  <c r="AA18" i="3" s="1"/>
  <c r="W19" i="3"/>
  <c r="AA19" i="3" s="1"/>
  <c r="W20" i="3"/>
  <c r="AA20" i="3" s="1"/>
  <c r="T20" i="3"/>
  <c r="Y19" i="3"/>
  <c r="T19" i="3"/>
  <c r="L18" i="3"/>
  <c r="P18" i="3" s="1"/>
  <c r="U19" i="3"/>
  <c r="U20" i="3"/>
  <c r="U18" i="3"/>
  <c r="Y18" i="3" s="1"/>
  <c r="X20" i="3" l="1"/>
  <c r="AB20" i="3" s="1"/>
  <c r="Y20" i="3"/>
  <c r="AC20" i="3" s="1"/>
  <c r="X18" i="3"/>
  <c r="AB18" i="3" s="1"/>
  <c r="X19" i="3"/>
  <c r="AB19" i="3" s="1"/>
  <c r="G21" i="3" l="1"/>
  <c r="E21" i="3"/>
  <c r="F21" i="3"/>
  <c r="H21" i="3" l="1"/>
  <c r="M21" i="3"/>
  <c r="I21" i="3"/>
  <c r="Q21" i="3"/>
  <c r="K21" i="3"/>
  <c r="O21" i="3"/>
  <c r="S21" i="3"/>
  <c r="J21" i="3"/>
  <c r="N21" i="3" s="1"/>
  <c r="R21" i="3"/>
  <c r="W21" i="3" l="1"/>
  <c r="AA21" i="3" s="1"/>
  <c r="T21" i="3"/>
  <c r="L21" i="3"/>
  <c r="P21" i="3" s="1"/>
  <c r="U21" i="3"/>
  <c r="Y21" i="3" s="1"/>
  <c r="V21" i="3"/>
  <c r="Z21" i="3" s="1"/>
  <c r="AC21" i="3" l="1"/>
  <c r="X21" i="3"/>
  <c r="AB21" i="3" s="1"/>
  <c r="G22" i="3" l="1"/>
  <c r="E22" i="3"/>
  <c r="F22" i="3"/>
  <c r="I22" i="3" l="1"/>
  <c r="H22" i="3"/>
  <c r="M22" i="3"/>
  <c r="Q22" i="3"/>
  <c r="K22" i="3"/>
  <c r="O22" i="3"/>
  <c r="S22" i="3"/>
  <c r="J22" i="3"/>
  <c r="R22" i="3"/>
  <c r="V22" i="3" l="1"/>
  <c r="Z22" i="3" s="1"/>
  <c r="T22" i="3"/>
  <c r="N22" i="3"/>
  <c r="W22" i="3"/>
  <c r="AA22" i="3" s="1"/>
  <c r="L22" i="3"/>
  <c r="P22" i="3" s="1"/>
  <c r="U22" i="3"/>
  <c r="X22" i="3" l="1"/>
  <c r="AB22" i="3" s="1"/>
  <c r="Y22" i="3"/>
  <c r="AC22" i="3" s="1"/>
  <c r="G23" i="3" l="1"/>
  <c r="E23" i="3"/>
  <c r="F23" i="3"/>
  <c r="M23" i="3" l="1"/>
  <c r="H23" i="3"/>
  <c r="I23" i="3"/>
  <c r="Q23" i="3"/>
  <c r="O23" i="3"/>
  <c r="K23" i="3"/>
  <c r="W23" i="3" s="1"/>
  <c r="S23" i="3"/>
  <c r="J23" i="3"/>
  <c r="V23" i="3" s="1"/>
  <c r="R23" i="3"/>
  <c r="N23" i="3" l="1"/>
  <c r="Z23" i="3"/>
  <c r="AA23" i="3"/>
  <c r="L23" i="3"/>
  <c r="P23" i="3" s="1"/>
  <c r="U23" i="3"/>
  <c r="X23" i="3" s="1"/>
  <c r="T23" i="3"/>
  <c r="Y23" i="3" l="1"/>
  <c r="AC23" i="3" s="1"/>
  <c r="AB23" i="3"/>
  <c r="G24" i="3" l="1"/>
  <c r="O24" i="3" s="1"/>
  <c r="E24" i="3"/>
  <c r="I24" i="3" s="1"/>
  <c r="F24" i="3"/>
  <c r="J24" i="3" s="1"/>
  <c r="V24" i="3" s="1"/>
  <c r="K24" i="3"/>
  <c r="W24" i="3" s="1"/>
  <c r="S24" i="3"/>
  <c r="Q24" i="3" l="1"/>
  <c r="R24" i="3"/>
  <c r="H24" i="3"/>
  <c r="M24" i="3"/>
  <c r="AA24" i="3"/>
  <c r="L24" i="3"/>
  <c r="U24" i="3"/>
  <c r="X24" i="3" s="1"/>
  <c r="N24" i="3"/>
  <c r="P24" i="3" l="1"/>
  <c r="T24" i="3"/>
  <c r="AB24" i="3" s="1"/>
  <c r="Z24" i="3"/>
  <c r="Y24" i="3"/>
  <c r="AC24" i="3" l="1"/>
  <c r="G25" i="3" s="1"/>
  <c r="F25" i="3" l="1"/>
  <c r="J25" i="3" s="1"/>
  <c r="V25" i="3" s="1"/>
  <c r="E25" i="3"/>
  <c r="O25" i="3"/>
  <c r="K25" i="3"/>
  <c r="W25" i="3" s="1"/>
  <c r="S25" i="3"/>
  <c r="I25" i="3"/>
  <c r="M25" i="3"/>
  <c r="Q25" i="3"/>
  <c r="H25" i="3" l="1"/>
  <c r="R25" i="3"/>
  <c r="N25" i="3"/>
  <c r="T25" i="3"/>
  <c r="Z25" i="3"/>
  <c r="L25" i="3"/>
  <c r="P25" i="3" s="1"/>
  <c r="U25" i="3"/>
  <c r="X25" i="3" s="1"/>
  <c r="AB25" i="3" s="1"/>
  <c r="AA25" i="3"/>
  <c r="Y25" i="3" l="1"/>
  <c r="AC25" i="3" s="1"/>
  <c r="G26" i="3" l="1"/>
  <c r="E26" i="3"/>
  <c r="F26" i="3"/>
  <c r="I26" i="3" l="1"/>
  <c r="H26" i="3"/>
  <c r="M26" i="3"/>
  <c r="Q26" i="3"/>
  <c r="O26" i="3"/>
  <c r="K26" i="3"/>
  <c r="W26" i="3" s="1"/>
  <c r="S26" i="3"/>
  <c r="J26" i="3"/>
  <c r="V26" i="3" s="1"/>
  <c r="R26" i="3"/>
  <c r="N26" i="3" l="1"/>
  <c r="Z26" i="3"/>
  <c r="AA26" i="3"/>
  <c r="T26" i="3"/>
  <c r="L26" i="3"/>
  <c r="P26" i="3" s="1"/>
  <c r="U26" i="3"/>
  <c r="X26" i="3" s="1"/>
  <c r="AB26" i="3" l="1"/>
  <c r="Y26" i="3"/>
  <c r="AC26" i="3" s="1"/>
  <c r="G27" i="3" l="1"/>
  <c r="E27" i="3"/>
  <c r="F27" i="3"/>
  <c r="K27" i="3" l="1"/>
  <c r="W27" i="3" s="1"/>
  <c r="O27" i="3"/>
  <c r="S27" i="3"/>
  <c r="M27" i="3"/>
  <c r="I27" i="3"/>
  <c r="H27" i="3"/>
  <c r="Q27" i="3"/>
  <c r="J27" i="3"/>
  <c r="V27" i="3" s="1"/>
  <c r="R27" i="3"/>
  <c r="AA27" i="3" l="1"/>
  <c r="Z27" i="3"/>
  <c r="N27" i="3"/>
  <c r="L27" i="3"/>
  <c r="P27" i="3" s="1"/>
  <c r="U27" i="3"/>
  <c r="X27" i="3" s="1"/>
  <c r="T27" i="3"/>
  <c r="Y27" i="3" l="1"/>
  <c r="AC27" i="3" s="1"/>
  <c r="AB27" i="3"/>
  <c r="G28" i="3" l="1"/>
  <c r="O28" i="3" s="1"/>
  <c r="E28" i="3"/>
  <c r="M28" i="3" s="1"/>
  <c r="F28" i="3"/>
  <c r="J28" i="3" s="1"/>
  <c r="V28" i="3" s="1"/>
  <c r="R28" i="3" l="1"/>
  <c r="Z28" i="3" s="1"/>
  <c r="Q28" i="3"/>
  <c r="I28" i="3"/>
  <c r="H28" i="3"/>
  <c r="K28" i="3"/>
  <c r="W28" i="3" s="1"/>
  <c r="S28" i="3"/>
  <c r="N28" i="3"/>
  <c r="T28" i="3" l="1"/>
  <c r="L28" i="3"/>
  <c r="P28" i="3" s="1"/>
  <c r="U28" i="3"/>
  <c r="X28" i="3" s="1"/>
  <c r="AA28" i="3"/>
  <c r="AB28" i="3" l="1"/>
  <c r="Y28" i="3"/>
  <c r="AC28" i="3" s="1"/>
  <c r="G29" i="3" s="1"/>
  <c r="F29" i="3" l="1"/>
  <c r="R30" i="3" s="1"/>
  <c r="E29" i="3"/>
  <c r="O29" i="3"/>
  <c r="K29" i="3"/>
  <c r="S30" i="3"/>
  <c r="S29" i="3"/>
  <c r="I29" i="3"/>
  <c r="M29" i="3"/>
  <c r="Q30" i="3"/>
  <c r="Q29" i="3"/>
  <c r="R29" i="3"/>
  <c r="J29" i="3" l="1"/>
  <c r="V29" i="3" s="1"/>
  <c r="Z29" i="3" s="1"/>
  <c r="H29" i="3"/>
  <c r="T30" i="3"/>
  <c r="T29" i="3"/>
  <c r="W30" i="3"/>
  <c r="AA30" i="3" s="1"/>
  <c r="W29" i="3"/>
  <c r="AA29" i="3" s="1"/>
  <c r="U30" i="3"/>
  <c r="Y30" i="3" s="1"/>
  <c r="U29" i="3"/>
  <c r="Y29" i="3" s="1"/>
  <c r="L29" i="3" l="1"/>
  <c r="P29" i="3" s="1"/>
  <c r="N29" i="3"/>
  <c r="V30" i="3"/>
  <c r="Z30" i="3" s="1"/>
  <c r="AC30" i="3" s="1"/>
  <c r="G31" i="3" s="1"/>
  <c r="X29" i="3"/>
  <c r="AB29" i="3" s="1"/>
  <c r="X30" i="3" l="1"/>
  <c r="AB30" i="3" s="1"/>
  <c r="F31" i="3"/>
  <c r="E31" i="3"/>
  <c r="K31" i="3"/>
  <c r="W31" i="3" s="1"/>
  <c r="O31" i="3"/>
  <c r="S31" i="3"/>
  <c r="H31" i="3"/>
  <c r="I31" i="3"/>
  <c r="M31" i="3"/>
  <c r="Q31" i="3"/>
  <c r="J31" i="3"/>
  <c r="V31" i="3" s="1"/>
  <c r="R31" i="3"/>
  <c r="AA31" i="3" l="1"/>
  <c r="Z31" i="3"/>
  <c r="T31" i="3"/>
  <c r="N31" i="3"/>
  <c r="L31" i="3"/>
  <c r="P31" i="3" s="1"/>
  <c r="U31" i="3"/>
  <c r="X31" i="3" s="1"/>
  <c r="AB31" i="3" l="1"/>
  <c r="Y31" i="3"/>
  <c r="AC31" i="3" s="1"/>
  <c r="G32" i="3" l="1"/>
  <c r="E32" i="3"/>
  <c r="F32" i="3"/>
  <c r="O32" i="3" l="1"/>
  <c r="K32" i="3"/>
  <c r="S32" i="3"/>
  <c r="S33" i="3"/>
  <c r="I32" i="3"/>
  <c r="M32" i="3"/>
  <c r="H32" i="3"/>
  <c r="Q32" i="3"/>
  <c r="Q33" i="3"/>
  <c r="J32" i="3"/>
  <c r="R32" i="3"/>
  <c r="R33" i="3"/>
  <c r="V32" i="3" l="1"/>
  <c r="Z32" i="3" s="1"/>
  <c r="V33" i="3"/>
  <c r="T32" i="3"/>
  <c r="L32" i="3"/>
  <c r="P32" i="3" s="1"/>
  <c r="U33" i="3"/>
  <c r="U32" i="3"/>
  <c r="W32" i="3"/>
  <c r="AA32" i="3" s="1"/>
  <c r="W33" i="3"/>
  <c r="AA33" i="3" s="1"/>
  <c r="N32" i="3"/>
  <c r="T33" i="3"/>
  <c r="Z33" i="3"/>
  <c r="X32" i="3" l="1"/>
  <c r="AB32" i="3" s="1"/>
  <c r="X33" i="3"/>
  <c r="AB33" i="3" s="1"/>
  <c r="Y32" i="3"/>
  <c r="Y33" i="3"/>
  <c r="AC33" i="3" s="1"/>
  <c r="G34" i="3" l="1"/>
  <c r="E34" i="3"/>
  <c r="F34" i="3"/>
  <c r="J34" i="3" l="1"/>
  <c r="R34" i="3"/>
  <c r="R35" i="3"/>
  <c r="I34" i="3"/>
  <c r="H34" i="3"/>
  <c r="M34" i="3"/>
  <c r="Q34" i="3"/>
  <c r="Q35" i="3"/>
  <c r="O34" i="3"/>
  <c r="K34" i="3"/>
  <c r="S35" i="3"/>
  <c r="S34" i="3"/>
  <c r="T35" i="3" l="1"/>
  <c r="W35" i="3"/>
  <c r="AA35" i="3" s="1"/>
  <c r="W34" i="3"/>
  <c r="AA34" i="3" s="1"/>
  <c r="T34" i="3"/>
  <c r="L34" i="3"/>
  <c r="P34" i="3" s="1"/>
  <c r="U35" i="3"/>
  <c r="U34" i="3"/>
  <c r="V34" i="3"/>
  <c r="Z34" i="3" s="1"/>
  <c r="V35" i="3"/>
  <c r="Z35" i="3" s="1"/>
  <c r="N34" i="3"/>
  <c r="X34" i="3" l="1"/>
  <c r="AB34" i="3" s="1"/>
  <c r="X35" i="3"/>
  <c r="AB35" i="3" s="1"/>
  <c r="Y34" i="3"/>
  <c r="Y35" i="3"/>
  <c r="AC35" i="3" s="1"/>
  <c r="G36" i="3" l="1"/>
  <c r="E36" i="3"/>
  <c r="F36" i="3"/>
  <c r="H36" i="3" l="1"/>
  <c r="I36" i="3"/>
  <c r="M36" i="3"/>
  <c r="Q36" i="3"/>
  <c r="O36" i="3"/>
  <c r="K36" i="3"/>
  <c r="W36" i="3" s="1"/>
  <c r="S36" i="3"/>
  <c r="J36" i="3"/>
  <c r="V36" i="3" s="1"/>
  <c r="R36" i="3"/>
  <c r="AA36" i="3" l="1"/>
  <c r="Z36" i="3"/>
  <c r="N36" i="3"/>
  <c r="T36" i="3"/>
  <c r="L36" i="3"/>
  <c r="P36" i="3" s="1"/>
  <c r="U36" i="3"/>
  <c r="X36" i="3" s="1"/>
  <c r="AB36" i="3" l="1"/>
  <c r="Y36" i="3"/>
  <c r="AC36" i="3" s="1"/>
  <c r="G37" i="3" l="1"/>
  <c r="E37" i="3"/>
  <c r="F37" i="3"/>
  <c r="K37" i="3" l="1"/>
  <c r="W37" i="3" s="1"/>
  <c r="O37" i="3"/>
  <c r="S37" i="3"/>
  <c r="I37" i="3"/>
  <c r="M37" i="3"/>
  <c r="H37" i="3"/>
  <c r="Q37" i="3"/>
  <c r="J37" i="3"/>
  <c r="V37" i="3" s="1"/>
  <c r="R37" i="3"/>
  <c r="AA37" i="3" l="1"/>
  <c r="N37" i="3"/>
  <c r="Z37" i="3"/>
  <c r="L37" i="3"/>
  <c r="P37" i="3" s="1"/>
  <c r="U37" i="3"/>
  <c r="X37" i="3" s="1"/>
  <c r="T37" i="3"/>
  <c r="Y37" i="3" l="1"/>
  <c r="AC37" i="3" s="1"/>
  <c r="G38" i="3" s="1"/>
  <c r="AB37" i="3"/>
  <c r="F38" i="3" l="1"/>
  <c r="E38" i="3"/>
  <c r="I38" i="3" s="1"/>
  <c r="K38" i="3"/>
  <c r="W38" i="3" s="1"/>
  <c r="O38" i="3"/>
  <c r="S38" i="3"/>
  <c r="J38" i="3"/>
  <c r="V38" i="3" s="1"/>
  <c r="R38" i="3"/>
  <c r="Q38" i="3" l="1"/>
  <c r="T38" i="3" s="1"/>
  <c r="M38" i="3"/>
  <c r="H38" i="3"/>
  <c r="Z38" i="3"/>
  <c r="AA38" i="3"/>
  <c r="N38" i="3"/>
  <c r="L38" i="3"/>
  <c r="U38" i="3"/>
  <c r="X38" i="3" s="1"/>
  <c r="P38" i="3" l="1"/>
  <c r="AB38" i="3"/>
  <c r="Y38" i="3"/>
  <c r="AC38" i="3" s="1"/>
  <c r="G39" i="3" l="1"/>
  <c r="E39" i="3"/>
  <c r="F39" i="3"/>
  <c r="M39" i="3" l="1"/>
  <c r="H39" i="3"/>
  <c r="I39" i="3"/>
  <c r="Q39" i="3"/>
  <c r="Q40" i="3"/>
  <c r="O39" i="3"/>
  <c r="K39" i="3"/>
  <c r="S39" i="3"/>
  <c r="S40" i="3"/>
  <c r="J39" i="3"/>
  <c r="N39" i="3" s="1"/>
  <c r="R39" i="3"/>
  <c r="R40" i="3"/>
  <c r="T40" i="3" l="1"/>
  <c r="L39" i="3"/>
  <c r="P39" i="3" s="1"/>
  <c r="U39" i="3"/>
  <c r="Y39" i="3" s="1"/>
  <c r="U40" i="3"/>
  <c r="T39" i="3"/>
  <c r="V39" i="3"/>
  <c r="Z39" i="3" s="1"/>
  <c r="V40" i="3"/>
  <c r="Z40" i="3" s="1"/>
  <c r="W40" i="3"/>
  <c r="AA40" i="3" s="1"/>
  <c r="W39" i="3"/>
  <c r="AA39" i="3" s="1"/>
  <c r="X40" i="3" l="1"/>
  <c r="AB40" i="3" s="1"/>
  <c r="X39" i="3"/>
  <c r="AB39" i="3" s="1"/>
  <c r="Y40" i="3"/>
  <c r="AC40" i="3" s="1"/>
  <c r="G41" i="3" l="1"/>
  <c r="E41" i="3"/>
  <c r="F41" i="3"/>
  <c r="M41" i="3" l="1"/>
  <c r="H41" i="3"/>
  <c r="I41" i="3"/>
  <c r="Q41" i="3"/>
  <c r="K41" i="3"/>
  <c r="W41" i="3" s="1"/>
  <c r="O41" i="3"/>
  <c r="S41" i="3"/>
  <c r="J41" i="3"/>
  <c r="V41" i="3" s="1"/>
  <c r="R41" i="3"/>
  <c r="N41" i="3" l="1"/>
  <c r="Z41" i="3"/>
  <c r="T41" i="3"/>
  <c r="AA41" i="3"/>
  <c r="L41" i="3"/>
  <c r="P41" i="3" s="1"/>
  <c r="U41" i="3"/>
  <c r="X41" i="3" s="1"/>
  <c r="AB41" i="3" s="1"/>
  <c r="Y41" i="3" l="1"/>
  <c r="AC41" i="3" s="1"/>
  <c r="G42" i="3" l="1"/>
  <c r="E42" i="3"/>
  <c r="F42" i="3"/>
  <c r="I42" i="3" l="1"/>
  <c r="M42" i="3"/>
  <c r="H42" i="3"/>
  <c r="Q42" i="3"/>
  <c r="Q43" i="3"/>
  <c r="O42" i="3"/>
  <c r="K42" i="3"/>
  <c r="S42" i="3"/>
  <c r="S43" i="3"/>
  <c r="J42" i="3"/>
  <c r="N42" i="3" s="1"/>
  <c r="R43" i="3"/>
  <c r="R42" i="3"/>
  <c r="T43" i="3" l="1"/>
  <c r="V42" i="3"/>
  <c r="Z42" i="3" s="1"/>
  <c r="V43" i="3"/>
  <c r="Z43" i="3" s="1"/>
  <c r="W42" i="3"/>
  <c r="AA42" i="3" s="1"/>
  <c r="W43" i="3"/>
  <c r="AA43" i="3" s="1"/>
  <c r="T42" i="3"/>
  <c r="L42" i="3"/>
  <c r="P42" i="3" s="1"/>
  <c r="U43" i="3"/>
  <c r="Y43" i="3" s="1"/>
  <c r="U42" i="3"/>
  <c r="Y42" i="3" s="1"/>
  <c r="AC43" i="3" l="1"/>
  <c r="G44" i="3" s="1"/>
  <c r="X43" i="3"/>
  <c r="AB43" i="3" s="1"/>
  <c r="X42" i="3"/>
  <c r="AB42" i="3" s="1"/>
  <c r="F44" i="3" l="1"/>
  <c r="E44" i="3"/>
  <c r="I44" i="3" s="1"/>
  <c r="K44" i="3"/>
  <c r="W44" i="3" s="1"/>
  <c r="O44" i="3"/>
  <c r="S44" i="3"/>
  <c r="H44" i="3"/>
  <c r="M44" i="3"/>
  <c r="Q44" i="3"/>
  <c r="J44" i="3"/>
  <c r="V44" i="3" s="1"/>
  <c r="R44" i="3"/>
  <c r="AA44" i="3" l="1"/>
  <c r="Z44" i="3"/>
  <c r="N44" i="3"/>
  <c r="L44" i="3"/>
  <c r="P44" i="3" s="1"/>
  <c r="U44" i="3"/>
  <c r="X44" i="3" s="1"/>
  <c r="T44" i="3"/>
  <c r="Y44" i="3" l="1"/>
  <c r="AC44" i="3" s="1"/>
  <c r="F45" i="3" s="1"/>
  <c r="AB44" i="3"/>
  <c r="G45" i="3" l="1"/>
  <c r="K45" i="3" s="1"/>
  <c r="W45" i="3" s="1"/>
  <c r="E45" i="3"/>
  <c r="M45" i="3" s="1"/>
  <c r="J45" i="3"/>
  <c r="V45" i="3" s="1"/>
  <c r="R45" i="3"/>
  <c r="S45" i="3" l="1"/>
  <c r="AA45" i="3" s="1"/>
  <c r="Q45" i="3"/>
  <c r="O45" i="3"/>
  <c r="I45" i="3"/>
  <c r="L45" i="3" s="1"/>
  <c r="H45" i="3"/>
  <c r="N45" i="3"/>
  <c r="Z45" i="3"/>
  <c r="T45" i="3"/>
  <c r="P45" i="3" l="1"/>
  <c r="U45" i="3"/>
  <c r="X45" i="3" s="1"/>
  <c r="AB45" i="3" s="1"/>
  <c r="Y45" i="3" l="1"/>
  <c r="AC45" i="3" s="1"/>
  <c r="F46" i="3" s="1"/>
  <c r="J46" i="3" s="1"/>
  <c r="V46" i="3" s="1"/>
  <c r="R46" i="3" l="1"/>
  <c r="Z46" i="3" s="1"/>
  <c r="E46" i="3"/>
  <c r="G46" i="3"/>
  <c r="N46" i="3"/>
  <c r="I46" i="3" l="1"/>
  <c r="U46" i="3" s="1"/>
  <c r="Q46" i="3"/>
  <c r="M46" i="3"/>
  <c r="O46" i="3"/>
  <c r="S46" i="3"/>
  <c r="K46" i="3"/>
  <c r="H46" i="3"/>
  <c r="Y46" i="3" l="1"/>
  <c r="T46" i="3"/>
  <c r="W46" i="3"/>
  <c r="X46" i="3" s="1"/>
  <c r="AB46" i="3" s="1"/>
  <c r="L46" i="3"/>
  <c r="P46" i="3" s="1"/>
  <c r="AA46" i="3" l="1"/>
  <c r="AC46" i="3" s="1"/>
  <c r="E47" i="3" l="1"/>
  <c r="F47" i="3"/>
  <c r="G47" i="3"/>
  <c r="K47" i="3" l="1"/>
  <c r="W47" i="3" s="1"/>
  <c r="O47" i="3"/>
  <c r="S47" i="3"/>
  <c r="R47" i="3"/>
  <c r="J47" i="3"/>
  <c r="M47" i="3"/>
  <c r="H47" i="3"/>
  <c r="I47" i="3"/>
  <c r="Q47" i="3"/>
  <c r="T47" i="3" l="1"/>
  <c r="AA47" i="3"/>
  <c r="V47" i="3"/>
  <c r="N47" i="3"/>
  <c r="L47" i="3"/>
  <c r="P47" i="3" s="1"/>
  <c r="U47" i="3"/>
  <c r="X47" i="3" s="1"/>
  <c r="Z47" i="3"/>
  <c r="AB47" i="3" l="1"/>
  <c r="Y47" i="3"/>
  <c r="AC47" i="3" s="1"/>
  <c r="G48" i="3" l="1"/>
  <c r="E48" i="3"/>
  <c r="F48" i="3"/>
  <c r="J48" i="3" l="1"/>
  <c r="R48" i="3"/>
  <c r="I48" i="3"/>
  <c r="H48" i="3"/>
  <c r="M48" i="3"/>
  <c r="Q48" i="3"/>
  <c r="K48" i="3"/>
  <c r="W48" i="3" s="1"/>
  <c r="O48" i="3"/>
  <c r="S48" i="3"/>
  <c r="AA48" i="3" l="1"/>
  <c r="T48" i="3"/>
  <c r="L48" i="3"/>
  <c r="P48" i="3" s="1"/>
  <c r="U48" i="3"/>
  <c r="V48" i="3"/>
  <c r="Z48" i="3" s="1"/>
  <c r="N48" i="3"/>
  <c r="X48" i="3" l="1"/>
  <c r="AB48" i="3" s="1"/>
  <c r="Y48" i="3"/>
  <c r="AC48" i="3" s="1"/>
  <c r="F49" i="3" l="1"/>
  <c r="E49" i="3"/>
  <c r="G49" i="3"/>
  <c r="S49" i="3" l="1"/>
  <c r="O49" i="3"/>
  <c r="K49" i="3"/>
  <c r="W49" i="3" s="1"/>
  <c r="M49" i="3"/>
  <c r="Q49" i="3"/>
  <c r="I49" i="3"/>
  <c r="H49" i="3"/>
  <c r="R49" i="3"/>
  <c r="J49" i="3"/>
  <c r="V49" i="3" s="1"/>
  <c r="AA49" i="3" l="1"/>
  <c r="T49" i="3"/>
  <c r="N49" i="3"/>
  <c r="L49" i="3"/>
  <c r="P49" i="3" s="1"/>
  <c r="U49" i="3"/>
  <c r="X49" i="3" s="1"/>
  <c r="Z49" i="3"/>
  <c r="AB49" i="3" l="1"/>
  <c r="Y49" i="3"/>
  <c r="AC49" i="3" s="1"/>
  <c r="F50" i="3" l="1"/>
  <c r="E50" i="3"/>
  <c r="G50" i="3"/>
  <c r="S50" i="3" l="1"/>
  <c r="K50" i="3"/>
  <c r="W50" i="3" s="1"/>
  <c r="O50" i="3"/>
  <c r="Q50" i="3"/>
  <c r="I50" i="3"/>
  <c r="H50" i="3"/>
  <c r="M50" i="3"/>
  <c r="J50" i="3"/>
  <c r="V50" i="3" s="1"/>
  <c r="R50" i="3"/>
  <c r="Z50" i="3" l="1"/>
  <c r="N50" i="3"/>
  <c r="U50" i="3"/>
  <c r="X50" i="3" s="1"/>
  <c r="L50" i="3"/>
  <c r="P50" i="3" s="1"/>
  <c r="T50" i="3"/>
  <c r="AA50" i="3"/>
  <c r="Y50" i="3" l="1"/>
  <c r="AC50" i="3" s="1"/>
  <c r="AB50" i="3"/>
  <c r="F51" i="3" l="1"/>
  <c r="G51" i="3"/>
  <c r="E51" i="3"/>
  <c r="I51" i="3" l="1"/>
  <c r="M51" i="3"/>
  <c r="H51" i="3"/>
  <c r="Q51" i="3"/>
  <c r="K51" i="3"/>
  <c r="W51" i="3" s="1"/>
  <c r="O51" i="3"/>
  <c r="S51" i="3"/>
  <c r="J51" i="3"/>
  <c r="V51" i="3" s="1"/>
  <c r="R51" i="3"/>
  <c r="AA51" i="3" l="1"/>
  <c r="N51" i="3"/>
  <c r="T51" i="3"/>
  <c r="Z51" i="3"/>
  <c r="L51" i="3"/>
  <c r="P51" i="3" s="1"/>
  <c r="U51" i="3"/>
  <c r="X51" i="3" s="1"/>
  <c r="AB51" i="3" s="1"/>
  <c r="Y51" i="3" l="1"/>
  <c r="AC51" i="3" s="1"/>
  <c r="F52" i="3" l="1"/>
  <c r="G52" i="3"/>
  <c r="E52" i="3"/>
  <c r="Q52" i="3" l="1"/>
  <c r="H52" i="3"/>
  <c r="I52" i="3"/>
  <c r="M52" i="3"/>
  <c r="S52" i="3"/>
  <c r="K52" i="3"/>
  <c r="W52" i="3" s="1"/>
  <c r="O52" i="3"/>
  <c r="J52" i="3"/>
  <c r="V52" i="3" s="1"/>
  <c r="R52" i="3"/>
  <c r="N52" i="3" l="1"/>
  <c r="Z52" i="3"/>
  <c r="AA52" i="3"/>
  <c r="L52" i="3"/>
  <c r="P52" i="3" s="1"/>
  <c r="U52" i="3"/>
  <c r="X52" i="3" s="1"/>
  <c r="T52" i="3"/>
  <c r="Y52" i="3" l="1"/>
  <c r="AC52" i="3" s="1"/>
  <c r="F53" i="3" s="1"/>
  <c r="AB52" i="3"/>
  <c r="G53" i="3" l="1"/>
  <c r="O53" i="3" s="1"/>
  <c r="E53" i="3"/>
  <c r="I53" i="3" s="1"/>
  <c r="J53" i="3"/>
  <c r="V53" i="3" s="1"/>
  <c r="R53" i="3"/>
  <c r="M53" i="3" l="1"/>
  <c r="Q53" i="3"/>
  <c r="H53" i="3"/>
  <c r="S53" i="3"/>
  <c r="K53" i="3"/>
  <c r="W53" i="3" s="1"/>
  <c r="Z53" i="3"/>
  <c r="N53" i="3"/>
  <c r="U53" i="3"/>
  <c r="T53" i="3" l="1"/>
  <c r="AA53" i="3"/>
  <c r="X53" i="3"/>
  <c r="L53" i="3"/>
  <c r="P53" i="3" s="1"/>
  <c r="Y53" i="3"/>
  <c r="AB53" i="3" l="1"/>
  <c r="AC53" i="3"/>
  <c r="F54" i="3" s="1"/>
  <c r="E54" i="3" l="1"/>
  <c r="I54" i="3" s="1"/>
  <c r="G54" i="3"/>
  <c r="K54" i="3" s="1"/>
  <c r="W54" i="3" s="1"/>
  <c r="Q54" i="3"/>
  <c r="S54" i="3"/>
  <c r="O54" i="3"/>
  <c r="J54" i="3"/>
  <c r="V54" i="3" s="1"/>
  <c r="R54" i="3"/>
  <c r="M54" i="3" l="1"/>
  <c r="H54" i="3"/>
  <c r="N54" i="3"/>
  <c r="Z54" i="3"/>
  <c r="AA54" i="3"/>
  <c r="L54" i="3"/>
  <c r="U54" i="3"/>
  <c r="X54" i="3" s="1"/>
  <c r="T54" i="3"/>
  <c r="P54" i="3" l="1"/>
  <c r="Y54" i="3"/>
  <c r="AC54" i="3" s="1"/>
  <c r="G55" i="3" s="1"/>
  <c r="AB54" i="3"/>
  <c r="E55" i="3" l="1"/>
  <c r="M55" i="3" s="1"/>
  <c r="F55" i="3"/>
  <c r="J55" i="3" s="1"/>
  <c r="V55" i="3" s="1"/>
  <c r="O55" i="3"/>
  <c r="K55" i="3"/>
  <c r="W55" i="3" s="1"/>
  <c r="S55" i="3"/>
  <c r="R55" i="3" l="1"/>
  <c r="Z55" i="3" s="1"/>
  <c r="H55" i="3"/>
  <c r="I55" i="3"/>
  <c r="L55" i="3" s="1"/>
  <c r="Q55" i="3"/>
  <c r="N55" i="3"/>
  <c r="AA55" i="3"/>
  <c r="T55" i="3" l="1"/>
  <c r="U55" i="3"/>
  <c r="X55" i="3" s="1"/>
  <c r="AB55" i="3" s="1"/>
  <c r="P55" i="3"/>
  <c r="Y55" i="3" l="1"/>
  <c r="AC55" i="3" s="1"/>
  <c r="F56" i="3" s="1"/>
  <c r="R56" i="3" s="1"/>
  <c r="J56" i="3" l="1"/>
  <c r="V56" i="3" s="1"/>
  <c r="Z56" i="3" s="1"/>
  <c r="E56" i="3"/>
  <c r="I56" i="3" s="1"/>
  <c r="U56" i="3" s="1"/>
  <c r="G56" i="3"/>
  <c r="O56" i="3" s="1"/>
  <c r="S56" i="3"/>
  <c r="Q56" i="3" l="1"/>
  <c r="T56" i="3" s="1"/>
  <c r="N56" i="3"/>
  <c r="K56" i="3"/>
  <c r="W56" i="3" s="1"/>
  <c r="AA56" i="3" s="1"/>
  <c r="H56" i="3"/>
  <c r="M56" i="3"/>
  <c r="Y56" i="3"/>
  <c r="L56" i="3" l="1"/>
  <c r="P56" i="3" s="1"/>
  <c r="AC56" i="3"/>
  <c r="G57" i="3" s="1"/>
  <c r="O57" i="3" s="1"/>
  <c r="X56" i="3"/>
  <c r="AB56" i="3" s="1"/>
  <c r="S57" i="3" l="1"/>
  <c r="K57" i="3"/>
  <c r="W57" i="3" s="1"/>
  <c r="F57" i="3"/>
  <c r="R57" i="3" s="1"/>
  <c r="E57" i="3"/>
  <c r="I57" i="3" s="1"/>
  <c r="U57" i="3" s="1"/>
  <c r="J57" i="3"/>
  <c r="V57" i="3" s="1"/>
  <c r="Z57" i="3" s="1"/>
  <c r="AA57" i="3"/>
  <c r="H57" i="3" l="1"/>
  <c r="Q57" i="3"/>
  <c r="T57" i="3" s="1"/>
  <c r="M57" i="3"/>
  <c r="L57" i="3"/>
  <c r="P57" i="3" s="1"/>
  <c r="N57" i="3"/>
  <c r="X57" i="3"/>
  <c r="AB57" i="3" s="1"/>
  <c r="Y57" i="3"/>
  <c r="AC57" i="3" s="1"/>
  <c r="E58" i="3" l="1"/>
  <c r="G58" i="3"/>
  <c r="F58" i="3"/>
  <c r="K58" i="3" l="1"/>
  <c r="W58" i="3" s="1"/>
  <c r="O58" i="3"/>
  <c r="S58" i="3"/>
  <c r="R58" i="3"/>
  <c r="J58" i="3"/>
  <c r="I58" i="3"/>
  <c r="M58" i="3"/>
  <c r="H58" i="3"/>
  <c r="Q58" i="3"/>
  <c r="T58" i="3" s="1"/>
  <c r="AA58" i="3" l="1"/>
  <c r="V58" i="3"/>
  <c r="Z58" i="3" s="1"/>
  <c r="N58" i="3"/>
  <c r="L58" i="3"/>
  <c r="P58" i="3" s="1"/>
  <c r="U58" i="3"/>
  <c r="X58" i="3" s="1"/>
  <c r="AB58" i="3" s="1"/>
  <c r="Y58" i="3" l="1"/>
  <c r="AC58" i="3" s="1"/>
  <c r="G59" i="3" l="1"/>
  <c r="E59" i="3"/>
  <c r="F59" i="3"/>
  <c r="J59" i="3" l="1"/>
  <c r="R59" i="3"/>
  <c r="I59" i="3"/>
  <c r="H59" i="3"/>
  <c r="M59" i="3"/>
  <c r="Q59" i="3"/>
  <c r="O59" i="3"/>
  <c r="S59" i="3"/>
  <c r="K59" i="3"/>
  <c r="W59" i="3" s="1"/>
  <c r="T59" i="3" l="1"/>
  <c r="AA59" i="3"/>
  <c r="U59" i="3"/>
  <c r="L59" i="3"/>
  <c r="P59" i="3" s="1"/>
  <c r="V59" i="3"/>
  <c r="Z59" i="3" s="1"/>
  <c r="N59" i="3"/>
  <c r="X59" i="3" l="1"/>
  <c r="AB59" i="3" s="1"/>
  <c r="Y59" i="3"/>
  <c r="AC59" i="3" s="1"/>
  <c r="E60" i="3" l="1"/>
  <c r="G60" i="3"/>
  <c r="F60" i="3"/>
  <c r="R60" i="3" l="1"/>
  <c r="J60" i="3"/>
  <c r="K60" i="3"/>
  <c r="W60" i="3" s="1"/>
  <c r="O60" i="3"/>
  <c r="S60" i="3"/>
  <c r="I60" i="3"/>
  <c r="H60" i="3"/>
  <c r="Q60" i="3"/>
  <c r="M60" i="3"/>
  <c r="T60" i="3" l="1"/>
  <c r="AA60" i="3"/>
  <c r="L60" i="3"/>
  <c r="P60" i="3" s="1"/>
  <c r="U60" i="3"/>
  <c r="V60" i="3"/>
  <c r="Z60" i="3" s="1"/>
  <c r="N60" i="3"/>
  <c r="X60" i="3" l="1"/>
  <c r="AB60" i="3" s="1"/>
  <c r="Y60" i="3"/>
  <c r="AC60" i="3" s="1"/>
  <c r="G61" i="3" l="1"/>
  <c r="F61" i="3"/>
  <c r="E61" i="3"/>
  <c r="I61" i="3" l="1"/>
  <c r="M61" i="3"/>
  <c r="H61" i="3"/>
  <c r="Q61" i="3"/>
  <c r="J61" i="3"/>
  <c r="R61" i="3"/>
  <c r="K61" i="3"/>
  <c r="W61" i="3" s="1"/>
  <c r="S61" i="3"/>
  <c r="O61" i="3"/>
  <c r="AA61" i="3" l="1"/>
  <c r="V61" i="3"/>
  <c r="Z61" i="3" s="1"/>
  <c r="N61" i="3"/>
  <c r="T61" i="3"/>
  <c r="L61" i="3"/>
  <c r="P61" i="3" s="1"/>
  <c r="U61" i="3"/>
  <c r="X61" i="3" l="1"/>
  <c r="AB61" i="3" s="1"/>
  <c r="Y61" i="3"/>
  <c r="AC61" i="3" s="1"/>
  <c r="E62" i="3" l="1"/>
  <c r="F62" i="3"/>
  <c r="G62" i="3"/>
  <c r="K62" i="3" l="1"/>
  <c r="W62" i="3" s="1"/>
  <c r="O62" i="3"/>
  <c r="S62" i="3"/>
  <c r="R62" i="3"/>
  <c r="J62" i="3"/>
  <c r="M62" i="3"/>
  <c r="H62" i="3"/>
  <c r="I62" i="3"/>
  <c r="Q62" i="3"/>
  <c r="T62" i="3" s="1"/>
  <c r="AA62" i="3" l="1"/>
  <c r="V62" i="3"/>
  <c r="N62" i="3"/>
  <c r="U62" i="3"/>
  <c r="X62" i="3" s="1"/>
  <c r="AB62" i="3" s="1"/>
  <c r="L62" i="3"/>
  <c r="P62" i="3" s="1"/>
  <c r="Z62" i="3"/>
  <c r="Y62" i="3" l="1"/>
  <c r="AC62" i="3" s="1"/>
  <c r="E63" i="3" l="1"/>
  <c r="F63" i="3"/>
  <c r="G63" i="3"/>
  <c r="O63" i="3" l="1"/>
  <c r="K63" i="3"/>
  <c r="W63" i="3" s="1"/>
  <c r="S63" i="3"/>
  <c r="J63" i="3"/>
  <c r="R63" i="3"/>
  <c r="H63" i="3"/>
  <c r="M63" i="3"/>
  <c r="I63" i="3"/>
  <c r="Q63" i="3"/>
  <c r="T63" i="3" l="1"/>
  <c r="AA63" i="3"/>
  <c r="V63" i="3"/>
  <c r="Z63" i="3" s="1"/>
  <c r="N63" i="3"/>
  <c r="L63" i="3"/>
  <c r="P63" i="3" s="1"/>
  <c r="U63" i="3"/>
  <c r="X63" i="3" s="1"/>
  <c r="AB63" i="3" s="1"/>
  <c r="Y63" i="3" l="1"/>
  <c r="AC63" i="3" s="1"/>
  <c r="G64" i="3" l="1"/>
  <c r="F64" i="3"/>
  <c r="E64" i="3"/>
  <c r="I64" i="3" l="1"/>
  <c r="Q64" i="3"/>
  <c r="M64" i="3"/>
  <c r="H64" i="3"/>
  <c r="J64" i="3"/>
  <c r="V64" i="3" s="1"/>
  <c r="R64" i="3"/>
  <c r="O64" i="3"/>
  <c r="K64" i="3"/>
  <c r="W64" i="3" s="1"/>
  <c r="S64" i="3"/>
  <c r="Z64" i="3" l="1"/>
  <c r="T64" i="3"/>
  <c r="AA64" i="3"/>
  <c r="N64" i="3"/>
  <c r="U64" i="3"/>
  <c r="X64" i="3" s="1"/>
  <c r="L64" i="3"/>
  <c r="P64" i="3" s="1"/>
  <c r="AB64" i="3" l="1"/>
  <c r="Y64" i="3"/>
  <c r="AC64" i="3" s="1"/>
  <c r="F65" i="3" l="1"/>
  <c r="G65" i="3"/>
  <c r="E65" i="3"/>
  <c r="M65" i="3" l="1"/>
  <c r="I65" i="3"/>
  <c r="H65" i="3"/>
  <c r="Q66" i="3"/>
  <c r="Q65" i="3"/>
  <c r="S65" i="3"/>
  <c r="S66" i="3"/>
  <c r="O65" i="3"/>
  <c r="K65" i="3"/>
  <c r="J65" i="3"/>
  <c r="R66" i="3"/>
  <c r="R65" i="3"/>
  <c r="W65" i="3" l="1"/>
  <c r="AA65" i="3" s="1"/>
  <c r="W66" i="3"/>
  <c r="AA66" i="3" s="1"/>
  <c r="T65" i="3"/>
  <c r="V66" i="3"/>
  <c r="Z66" i="3" s="1"/>
  <c r="V65" i="3"/>
  <c r="Z65" i="3" s="1"/>
  <c r="T66" i="3"/>
  <c r="U65" i="3"/>
  <c r="L65" i="3"/>
  <c r="P65" i="3" s="1"/>
  <c r="U66" i="3"/>
  <c r="N65" i="3"/>
  <c r="X66" i="3" l="1"/>
  <c r="AB66" i="3" s="1"/>
  <c r="X65" i="3"/>
  <c r="AB65" i="3" s="1"/>
  <c r="Y66" i="3"/>
  <c r="AC66" i="3" s="1"/>
  <c r="Y65" i="3"/>
  <c r="E67" i="3" l="1"/>
  <c r="G67" i="3"/>
  <c r="F67" i="3"/>
  <c r="R67" i="3" l="1"/>
  <c r="J67" i="3"/>
  <c r="V67" i="3" s="1"/>
  <c r="K67" i="3"/>
  <c r="W67" i="3" s="1"/>
  <c r="O67" i="3"/>
  <c r="S67" i="3"/>
  <c r="M67" i="3"/>
  <c r="H67" i="3"/>
  <c r="I67" i="3"/>
  <c r="Q67" i="3"/>
  <c r="AA67" i="3" l="1"/>
  <c r="T67" i="3"/>
  <c r="L67" i="3"/>
  <c r="P67" i="3" s="1"/>
  <c r="U67" i="3"/>
  <c r="X67" i="3" s="1"/>
  <c r="AB67" i="3" s="1"/>
  <c r="N67" i="3"/>
  <c r="Z67" i="3"/>
  <c r="Y67" i="3" l="1"/>
  <c r="AC67" i="3" s="1"/>
  <c r="F68" i="3" l="1"/>
  <c r="G68" i="3"/>
  <c r="E68" i="3"/>
  <c r="M68" i="3" l="1"/>
  <c r="H68" i="3"/>
  <c r="Q68" i="3"/>
  <c r="I68" i="3"/>
  <c r="S68" i="3"/>
  <c r="O68" i="3"/>
  <c r="K68" i="3"/>
  <c r="W68" i="3" s="1"/>
  <c r="J68" i="3"/>
  <c r="V68" i="3" s="1"/>
  <c r="R68" i="3"/>
  <c r="Z68" i="3" l="1"/>
  <c r="N68" i="3"/>
  <c r="AA68" i="3"/>
  <c r="T68" i="3"/>
  <c r="L68" i="3"/>
  <c r="P68" i="3" s="1"/>
  <c r="U68" i="3"/>
  <c r="X68" i="3" s="1"/>
  <c r="AB68" i="3" s="1"/>
  <c r="Y68" i="3" l="1"/>
  <c r="AC68" i="3" s="1"/>
  <c r="F69" i="3" l="1"/>
  <c r="G69" i="3"/>
  <c r="E69" i="3"/>
  <c r="I69" i="3" l="1"/>
  <c r="M69" i="3"/>
  <c r="Q69" i="3"/>
  <c r="H69" i="3"/>
  <c r="O69" i="3"/>
  <c r="S69" i="3"/>
  <c r="K69" i="3"/>
  <c r="W69" i="3" s="1"/>
  <c r="J69" i="3"/>
  <c r="V69" i="3" s="1"/>
  <c r="R69" i="3"/>
  <c r="Z69" i="3" l="1"/>
  <c r="N69" i="3"/>
  <c r="AA69" i="3"/>
  <c r="T69" i="3"/>
  <c r="L69" i="3"/>
  <c r="P69" i="3" s="1"/>
  <c r="U69" i="3"/>
  <c r="X69" i="3" s="1"/>
  <c r="AB69" i="3" l="1"/>
  <c r="Y69" i="3"/>
  <c r="AC69" i="3" s="1"/>
  <c r="F70" i="3" l="1"/>
  <c r="G70" i="3"/>
  <c r="E70" i="3"/>
  <c r="H70" i="3" l="1"/>
  <c r="Q70" i="3"/>
  <c r="M70" i="3"/>
  <c r="I70" i="3"/>
  <c r="K70" i="3"/>
  <c r="W70" i="3" s="1"/>
  <c r="S70" i="3"/>
  <c r="O70" i="3"/>
  <c r="R70" i="3"/>
  <c r="J70" i="3"/>
  <c r="V70" i="3" s="1"/>
  <c r="Z70" i="3" l="1"/>
  <c r="L70" i="3"/>
  <c r="P70" i="3" s="1"/>
  <c r="U70" i="3"/>
  <c r="X70" i="3" s="1"/>
  <c r="N70" i="3"/>
  <c r="AA70" i="3"/>
  <c r="T70" i="3"/>
  <c r="Y70" i="3" l="1"/>
  <c r="AC70" i="3" s="1"/>
  <c r="G71" i="3" s="1"/>
  <c r="AB70" i="3"/>
  <c r="E71" i="3" l="1"/>
  <c r="M71" i="3" s="1"/>
  <c r="F71" i="3"/>
  <c r="J71" i="3" s="1"/>
  <c r="V71" i="3" s="1"/>
  <c r="K71" i="3"/>
  <c r="W71" i="3" s="1"/>
  <c r="O71" i="3"/>
  <c r="S71" i="3"/>
  <c r="R71" i="3" l="1"/>
  <c r="Z71" i="3" s="1"/>
  <c r="H71" i="3"/>
  <c r="I71" i="3"/>
  <c r="L71" i="3" s="1"/>
  <c r="Q71" i="3"/>
  <c r="AA71" i="3"/>
  <c r="N71" i="3"/>
  <c r="T71" i="3" l="1"/>
  <c r="P71" i="3"/>
  <c r="U71" i="3"/>
  <c r="X71" i="3" s="1"/>
  <c r="AB71" i="3" s="1"/>
  <c r="Y71" i="3" l="1"/>
  <c r="AC71" i="3" s="1"/>
  <c r="G72" i="3" s="1"/>
  <c r="F72" i="3" l="1"/>
  <c r="R72" i="3" s="1"/>
  <c r="E72" i="3"/>
  <c r="M72" i="3" s="1"/>
  <c r="O72" i="3"/>
  <c r="K72" i="3"/>
  <c r="W72" i="3" s="1"/>
  <c r="S72" i="3"/>
  <c r="Q72" i="3" l="1"/>
  <c r="T72" i="3" s="1"/>
  <c r="H72" i="3"/>
  <c r="I72" i="3"/>
  <c r="J72" i="3"/>
  <c r="V72" i="3" s="1"/>
  <c r="Z72" i="3" s="1"/>
  <c r="AA72" i="3"/>
  <c r="U72" i="3"/>
  <c r="L72" i="3" l="1"/>
  <c r="P72" i="3" s="1"/>
  <c r="X72" i="3"/>
  <c r="AB72" i="3" s="1"/>
  <c r="N72" i="3"/>
  <c r="Y72" i="3"/>
  <c r="AC72" i="3" s="1"/>
  <c r="E73" i="3" l="1"/>
  <c r="F73" i="3"/>
  <c r="G73" i="3"/>
  <c r="O73" i="3" l="1"/>
  <c r="K73" i="3"/>
  <c r="W73" i="3" s="1"/>
  <c r="S73" i="3"/>
  <c r="R73" i="3"/>
  <c r="J73" i="3"/>
  <c r="V73" i="3" s="1"/>
  <c r="Q73" i="3"/>
  <c r="H73" i="3"/>
  <c r="I73" i="3"/>
  <c r="M73" i="3"/>
  <c r="AA73" i="3" l="1"/>
  <c r="L73" i="3"/>
  <c r="P73" i="3" s="1"/>
  <c r="U73" i="3"/>
  <c r="X73" i="3" s="1"/>
  <c r="T73" i="3"/>
  <c r="N73" i="3"/>
  <c r="Z73" i="3"/>
  <c r="AB73" i="3" l="1"/>
  <c r="Y73" i="3"/>
  <c r="AC73" i="3" s="1"/>
  <c r="F74" i="3" l="1"/>
  <c r="G74" i="3"/>
  <c r="E74" i="3"/>
  <c r="M74" i="3" l="1"/>
  <c r="H74" i="3"/>
  <c r="Q74" i="3"/>
  <c r="I74" i="3"/>
  <c r="K74" i="3"/>
  <c r="W74" i="3" s="1"/>
  <c r="S74" i="3"/>
  <c r="O74" i="3"/>
  <c r="J74" i="3"/>
  <c r="V74" i="3" s="1"/>
  <c r="R74" i="3"/>
  <c r="Z74" i="3" l="1"/>
  <c r="N74" i="3"/>
  <c r="AA74" i="3"/>
  <c r="L74" i="3"/>
  <c r="P74" i="3" s="1"/>
  <c r="U74" i="3"/>
  <c r="X74" i="3" s="1"/>
  <c r="T74" i="3"/>
  <c r="Y74" i="3" l="1"/>
  <c r="AC74" i="3" s="1"/>
  <c r="G75" i="3" s="1"/>
  <c r="AB74" i="3"/>
  <c r="F75" i="3" l="1"/>
  <c r="R75" i="3" s="1"/>
  <c r="E75" i="3"/>
  <c r="I75" i="3" s="1"/>
  <c r="Q75" i="3"/>
  <c r="O75" i="3"/>
  <c r="S75" i="3"/>
  <c r="K75" i="3"/>
  <c r="W75" i="3" s="1"/>
  <c r="M75" i="3" l="1"/>
  <c r="H75" i="3"/>
  <c r="J75" i="3"/>
  <c r="V75" i="3" s="1"/>
  <c r="Z75" i="3" s="1"/>
  <c r="AA75" i="3"/>
  <c r="U75" i="3"/>
  <c r="T75" i="3"/>
  <c r="X75" i="3" l="1"/>
  <c r="AB75" i="3" s="1"/>
  <c r="N75" i="3"/>
  <c r="L75" i="3"/>
  <c r="P75" i="3" s="1"/>
  <c r="Y75" i="3"/>
  <c r="AC75" i="3" s="1"/>
  <c r="G76" i="3" s="1"/>
  <c r="F76" i="3" l="1"/>
  <c r="J76" i="3" s="1"/>
  <c r="V76" i="3" s="1"/>
  <c r="E76" i="3"/>
  <c r="I76" i="3" s="1"/>
  <c r="S76" i="3"/>
  <c r="K76" i="3"/>
  <c r="W76" i="3" s="1"/>
  <c r="O76" i="3"/>
  <c r="R76" i="3" l="1"/>
  <c r="Q76" i="3"/>
  <c r="M76" i="3"/>
  <c r="H76" i="3"/>
  <c r="U76" i="3"/>
  <c r="X76" i="3" s="1"/>
  <c r="L76" i="3"/>
  <c r="N76" i="3"/>
  <c r="AA76" i="3"/>
  <c r="Z76" i="3"/>
  <c r="T76" i="3" l="1"/>
  <c r="P76" i="3"/>
  <c r="AB76" i="3"/>
  <c r="Y76" i="3"/>
  <c r="AC76" i="3" s="1"/>
  <c r="G77" i="3" l="1"/>
  <c r="F77" i="3"/>
  <c r="E77" i="3"/>
  <c r="Q79" i="3" l="1"/>
  <c r="Q77" i="3"/>
  <c r="H77" i="3"/>
  <c r="I77" i="3"/>
  <c r="M77" i="3"/>
  <c r="Q78" i="3"/>
  <c r="J77" i="3"/>
  <c r="N77" i="3" s="1"/>
  <c r="R78" i="3"/>
  <c r="R79" i="3"/>
  <c r="R77" i="3"/>
  <c r="K77" i="3"/>
  <c r="S77" i="3"/>
  <c r="S79" i="3"/>
  <c r="O77" i="3"/>
  <c r="S78" i="3"/>
  <c r="T78" i="3" l="1"/>
  <c r="W77" i="3"/>
  <c r="AA77" i="3" s="1"/>
  <c r="W79" i="3"/>
  <c r="AA79" i="3" s="1"/>
  <c r="W78" i="3"/>
  <c r="AA78" i="3" s="1"/>
  <c r="U78" i="3"/>
  <c r="L77" i="3"/>
  <c r="P77" i="3" s="1"/>
  <c r="U79" i="3"/>
  <c r="U77" i="3"/>
  <c r="V78" i="3"/>
  <c r="Z78" i="3" s="1"/>
  <c r="V77" i="3"/>
  <c r="Z77" i="3" s="1"/>
  <c r="V79" i="3"/>
  <c r="Z79" i="3" s="1"/>
  <c r="T77" i="3"/>
  <c r="T79" i="3"/>
  <c r="X77" i="3" l="1"/>
  <c r="AB77" i="3" s="1"/>
  <c r="Y78" i="3"/>
  <c r="X78" i="3"/>
  <c r="AB78" i="3" s="1"/>
  <c r="X79" i="3"/>
  <c r="AB79" i="3" s="1"/>
  <c r="Y79" i="3"/>
  <c r="AC79" i="3" s="1"/>
  <c r="Y77" i="3"/>
  <c r="G80" i="3" l="1"/>
  <c r="E80" i="3"/>
  <c r="F80" i="3"/>
  <c r="J80" i="3" l="1"/>
  <c r="R80" i="3"/>
  <c r="R81" i="3"/>
  <c r="H80" i="3"/>
  <c r="M80" i="3"/>
  <c r="Q81" i="3"/>
  <c r="I80" i="3"/>
  <c r="Q80" i="3"/>
  <c r="S81" i="3"/>
  <c r="K80" i="3"/>
  <c r="O80" i="3"/>
  <c r="S80" i="3"/>
  <c r="U80" i="3" l="1"/>
  <c r="Y80" i="3" s="1"/>
  <c r="U81" i="3"/>
  <c r="Y81" i="3" s="1"/>
  <c r="L80" i="3"/>
  <c r="P80" i="3" s="1"/>
  <c r="W80" i="3"/>
  <c r="AA80" i="3" s="1"/>
  <c r="W81" i="3"/>
  <c r="AA81" i="3" s="1"/>
  <c r="T80" i="3"/>
  <c r="T81" i="3"/>
  <c r="N80" i="3"/>
  <c r="V80" i="3"/>
  <c r="Z80" i="3" s="1"/>
  <c r="V81" i="3"/>
  <c r="Z81" i="3" s="1"/>
  <c r="AC81" i="3" l="1"/>
  <c r="E82" i="3" s="1"/>
  <c r="X80" i="3"/>
  <c r="AB80" i="3" s="1"/>
  <c r="X81" i="3"/>
  <c r="AB81" i="3" s="1"/>
  <c r="F82" i="3" l="1"/>
  <c r="R82" i="3" s="1"/>
  <c r="G82" i="3"/>
  <c r="O82" i="3" s="1"/>
  <c r="I82" i="3"/>
  <c r="M82" i="3"/>
  <c r="Q82" i="3"/>
  <c r="K82" i="3" l="1"/>
  <c r="W82" i="3" s="1"/>
  <c r="S82" i="3"/>
  <c r="H82" i="3"/>
  <c r="J82" i="3"/>
  <c r="L82" i="3" s="1"/>
  <c r="P82" i="3" s="1"/>
  <c r="U82" i="3"/>
  <c r="Y82" i="3" s="1"/>
  <c r="AA82" i="3" l="1"/>
  <c r="T82" i="3"/>
  <c r="N82" i="3"/>
  <c r="V82" i="3"/>
  <c r="Z82" i="3" s="1"/>
  <c r="AC82" i="3" s="1"/>
  <c r="X82" i="3" l="1"/>
  <c r="AB82" i="3" s="1"/>
  <c r="F83" i="3"/>
  <c r="E83" i="3"/>
  <c r="G83" i="3"/>
  <c r="O83" i="3" l="1"/>
  <c r="K83" i="3"/>
  <c r="W83" i="3" s="1"/>
  <c r="S83" i="3"/>
  <c r="I83" i="3"/>
  <c r="M83" i="3"/>
  <c r="H83" i="3"/>
  <c r="Q83" i="3"/>
  <c r="J83" i="3"/>
  <c r="R83" i="3"/>
  <c r="V83" i="3" l="1"/>
  <c r="Z83" i="3" s="1"/>
  <c r="N83" i="3"/>
  <c r="AA83" i="3"/>
  <c r="T83" i="3"/>
  <c r="L83" i="3"/>
  <c r="P83" i="3" s="1"/>
  <c r="U83" i="3"/>
  <c r="X83" i="3" l="1"/>
  <c r="AB83" i="3" s="1"/>
  <c r="Y83" i="3"/>
  <c r="AC83" i="3" s="1"/>
  <c r="G84" i="3" l="1"/>
  <c r="E84" i="3"/>
  <c r="F84" i="3"/>
  <c r="J84" i="3" l="1"/>
  <c r="R84" i="3"/>
  <c r="I84" i="3"/>
  <c r="M84" i="3"/>
  <c r="H84" i="3"/>
  <c r="Q84" i="3"/>
  <c r="S84" i="3"/>
  <c r="O84" i="3"/>
  <c r="K84" i="3"/>
  <c r="W84" i="3" s="1"/>
  <c r="T84" i="3" l="1"/>
  <c r="AA84" i="3"/>
  <c r="L84" i="3"/>
  <c r="P84" i="3" s="1"/>
  <c r="U84" i="3"/>
  <c r="V84" i="3"/>
  <c r="Z84" i="3" s="1"/>
  <c r="N84" i="3"/>
  <c r="X84" i="3" l="1"/>
  <c r="AB84" i="3" s="1"/>
  <c r="Y84" i="3"/>
  <c r="AC84" i="3" s="1"/>
  <c r="G85" i="3" l="1"/>
  <c r="E85" i="3"/>
  <c r="F85" i="3"/>
  <c r="J85" i="3" l="1"/>
  <c r="R85" i="3"/>
  <c r="H85" i="3"/>
  <c r="M85" i="3"/>
  <c r="I85" i="3"/>
  <c r="Q85" i="3"/>
  <c r="K85" i="3"/>
  <c r="W85" i="3" s="1"/>
  <c r="S85" i="3"/>
  <c r="O85" i="3"/>
  <c r="T85" i="3" l="1"/>
  <c r="AA85" i="3"/>
  <c r="L85" i="3"/>
  <c r="P85" i="3" s="1"/>
  <c r="U85" i="3"/>
  <c r="V85" i="3"/>
  <c r="Z85" i="3" s="1"/>
  <c r="N85" i="3"/>
  <c r="X85" i="3" l="1"/>
  <c r="AB85" i="3" s="1"/>
  <c r="Y85" i="3"/>
  <c r="AC85" i="3" s="1"/>
  <c r="G86" i="3" l="1"/>
  <c r="E86" i="3"/>
  <c r="F86" i="3"/>
  <c r="J86" i="3" l="1"/>
  <c r="R86" i="3"/>
  <c r="I86" i="3"/>
  <c r="Q86" i="3"/>
  <c r="M86" i="3"/>
  <c r="H86" i="3"/>
  <c r="O86" i="3"/>
  <c r="K86" i="3"/>
  <c r="W86" i="3" s="1"/>
  <c r="S86" i="3"/>
  <c r="AA86" i="3" l="1"/>
  <c r="U86" i="3"/>
  <c r="L86" i="3"/>
  <c r="P86" i="3" s="1"/>
  <c r="T86" i="3"/>
  <c r="V86" i="3"/>
  <c r="Z86" i="3" s="1"/>
  <c r="N86" i="3"/>
  <c r="X86" i="3" l="1"/>
  <c r="AB86" i="3" s="1"/>
  <c r="Y86" i="3"/>
  <c r="AC86" i="3" s="1"/>
  <c r="G87" i="3" l="1"/>
  <c r="F87" i="3"/>
  <c r="E87" i="3"/>
  <c r="M87" i="3" l="1"/>
  <c r="H87" i="3"/>
  <c r="Q87" i="3"/>
  <c r="I87" i="3"/>
  <c r="J87" i="3"/>
  <c r="V87" i="3" s="1"/>
  <c r="R87" i="3"/>
  <c r="K87" i="3"/>
  <c r="W87" i="3" s="1"/>
  <c r="O87" i="3"/>
  <c r="S87" i="3"/>
  <c r="N87" i="3" l="1"/>
  <c r="AA87" i="3"/>
  <c r="Z87" i="3"/>
  <c r="U87" i="3"/>
  <c r="X87" i="3" s="1"/>
  <c r="L87" i="3"/>
  <c r="P87" i="3" s="1"/>
  <c r="T87" i="3"/>
  <c r="Y87" i="3" l="1"/>
  <c r="AC87" i="3" s="1"/>
  <c r="E88" i="3" s="1"/>
  <c r="AB87" i="3"/>
  <c r="F88" i="3" l="1"/>
  <c r="J88" i="3" s="1"/>
  <c r="V88" i="3" s="1"/>
  <c r="G88" i="3"/>
  <c r="O88" i="3" s="1"/>
  <c r="R88" i="3"/>
  <c r="M88" i="3"/>
  <c r="I88" i="3"/>
  <c r="Q88" i="3"/>
  <c r="S88" i="3"/>
  <c r="K88" i="3" l="1"/>
  <c r="W88" i="3" s="1"/>
  <c r="AA88" i="3" s="1"/>
  <c r="H88" i="3"/>
  <c r="T88" i="3"/>
  <c r="N88" i="3"/>
  <c r="L88" i="3"/>
  <c r="U88" i="3"/>
  <c r="X88" i="3" s="1"/>
  <c r="AB88" i="3" s="1"/>
  <c r="Z88" i="3"/>
  <c r="P88" i="3" l="1"/>
  <c r="Y88" i="3"/>
  <c r="AC88" i="3" s="1"/>
  <c r="G89" i="3" l="1"/>
  <c r="E89" i="3"/>
  <c r="F89" i="3"/>
  <c r="J89" i="3" l="1"/>
  <c r="V89" i="3" s="1"/>
  <c r="R89" i="3"/>
  <c r="H89" i="3"/>
  <c r="I89" i="3"/>
  <c r="Q89" i="3"/>
  <c r="M89" i="3"/>
  <c r="K89" i="3"/>
  <c r="W89" i="3" s="1"/>
  <c r="O89" i="3"/>
  <c r="S89" i="3"/>
  <c r="AA89" i="3" l="1"/>
  <c r="T89" i="3"/>
  <c r="L89" i="3"/>
  <c r="P89" i="3" s="1"/>
  <c r="U89" i="3"/>
  <c r="X89" i="3" s="1"/>
  <c r="N89" i="3"/>
  <c r="Z89" i="3"/>
  <c r="AB89" i="3" l="1"/>
  <c r="Y89" i="3"/>
  <c r="AC89" i="3" s="1"/>
  <c r="G90" i="3" l="1"/>
  <c r="E90" i="3"/>
  <c r="F90" i="3"/>
  <c r="J90" i="3" l="1"/>
  <c r="V90" i="3" s="1"/>
  <c r="R90" i="3"/>
  <c r="Q90" i="3"/>
  <c r="I90" i="3"/>
  <c r="H90" i="3"/>
  <c r="M90" i="3"/>
  <c r="S90" i="3"/>
  <c r="K90" i="3"/>
  <c r="W90" i="3" s="1"/>
  <c r="O90" i="3"/>
  <c r="AA90" i="3" l="1"/>
  <c r="U90" i="3"/>
  <c r="X90" i="3" s="1"/>
  <c r="L90" i="3"/>
  <c r="P90" i="3" s="1"/>
  <c r="N90" i="3"/>
  <c r="T90" i="3"/>
  <c r="Z90" i="3"/>
  <c r="Y90" i="3" l="1"/>
  <c r="AC90" i="3" s="1"/>
  <c r="AB90" i="3"/>
  <c r="G91" i="3" l="1"/>
  <c r="F91" i="3"/>
  <c r="E91" i="3"/>
  <c r="H91" i="3" l="1"/>
  <c r="I91" i="3"/>
  <c r="M91" i="3"/>
  <c r="Q91" i="3"/>
  <c r="J91" i="3"/>
  <c r="V91" i="3" s="1"/>
  <c r="R91" i="3"/>
  <c r="K91" i="3"/>
  <c r="W91" i="3" s="1"/>
  <c r="S91" i="3"/>
  <c r="O91" i="3"/>
  <c r="Z91" i="3" l="1"/>
  <c r="AA91" i="3"/>
  <c r="N91" i="3"/>
  <c r="T91" i="3"/>
  <c r="L91" i="3"/>
  <c r="P91" i="3" s="1"/>
  <c r="U91" i="3"/>
  <c r="X91" i="3" s="1"/>
  <c r="AB91" i="3" s="1"/>
  <c r="Y91" i="3" l="1"/>
  <c r="AC91" i="3" s="1"/>
  <c r="G92" i="3" l="1"/>
  <c r="E92" i="3"/>
  <c r="F92" i="3"/>
  <c r="J92" i="3" l="1"/>
  <c r="V92" i="3" s="1"/>
  <c r="R92" i="3"/>
  <c r="M92" i="3"/>
  <c r="Q92" i="3"/>
  <c r="H92" i="3"/>
  <c r="I92" i="3"/>
  <c r="K92" i="3"/>
  <c r="W92" i="3" s="1"/>
  <c r="O92" i="3"/>
  <c r="S92" i="3"/>
  <c r="N92" i="3" l="1"/>
  <c r="AA92" i="3"/>
  <c r="L92" i="3"/>
  <c r="P92" i="3" s="1"/>
  <c r="U92" i="3"/>
  <c r="X92" i="3" s="1"/>
  <c r="T92" i="3"/>
  <c r="Z92" i="3"/>
  <c r="AB92" i="3" l="1"/>
  <c r="Y92" i="3"/>
  <c r="AC92" i="3" s="1"/>
  <c r="G93" i="3" s="1"/>
  <c r="E93" i="3" l="1"/>
  <c r="I93" i="3" s="1"/>
  <c r="F93" i="3"/>
  <c r="J93" i="3" s="1"/>
  <c r="V93" i="3" s="1"/>
  <c r="O93" i="3"/>
  <c r="S93" i="3"/>
  <c r="K93" i="3"/>
  <c r="W93" i="3" s="1"/>
  <c r="R93" i="3" l="1"/>
  <c r="Z93" i="3" s="1"/>
  <c r="H93" i="3"/>
  <c r="Q93" i="3"/>
  <c r="M93" i="3"/>
  <c r="N93" i="3"/>
  <c r="AA93" i="3"/>
  <c r="L93" i="3"/>
  <c r="U93" i="3"/>
  <c r="X93" i="3" s="1"/>
  <c r="P93" i="3" l="1"/>
  <c r="T93" i="3"/>
  <c r="AB93" i="3" s="1"/>
  <c r="Y93" i="3"/>
  <c r="AC93" i="3" s="1"/>
  <c r="G94" i="3" l="1"/>
  <c r="E94" i="3"/>
  <c r="F94" i="3"/>
  <c r="J94" i="3" l="1"/>
  <c r="V94" i="3" s="1"/>
  <c r="R94" i="3"/>
  <c r="M94" i="3"/>
  <c r="Q94" i="3"/>
  <c r="I94" i="3"/>
  <c r="H94" i="3"/>
  <c r="K94" i="3"/>
  <c r="W94" i="3" s="1"/>
  <c r="O94" i="3"/>
  <c r="S94" i="3"/>
  <c r="AA94" i="3" l="1"/>
  <c r="T94" i="3"/>
  <c r="N94" i="3"/>
  <c r="U94" i="3"/>
  <c r="X94" i="3" s="1"/>
  <c r="L94" i="3"/>
  <c r="P94" i="3" s="1"/>
  <c r="Z94" i="3"/>
  <c r="AB94" i="3" l="1"/>
  <c r="Y94" i="3"/>
  <c r="AC94" i="3" s="1"/>
  <c r="G95" i="3" l="1"/>
  <c r="F95" i="3"/>
  <c r="E95" i="3"/>
  <c r="M95" i="3" l="1"/>
  <c r="I95" i="3"/>
  <c r="H95" i="3"/>
  <c r="Q95" i="3"/>
  <c r="J95" i="3"/>
  <c r="V95" i="3" s="1"/>
  <c r="R95" i="3"/>
  <c r="K95" i="3"/>
  <c r="W95" i="3" s="1"/>
  <c r="O95" i="3"/>
  <c r="S95" i="3"/>
  <c r="AA95" i="3" l="1"/>
  <c r="N95" i="3"/>
  <c r="Z95" i="3"/>
  <c r="T95" i="3"/>
  <c r="L95" i="3"/>
  <c r="P95" i="3" s="1"/>
  <c r="U95" i="3"/>
  <c r="X95" i="3" s="1"/>
  <c r="AB95" i="3" l="1"/>
  <c r="Y95" i="3"/>
  <c r="AC95" i="3" s="1"/>
  <c r="G96" i="3" l="1"/>
  <c r="E96" i="3"/>
  <c r="F96" i="3"/>
  <c r="J96" i="3" l="1"/>
  <c r="R97" i="3"/>
  <c r="R96" i="3"/>
  <c r="Q96" i="3"/>
  <c r="H96" i="3"/>
  <c r="I96" i="3"/>
  <c r="M96" i="3"/>
  <c r="Q97" i="3"/>
  <c r="S97" i="3"/>
  <c r="S96" i="3"/>
  <c r="K96" i="3"/>
  <c r="O96" i="3"/>
  <c r="T97" i="3" l="1"/>
  <c r="T96" i="3"/>
  <c r="W96" i="3"/>
  <c r="AA96" i="3" s="1"/>
  <c r="W97" i="3"/>
  <c r="AA97" i="3" s="1"/>
  <c r="U96" i="3"/>
  <c r="L96" i="3"/>
  <c r="P96" i="3" s="1"/>
  <c r="U97" i="3"/>
  <c r="N96" i="3"/>
  <c r="V97" i="3"/>
  <c r="Z97" i="3" s="1"/>
  <c r="V96" i="3"/>
  <c r="Z96" i="3" s="1"/>
  <c r="X96" i="3" l="1"/>
  <c r="AB96" i="3" s="1"/>
  <c r="X97" i="3"/>
  <c r="AB97" i="3" s="1"/>
  <c r="Y96" i="3"/>
  <c r="Y97" i="3"/>
  <c r="AC97" i="3" s="1"/>
  <c r="G98" i="3" l="1"/>
  <c r="E98" i="3"/>
  <c r="F98" i="3"/>
  <c r="R98" i="3" l="1"/>
  <c r="J98" i="3"/>
  <c r="V98" i="3" s="1"/>
  <c r="H98" i="3"/>
  <c r="I98" i="3"/>
  <c r="M98" i="3"/>
  <c r="Q98" i="3"/>
  <c r="K98" i="3"/>
  <c r="W98" i="3" s="1"/>
  <c r="S98" i="3"/>
  <c r="O98" i="3"/>
  <c r="AA98" i="3" l="1"/>
  <c r="T98" i="3"/>
  <c r="L98" i="3"/>
  <c r="P98" i="3" s="1"/>
  <c r="U98" i="3"/>
  <c r="X98" i="3" s="1"/>
  <c r="N98" i="3"/>
  <c r="Z98" i="3"/>
  <c r="AB98" i="3" l="1"/>
  <c r="Y98" i="3"/>
  <c r="AC98" i="3" s="1"/>
  <c r="G99" i="3" l="1"/>
  <c r="F99" i="3"/>
  <c r="E99" i="3"/>
  <c r="M99" i="3" l="1"/>
  <c r="Q99" i="3"/>
  <c r="I99" i="3"/>
  <c r="H99" i="3"/>
  <c r="J99" i="3"/>
  <c r="V99" i="3" s="1"/>
  <c r="R99" i="3"/>
  <c r="O99" i="3"/>
  <c r="K99" i="3"/>
  <c r="W99" i="3" s="1"/>
  <c r="S99" i="3"/>
  <c r="AA99" i="3" l="1"/>
  <c r="N99" i="3"/>
  <c r="Z99" i="3"/>
  <c r="U99" i="3"/>
  <c r="X99" i="3" s="1"/>
  <c r="L99" i="3"/>
  <c r="P99" i="3" s="1"/>
  <c r="T99" i="3"/>
  <c r="Y99" i="3" l="1"/>
  <c r="AC99" i="3" s="1"/>
  <c r="G100" i="3" s="1"/>
  <c r="AB99" i="3"/>
  <c r="F100" i="3" l="1"/>
  <c r="J100" i="3" s="1"/>
  <c r="V100" i="3" s="1"/>
  <c r="E100" i="3"/>
  <c r="O100" i="3"/>
  <c r="K100" i="3"/>
  <c r="W100" i="3" s="1"/>
  <c r="S100" i="3"/>
  <c r="H100" i="3" l="1"/>
  <c r="Q100" i="3"/>
  <c r="M100" i="3"/>
  <c r="I100" i="3"/>
  <c r="U100" i="3" s="1"/>
  <c r="X100" i="3" s="1"/>
  <c r="R100" i="3"/>
  <c r="N100" i="3"/>
  <c r="AA100" i="3"/>
  <c r="L100" i="3" l="1"/>
  <c r="P100" i="3" s="1"/>
  <c r="T100" i="3"/>
  <c r="Z100" i="3"/>
  <c r="Y100" i="3"/>
  <c r="AB100" i="3"/>
  <c r="AC100" i="3" l="1"/>
  <c r="G101" i="3" s="1"/>
  <c r="F101" i="3" l="1"/>
  <c r="E101" i="3"/>
  <c r="R101" i="3"/>
  <c r="J101" i="3"/>
  <c r="V101" i="3" s="1"/>
  <c r="Q101" i="3"/>
  <c r="H101" i="3"/>
  <c r="M101" i="3"/>
  <c r="I101" i="3"/>
  <c r="S101" i="3"/>
  <c r="O101" i="3"/>
  <c r="K101" i="3"/>
  <c r="W101" i="3" s="1"/>
  <c r="N101" i="3" l="1"/>
  <c r="AA101" i="3"/>
  <c r="U101" i="3"/>
  <c r="X101" i="3" s="1"/>
  <c r="L101" i="3"/>
  <c r="P101" i="3" s="1"/>
  <c r="T101" i="3"/>
  <c r="Z101" i="3"/>
  <c r="Y101" i="3" l="1"/>
  <c r="AC101" i="3" s="1"/>
  <c r="AB101" i="3"/>
  <c r="G102" i="3" l="1"/>
  <c r="E102" i="3"/>
  <c r="F102" i="3"/>
  <c r="J102" i="3" l="1"/>
  <c r="V102" i="3" s="1"/>
  <c r="R102" i="3"/>
  <c r="I102" i="3"/>
  <c r="H102" i="3"/>
  <c r="M102" i="3"/>
  <c r="Q102" i="3"/>
  <c r="S102" i="3"/>
  <c r="O102" i="3"/>
  <c r="K102" i="3"/>
  <c r="W102" i="3" s="1"/>
  <c r="AA102" i="3" l="1"/>
  <c r="L102" i="3"/>
  <c r="P102" i="3" s="1"/>
  <c r="U102" i="3"/>
  <c r="X102" i="3" s="1"/>
  <c r="Z102" i="3"/>
  <c r="T102" i="3"/>
  <c r="N102" i="3"/>
  <c r="Y102" i="3" l="1"/>
  <c r="AC102" i="3" s="1"/>
  <c r="G103" i="3" s="1"/>
  <c r="AB102" i="3"/>
  <c r="F103" i="3" l="1"/>
  <c r="E103" i="3"/>
  <c r="R103" i="3"/>
  <c r="J103" i="3"/>
  <c r="V103" i="3" s="1"/>
  <c r="I103" i="3"/>
  <c r="M103" i="3"/>
  <c r="H103" i="3"/>
  <c r="Q103" i="3"/>
  <c r="K103" i="3"/>
  <c r="W103" i="3" s="1"/>
  <c r="O103" i="3"/>
  <c r="S103" i="3"/>
  <c r="AA103" i="3" l="1"/>
  <c r="T103" i="3"/>
  <c r="U103" i="3"/>
  <c r="X103" i="3" s="1"/>
  <c r="AB103" i="3" s="1"/>
  <c r="L103" i="3"/>
  <c r="P103" i="3" s="1"/>
  <c r="N103" i="3"/>
  <c r="Z103" i="3"/>
  <c r="Y103" i="3" l="1"/>
  <c r="AC103" i="3" s="1"/>
  <c r="F104" i="3" l="1"/>
  <c r="E104" i="3"/>
  <c r="G104" i="3"/>
  <c r="O104" i="3" l="1"/>
  <c r="S104" i="3"/>
  <c r="K104" i="3"/>
  <c r="W104" i="3" s="1"/>
  <c r="I104" i="3"/>
  <c r="Q104" i="3"/>
  <c r="M104" i="3"/>
  <c r="H104" i="3"/>
  <c r="J104" i="3"/>
  <c r="V104" i="3" s="1"/>
  <c r="R104" i="3"/>
  <c r="N104" i="3" l="1"/>
  <c r="Z104" i="3"/>
  <c r="L104" i="3"/>
  <c r="P104" i="3" s="1"/>
  <c r="U104" i="3"/>
  <c r="X104" i="3" s="1"/>
  <c r="AA104" i="3"/>
  <c r="T104" i="3"/>
  <c r="Y104" i="3" l="1"/>
  <c r="AC104" i="3" s="1"/>
  <c r="F105" i="3" s="1"/>
  <c r="AB104" i="3"/>
  <c r="E105" i="3" l="1"/>
  <c r="I105" i="3" s="1"/>
  <c r="G105" i="3"/>
  <c r="Q106" i="3"/>
  <c r="Q105" i="3"/>
  <c r="O105" i="3"/>
  <c r="S105" i="3"/>
  <c r="K105" i="3"/>
  <c r="S106" i="3"/>
  <c r="J105" i="3"/>
  <c r="R106" i="3"/>
  <c r="R105" i="3"/>
  <c r="M105" i="3" l="1"/>
  <c r="H105" i="3"/>
  <c r="T106" i="3"/>
  <c r="W106" i="3"/>
  <c r="AA106" i="3" s="1"/>
  <c r="W105" i="3"/>
  <c r="AA105" i="3" s="1"/>
  <c r="V106" i="3"/>
  <c r="Z106" i="3" s="1"/>
  <c r="V105" i="3"/>
  <c r="Z105" i="3" s="1"/>
  <c r="L105" i="3"/>
  <c r="P105" i="3" s="1"/>
  <c r="U105" i="3"/>
  <c r="U106" i="3"/>
  <c r="N105" i="3"/>
  <c r="T105" i="3"/>
  <c r="Y105" i="3" l="1"/>
  <c r="X105" i="3"/>
  <c r="AB105" i="3" s="1"/>
  <c r="Y106" i="3"/>
  <c r="AC106" i="3" s="1"/>
  <c r="X106" i="3"/>
  <c r="AB106" i="3" s="1"/>
  <c r="E107" i="3" l="1"/>
  <c r="F107" i="3"/>
  <c r="G107" i="3"/>
  <c r="K107" i="3" l="1"/>
  <c r="W107" i="3" s="1"/>
  <c r="O107" i="3"/>
  <c r="S107" i="3"/>
  <c r="J107" i="3"/>
  <c r="V107" i="3" s="1"/>
  <c r="R107" i="3"/>
  <c r="M107" i="3"/>
  <c r="I107" i="3"/>
  <c r="H107" i="3"/>
  <c r="Q107" i="3"/>
  <c r="AA107" i="3" l="1"/>
  <c r="L107" i="3"/>
  <c r="P107" i="3" s="1"/>
  <c r="U107" i="3"/>
  <c r="X107" i="3" s="1"/>
  <c r="Z107" i="3"/>
  <c r="T107" i="3"/>
  <c r="N107" i="3"/>
  <c r="Y107" i="3" l="1"/>
  <c r="AC107" i="3" s="1"/>
  <c r="F108" i="3" s="1"/>
  <c r="AB107" i="3"/>
  <c r="G108" i="3" l="1"/>
  <c r="S108" i="3" s="1"/>
  <c r="E108" i="3"/>
  <c r="Q108" i="3" s="1"/>
  <c r="J108" i="3"/>
  <c r="R108" i="3"/>
  <c r="M108" i="3" l="1"/>
  <c r="I108" i="3"/>
  <c r="U108" i="3" s="1"/>
  <c r="H108" i="3"/>
  <c r="O108" i="3"/>
  <c r="K108" i="3"/>
  <c r="W108" i="3" s="1"/>
  <c r="AA108" i="3" s="1"/>
  <c r="T108" i="3"/>
  <c r="V108" i="3"/>
  <c r="Z108" i="3" s="1"/>
  <c r="N108" i="3"/>
  <c r="L108" i="3" l="1"/>
  <c r="P108" i="3" s="1"/>
  <c r="X108" i="3"/>
  <c r="AB108" i="3" s="1"/>
  <c r="Y108" i="3"/>
  <c r="AC108" i="3" s="1"/>
  <c r="G109" i="3" l="1"/>
  <c r="E109" i="3"/>
  <c r="F109" i="3"/>
  <c r="J109" i="3" l="1"/>
  <c r="R109" i="3"/>
  <c r="I109" i="3"/>
  <c r="H109" i="3"/>
  <c r="M109" i="3"/>
  <c r="Q109" i="3"/>
  <c r="O109" i="3"/>
  <c r="S109" i="3"/>
  <c r="K109" i="3"/>
  <c r="W109" i="3" s="1"/>
  <c r="T109" i="3" l="1"/>
  <c r="AA109" i="3"/>
  <c r="L109" i="3"/>
  <c r="P109" i="3" s="1"/>
  <c r="U109" i="3"/>
  <c r="V109" i="3"/>
  <c r="Z109" i="3" s="1"/>
  <c r="N109" i="3"/>
  <c r="X109" i="3" l="1"/>
  <c r="AB109" i="3" s="1"/>
  <c r="Y109" i="3"/>
  <c r="AC109" i="3" s="1"/>
  <c r="F110" i="3" l="1"/>
  <c r="E110" i="3"/>
  <c r="G110" i="3"/>
  <c r="K110" i="3" l="1"/>
  <c r="S110" i="3"/>
  <c r="S111" i="3"/>
  <c r="O110" i="3"/>
  <c r="H110" i="3"/>
  <c r="I110" i="3"/>
  <c r="Q110" i="3"/>
  <c r="Q111" i="3"/>
  <c r="M110" i="3"/>
  <c r="R110" i="3"/>
  <c r="J110" i="3"/>
  <c r="R111" i="3"/>
  <c r="T110" i="3" l="1"/>
  <c r="V110" i="3"/>
  <c r="Z110" i="3" s="1"/>
  <c r="V111" i="3"/>
  <c r="Z111" i="3" s="1"/>
  <c r="T111" i="3"/>
  <c r="U111" i="3"/>
  <c r="U110" i="3"/>
  <c r="L110" i="3"/>
  <c r="P110" i="3" s="1"/>
  <c r="N110" i="3"/>
  <c r="W111" i="3"/>
  <c r="AA111" i="3" s="1"/>
  <c r="W110" i="3"/>
  <c r="AA110" i="3" s="1"/>
  <c r="X110" i="3" l="1"/>
  <c r="AB110" i="3" s="1"/>
  <c r="Y110" i="3"/>
  <c r="X111" i="3"/>
  <c r="AB111" i="3" s="1"/>
  <c r="Y111" i="3"/>
  <c r="AC111" i="3" s="1"/>
  <c r="G112" i="3" l="1"/>
  <c r="E112" i="3"/>
  <c r="F112" i="3"/>
  <c r="J112" i="3" l="1"/>
  <c r="V112" i="3" s="1"/>
  <c r="R112" i="3"/>
  <c r="I112" i="3"/>
  <c r="M112" i="3"/>
  <c r="Q112" i="3"/>
  <c r="H112" i="3"/>
  <c r="K112" i="3"/>
  <c r="W112" i="3" s="1"/>
  <c r="S112" i="3"/>
  <c r="O112" i="3"/>
  <c r="AA112" i="3" l="1"/>
  <c r="N112" i="3"/>
  <c r="T112" i="3"/>
  <c r="G2" i="3"/>
  <c r="U112" i="3"/>
  <c r="L112" i="3"/>
  <c r="P112" i="3" s="1"/>
  <c r="Z112" i="3"/>
  <c r="G3" i="3" l="1"/>
  <c r="G4" i="3" s="1"/>
  <c r="X112" i="3"/>
  <c r="AB112" i="3" s="1"/>
  <c r="Y112" i="3"/>
</calcChain>
</file>

<file path=xl/sharedStrings.xml><?xml version="1.0" encoding="utf-8"?>
<sst xmlns="http://schemas.openxmlformats.org/spreadsheetml/2006/main" count="649" uniqueCount="39">
  <si>
    <t>A</t>
  </si>
  <si>
    <t>B</t>
  </si>
  <si>
    <t>C</t>
  </si>
  <si>
    <t>Conversions</t>
  </si>
  <si>
    <t>By Round</t>
  </si>
  <si>
    <t>Cumulative</t>
  </si>
  <si>
    <t>Round</t>
  </si>
  <si>
    <t>Conversion Rates</t>
  </si>
  <si>
    <t>Total</t>
  </si>
  <si>
    <t>Arms</t>
  </si>
  <si>
    <t>Conversion
Probability
by Arm</t>
  </si>
  <si>
    <t>PARAMETERS</t>
  </si>
  <si>
    <t>Epsilon</t>
  </si>
  <si>
    <t>Tao</t>
  </si>
  <si>
    <t>Traffic</t>
  </si>
  <si>
    <t>Traffic by Site</t>
  </si>
  <si>
    <t>Conv. Rate</t>
  </si>
  <si>
    <t>RESULTS</t>
  </si>
  <si>
    <t>Random #s</t>
  </si>
  <si>
    <t>Traffic/Round</t>
  </si>
  <si>
    <t>Trial number of days = 25</t>
  </si>
  <si>
    <t>Cumulative conversion rates</t>
  </si>
  <si>
    <t>Exp A</t>
  </si>
  <si>
    <t>Exp B</t>
  </si>
  <si>
    <t>Exp C</t>
  </si>
  <si>
    <t>Sum Exp</t>
  </si>
  <si>
    <t>P(A)</t>
  </si>
  <si>
    <t>P(B)</t>
  </si>
  <si>
    <t>P(C)</t>
  </si>
  <si>
    <t>Arm allocated</t>
  </si>
  <si>
    <t>Arm Assignment</t>
  </si>
  <si>
    <t>UCB_A</t>
  </si>
  <si>
    <t>UCB_B</t>
  </si>
  <si>
    <t>UCB_C</t>
  </si>
  <si>
    <t>Naming convention used for calculation</t>
  </si>
  <si>
    <r>
      <rPr>
        <b/>
        <sz val="12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>: The random number in column B are being considered for comaprision</t>
    </r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</si>
  <si>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Decision for traffic allocation to sites is made based on outcomes of the previous round which have been calculated in the adjacent cells of the repective rounds. Example, for round 2 (in row 14), the calculations have been conducted in row 13 (towards the end)</t>
    </r>
  </si>
  <si>
    <t>Tau has been selected as 0.5 because we need exploitation to be doubled from 25% to 50%. The lower Tau increases the exploitation.</t>
  </si>
  <si>
    <t>Tau has been selected as 0.75 because we need 25% to be allocated for exploitation. A higher Tau allows for more eploration and a lower Tau favours exploitation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</si>
</sst>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2" borderId="0" xfId="0" applyFill="1" applyAlignment="1">
      <alignment horizontal="left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0" fillId="3" borderId="0" xfId="0" applyFill="1"/>
    <xf numFmtId="3" fontId="1" fillId="3" borderId="0" xfId="2" applyNumberFormat="1" applyFont="1" applyFill="1" applyBorder="1" applyAlignment="1">
      <alignment horizontal="center"/>
    </xf>
    <xf numFmtId="10" fontId="1" fillId="3" borderId="0" xfId="1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9" fontId="0" fillId="0" borderId="12" xfId="0" applyNumberFormat="1" applyBorder="1"/>
    <xf numFmtId="0" fontId="0" fillId="3" borderId="12" xfId="0" applyFill="1" applyBorder="1"/>
    <xf numFmtId="9" fontId="0" fillId="3" borderId="12" xfId="0" applyNumberFormat="1" applyFill="1" applyBorder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2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3" borderId="2" xfId="0" applyNumberForma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0" xfId="1" applyFont="1" applyFill="1" applyBorder="1" applyAlignment="1">
      <alignment horizontal="center"/>
    </xf>
    <xf numFmtId="9" fontId="0" fillId="3" borderId="2" xfId="1" applyFont="1" applyFill="1" applyBorder="1" applyAlignment="1">
      <alignment horizontal="center"/>
    </xf>
    <xf numFmtId="0" fontId="2" fillId="0" borderId="12" xfId="0" applyFont="1" applyBorder="1"/>
    <xf numFmtId="0" fontId="0" fillId="2" borderId="12" xfId="0" applyFill="1" applyBorder="1"/>
    <xf numFmtId="0" fontId="5" fillId="0" borderId="0" xfId="0" applyFont="1"/>
    <xf numFmtId="2" fontId="0" fillId="0" borderId="0" xfId="0" applyNumberFormat="1"/>
    <xf numFmtId="2" fontId="0" fillId="0" borderId="12" xfId="0" applyNumberFormat="1" applyBorder="1" applyAlignment="1">
      <alignment horizontal="center"/>
    </xf>
    <xf numFmtId="2" fontId="0" fillId="0" borderId="12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9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2" fillId="3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D009F-73E5-4BB8-BD70-E9E7F3582B94}">
  <dimension ref="A1:AB112"/>
  <sheetViews>
    <sheetView zoomScale="70" zoomScaleNormal="70" workbookViewId="0">
      <selection activeCell="C5" sqref="C5"/>
    </sheetView>
  </sheetViews>
  <sheetFormatPr defaultRowHeight="14.4" x14ac:dyDescent="0.3"/>
  <cols>
    <col min="1" max="1" width="10.88671875" customWidth="1"/>
    <col min="2" max="2" width="9.77734375" customWidth="1"/>
    <col min="3" max="4" width="10.33203125" customWidth="1"/>
    <col min="6" max="6" width="11.88671875" bestFit="1" customWidth="1"/>
    <col min="7" max="7" width="10.6640625" customWidth="1"/>
    <col min="8" max="8" width="9.77734375" bestFit="1" customWidth="1"/>
    <col min="17" max="20" width="9.77734375" bestFit="1" customWidth="1"/>
  </cols>
  <sheetData>
    <row r="1" spans="1:28" x14ac:dyDescent="0.3">
      <c r="A1" s="70" t="s">
        <v>11</v>
      </c>
      <c r="B1" s="70"/>
      <c r="C1" s="70"/>
      <c r="F1" s="75" t="s">
        <v>17</v>
      </c>
      <c r="G1" s="75"/>
    </row>
    <row r="2" spans="1:28" x14ac:dyDescent="0.3">
      <c r="A2" s="74" t="s">
        <v>19</v>
      </c>
      <c r="B2" s="74"/>
      <c r="C2" s="11">
        <v>30000</v>
      </c>
      <c r="F2" s="41" t="s">
        <v>14</v>
      </c>
      <c r="G2" s="42">
        <f>SUM(Q112:S112)</f>
        <v>3000000</v>
      </c>
      <c r="J2" s="1"/>
      <c r="K2" s="1"/>
      <c r="L2" s="1"/>
    </row>
    <row r="3" spans="1:28" x14ac:dyDescent="0.3">
      <c r="A3" s="74" t="s">
        <v>9</v>
      </c>
      <c r="B3" s="74"/>
      <c r="C3" s="11">
        <v>3</v>
      </c>
      <c r="F3" s="41" t="s">
        <v>3</v>
      </c>
      <c r="G3" s="42">
        <f>SUM(U112:W112)</f>
        <v>340720</v>
      </c>
    </row>
    <row r="4" spans="1:28" ht="14.4" customHeight="1" x14ac:dyDescent="0.3">
      <c r="A4" s="71" t="s">
        <v>10</v>
      </c>
      <c r="B4" s="23" t="s">
        <v>0</v>
      </c>
      <c r="C4" s="24">
        <v>0.09</v>
      </c>
      <c r="F4" s="41" t="s">
        <v>16</v>
      </c>
      <c r="G4" s="43">
        <f>G3/G2</f>
        <v>0.11357333333333333</v>
      </c>
      <c r="J4" s="1"/>
      <c r="K4" s="1"/>
      <c r="L4" s="1"/>
    </row>
    <row r="5" spans="1:28" x14ac:dyDescent="0.3">
      <c r="A5" s="72"/>
      <c r="B5" s="11" t="s">
        <v>1</v>
      </c>
      <c r="C5" s="12">
        <v>0.15</v>
      </c>
    </row>
    <row r="6" spans="1:28" x14ac:dyDescent="0.3">
      <c r="A6" s="73"/>
      <c r="B6" s="44" t="s">
        <v>2</v>
      </c>
      <c r="C6" s="45">
        <v>0.1</v>
      </c>
    </row>
    <row r="7" spans="1:28" x14ac:dyDescent="0.3">
      <c r="A7" s="34" t="s">
        <v>12</v>
      </c>
      <c r="B7" s="22"/>
      <c r="C7" s="22"/>
    </row>
    <row r="8" spans="1:28" x14ac:dyDescent="0.3">
      <c r="A8" s="34" t="s">
        <v>13</v>
      </c>
      <c r="B8" s="22"/>
      <c r="C8" s="22"/>
    </row>
    <row r="10" spans="1:28" x14ac:dyDescent="0.3">
      <c r="A10" s="1"/>
      <c r="D10" s="1"/>
      <c r="E10" s="76" t="s">
        <v>4</v>
      </c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8"/>
      <c r="Q10" s="76" t="s">
        <v>5</v>
      </c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8"/>
    </row>
    <row r="11" spans="1:28" x14ac:dyDescent="0.3">
      <c r="A11" s="1"/>
      <c r="B11" s="67" t="s">
        <v>18</v>
      </c>
      <c r="C11" s="68"/>
      <c r="D11" s="69"/>
      <c r="E11" s="76" t="s">
        <v>15</v>
      </c>
      <c r="F11" s="77"/>
      <c r="G11" s="77"/>
      <c r="H11" s="78"/>
      <c r="I11" s="76" t="s">
        <v>3</v>
      </c>
      <c r="J11" s="77"/>
      <c r="K11" s="77"/>
      <c r="L11" s="77"/>
      <c r="M11" s="76" t="s">
        <v>7</v>
      </c>
      <c r="N11" s="77"/>
      <c r="O11" s="77"/>
      <c r="P11" s="78"/>
      <c r="Q11" s="76" t="s">
        <v>15</v>
      </c>
      <c r="R11" s="77"/>
      <c r="S11" s="77"/>
      <c r="T11" s="78"/>
      <c r="U11" s="76" t="s">
        <v>3</v>
      </c>
      <c r="V11" s="77"/>
      <c r="W11" s="77"/>
      <c r="X11" s="77"/>
      <c r="Y11" s="76" t="s">
        <v>7</v>
      </c>
      <c r="Z11" s="77"/>
      <c r="AA11" s="77"/>
      <c r="AB11" s="78"/>
    </row>
    <row r="12" spans="1:28" x14ac:dyDescent="0.3">
      <c r="A12" s="8" t="s">
        <v>6</v>
      </c>
      <c r="B12" s="8" t="s">
        <v>0</v>
      </c>
      <c r="C12" s="9" t="s">
        <v>1</v>
      </c>
      <c r="D12" s="10" t="s">
        <v>2</v>
      </c>
      <c r="E12" s="8" t="s">
        <v>0</v>
      </c>
      <c r="F12" s="9" t="s">
        <v>1</v>
      </c>
      <c r="G12" s="9" t="s">
        <v>2</v>
      </c>
      <c r="H12" s="10" t="s">
        <v>8</v>
      </c>
      <c r="I12" s="8" t="s">
        <v>0</v>
      </c>
      <c r="J12" s="9" t="s">
        <v>1</v>
      </c>
      <c r="K12" s="9" t="s">
        <v>2</v>
      </c>
      <c r="L12" s="10" t="s">
        <v>8</v>
      </c>
      <c r="M12" s="8" t="s">
        <v>0</v>
      </c>
      <c r="N12" s="9" t="s">
        <v>1</v>
      </c>
      <c r="O12" s="9" t="s">
        <v>2</v>
      </c>
      <c r="P12" s="10" t="s">
        <v>8</v>
      </c>
      <c r="Q12" s="8" t="s">
        <v>0</v>
      </c>
      <c r="R12" s="9" t="s">
        <v>1</v>
      </c>
      <c r="S12" s="9" t="s">
        <v>2</v>
      </c>
      <c r="T12" s="10" t="s">
        <v>8</v>
      </c>
      <c r="U12" s="8" t="s">
        <v>0</v>
      </c>
      <c r="V12" s="9" t="s">
        <v>1</v>
      </c>
      <c r="W12" s="9" t="s">
        <v>2</v>
      </c>
      <c r="X12" s="10" t="s">
        <v>8</v>
      </c>
      <c r="Y12" s="9" t="s">
        <v>0</v>
      </c>
      <c r="Z12" s="9" t="s">
        <v>1</v>
      </c>
      <c r="AA12" s="9" t="s">
        <v>2</v>
      </c>
      <c r="AB12" s="10" t="s">
        <v>8</v>
      </c>
    </row>
    <row r="13" spans="1:28" x14ac:dyDescent="0.3">
      <c r="A13" s="15">
        <v>1</v>
      </c>
      <c r="B13" s="35">
        <v>0.70198031293466034</v>
      </c>
      <c r="C13" s="36">
        <v>0.75705401715290677</v>
      </c>
      <c r="D13" s="37">
        <v>0.58178693585021324</v>
      </c>
      <c r="E13" s="38">
        <f>$C$2/$C$3</f>
        <v>10000</v>
      </c>
      <c r="F13" s="39">
        <v>10000</v>
      </c>
      <c r="G13" s="39">
        <v>10000</v>
      </c>
      <c r="H13" s="40">
        <f>SUM(E13:G13)</f>
        <v>30000</v>
      </c>
      <c r="I13" s="38">
        <f>IFERROR(_xlfn.BINOM.INV(E13,$C$4,B13),0)</f>
        <v>915</v>
      </c>
      <c r="J13" s="39">
        <f>IFERROR(_xlfn.BINOM.INV(F13,$C$5,C13),0)</f>
        <v>1525</v>
      </c>
      <c r="K13" s="39">
        <f>IFERROR(_xlfn.BINOM.INV(G13,$C$6,D13),0)</f>
        <v>1006</v>
      </c>
      <c r="L13" s="40">
        <f t="shared" ref="L13:L44" si="0">SUM(I13:K13)</f>
        <v>3446</v>
      </c>
      <c r="M13" s="16">
        <f t="shared" ref="M13:M44" si="1">IF(E13=0,"",I13/E13)</f>
        <v>9.1499999999999998E-2</v>
      </c>
      <c r="N13" s="17">
        <f t="shared" ref="N13:N44" si="2">IF(F13=0,"",J13/F13)</f>
        <v>0.1525</v>
      </c>
      <c r="O13" s="17">
        <f t="shared" ref="O13:O44" si="3">IF(G13=0,"",K13/G13)</f>
        <v>0.10059999999999999</v>
      </c>
      <c r="P13" s="18">
        <f t="shared" ref="P13:P44" si="4">L13/H13</f>
        <v>0.11486666666666667</v>
      </c>
      <c r="Q13" s="38">
        <f>SUM(E$13:E13)</f>
        <v>10000</v>
      </c>
      <c r="R13" s="39">
        <f>SUM(F$13:F13)</f>
        <v>10000</v>
      </c>
      <c r="S13" s="39">
        <f>SUM(G$13:G13)</f>
        <v>10000</v>
      </c>
      <c r="T13" s="40">
        <f>SUM(Q13:S13)</f>
        <v>30000</v>
      </c>
      <c r="U13" s="38">
        <f>SUM(I$13:I13)</f>
        <v>915</v>
      </c>
      <c r="V13" s="39">
        <f>SUM(J$13:J13)</f>
        <v>1525</v>
      </c>
      <c r="W13" s="39">
        <f>SUM(K$13:K13)</f>
        <v>1006</v>
      </c>
      <c r="X13" s="40">
        <f t="shared" ref="X13:X44" si="5">SUM(U13:W13)</f>
        <v>3446</v>
      </c>
      <c r="Y13" s="17">
        <f>IF(Q13=0,"",U13/Q13)</f>
        <v>9.1499999999999998E-2</v>
      </c>
      <c r="Z13" s="17">
        <f t="shared" ref="Z13:Z76" si="6">IF(R13=0,"",V13/R13)</f>
        <v>0.1525</v>
      </c>
      <c r="AA13" s="17">
        <f t="shared" ref="AA13:AA44" si="7">IF(S13=0,"",W13/S13)</f>
        <v>0.10059999999999999</v>
      </c>
      <c r="AB13" s="18">
        <f>X13/T13</f>
        <v>0.11486666666666667</v>
      </c>
    </row>
    <row r="14" spans="1:28" x14ac:dyDescent="0.3">
      <c r="A14" s="2">
        <v>2</v>
      </c>
      <c r="B14" s="13">
        <v>0.24700336545827017</v>
      </c>
      <c r="C14" s="21">
        <v>0.9130203135069771</v>
      </c>
      <c r="D14" s="31">
        <v>0.6162584125029098</v>
      </c>
      <c r="E14" s="25">
        <v>10000</v>
      </c>
      <c r="F14" s="26">
        <v>10000</v>
      </c>
      <c r="G14" s="26">
        <v>10000</v>
      </c>
      <c r="H14" s="27">
        <f t="shared" ref="H14:H77" si="8">SUM(E14:G14)</f>
        <v>30000</v>
      </c>
      <c r="I14" s="25">
        <f t="shared" ref="I14:I77" si="9">IFERROR(_xlfn.BINOM.INV(E14,$C$4,B14),0)</f>
        <v>880</v>
      </c>
      <c r="J14" s="26">
        <f t="shared" ref="J14:J77" si="10">IFERROR(_xlfn.BINOM.INV(F14,$C$5,C14),0)</f>
        <v>1549</v>
      </c>
      <c r="K14" s="26">
        <f t="shared" ref="K14:K77" si="11">IFERROR(_xlfn.BINOM.INV(G14,$C$6,D14),0)</f>
        <v>1009</v>
      </c>
      <c r="L14" s="27">
        <f t="shared" si="0"/>
        <v>3438</v>
      </c>
      <c r="M14" s="19">
        <f t="shared" si="1"/>
        <v>8.7999999999999995E-2</v>
      </c>
      <c r="N14" s="3">
        <f t="shared" si="2"/>
        <v>0.15490000000000001</v>
      </c>
      <c r="O14" s="3">
        <f t="shared" si="3"/>
        <v>0.1009</v>
      </c>
      <c r="P14" s="4">
        <f t="shared" si="4"/>
        <v>0.11459999999999999</v>
      </c>
      <c r="Q14" s="25">
        <f>SUM(E$13:E14)</f>
        <v>20000</v>
      </c>
      <c r="R14" s="26">
        <f>SUM(F$13:F14)</f>
        <v>20000</v>
      </c>
      <c r="S14" s="26">
        <f>SUM(G$13:G14)</f>
        <v>20000</v>
      </c>
      <c r="T14" s="27">
        <f t="shared" ref="T14:T77" si="12">SUM(Q14:S14)</f>
        <v>60000</v>
      </c>
      <c r="U14" s="25">
        <f>SUM(I$13:I14)</f>
        <v>1795</v>
      </c>
      <c r="V14" s="26">
        <f>SUM(J$13:J14)</f>
        <v>3074</v>
      </c>
      <c r="W14" s="26">
        <f>SUM(K$13:K14)</f>
        <v>2015</v>
      </c>
      <c r="X14" s="27">
        <f t="shared" si="5"/>
        <v>6884</v>
      </c>
      <c r="Y14" s="3">
        <f t="shared" ref="Y14:Y77" si="13">IF(Q14=0,"",U14/Q14)</f>
        <v>8.9749999999999996E-2</v>
      </c>
      <c r="Z14" s="3">
        <f t="shared" si="6"/>
        <v>0.1537</v>
      </c>
      <c r="AA14" s="3">
        <f t="shared" si="7"/>
        <v>0.10075000000000001</v>
      </c>
      <c r="AB14" s="4">
        <f t="shared" ref="AB14:AB77" si="14">X14/T14</f>
        <v>0.11473333333333334</v>
      </c>
    </row>
    <row r="15" spans="1:28" x14ac:dyDescent="0.3">
      <c r="A15" s="2">
        <v>3</v>
      </c>
      <c r="B15" s="13">
        <v>0.77403786827093313</v>
      </c>
      <c r="C15" s="21">
        <v>0.88395829380752333</v>
      </c>
      <c r="D15" s="31">
        <v>0.99913470052741848</v>
      </c>
      <c r="E15" s="25">
        <v>10000</v>
      </c>
      <c r="F15" s="26">
        <v>10000</v>
      </c>
      <c r="G15" s="26">
        <v>10000</v>
      </c>
      <c r="H15" s="27">
        <f t="shared" si="8"/>
        <v>30000</v>
      </c>
      <c r="I15" s="25">
        <f t="shared" si="9"/>
        <v>921</v>
      </c>
      <c r="J15" s="26">
        <f t="shared" si="10"/>
        <v>1543</v>
      </c>
      <c r="K15" s="26">
        <f t="shared" si="11"/>
        <v>1095</v>
      </c>
      <c r="L15" s="27">
        <f t="shared" si="0"/>
        <v>3559</v>
      </c>
      <c r="M15" s="19">
        <f t="shared" si="1"/>
        <v>9.2100000000000001E-2</v>
      </c>
      <c r="N15" s="3">
        <f t="shared" si="2"/>
        <v>0.15429999999999999</v>
      </c>
      <c r="O15" s="3">
        <f t="shared" si="3"/>
        <v>0.1095</v>
      </c>
      <c r="P15" s="4">
        <f t="shared" si="4"/>
        <v>0.11863333333333333</v>
      </c>
      <c r="Q15" s="25">
        <f>SUM(E$13:E15)</f>
        <v>30000</v>
      </c>
      <c r="R15" s="26">
        <f>SUM(F$13:F15)</f>
        <v>30000</v>
      </c>
      <c r="S15" s="26">
        <f>SUM(G$13:G15)</f>
        <v>30000</v>
      </c>
      <c r="T15" s="27">
        <f t="shared" si="12"/>
        <v>90000</v>
      </c>
      <c r="U15" s="25">
        <f>SUM(I$13:I15)</f>
        <v>2716</v>
      </c>
      <c r="V15" s="26">
        <f>SUM(J$13:J15)</f>
        <v>4617</v>
      </c>
      <c r="W15" s="26">
        <f>SUM(K$13:K15)</f>
        <v>3110</v>
      </c>
      <c r="X15" s="27">
        <f t="shared" si="5"/>
        <v>10443</v>
      </c>
      <c r="Y15" s="3">
        <f t="shared" si="13"/>
        <v>9.0533333333333327E-2</v>
      </c>
      <c r="Z15" s="3">
        <f t="shared" si="6"/>
        <v>0.15390000000000001</v>
      </c>
      <c r="AA15" s="3">
        <f t="shared" si="7"/>
        <v>0.10366666666666667</v>
      </c>
      <c r="AB15" s="4">
        <f t="shared" si="14"/>
        <v>0.11603333333333334</v>
      </c>
    </row>
    <row r="16" spans="1:28" x14ac:dyDescent="0.3">
      <c r="A16" s="2">
        <v>4</v>
      </c>
      <c r="B16" s="13">
        <v>0.44837627939003699</v>
      </c>
      <c r="C16" s="21">
        <v>0.76574702001985018</v>
      </c>
      <c r="D16" s="31">
        <v>0.92547885202713231</v>
      </c>
      <c r="E16" s="25">
        <v>10000</v>
      </c>
      <c r="F16" s="26">
        <v>10000</v>
      </c>
      <c r="G16" s="26">
        <v>10000</v>
      </c>
      <c r="H16" s="27">
        <f t="shared" si="8"/>
        <v>30000</v>
      </c>
      <c r="I16" s="25">
        <f t="shared" si="9"/>
        <v>896</v>
      </c>
      <c r="J16" s="26">
        <f t="shared" si="10"/>
        <v>1526</v>
      </c>
      <c r="K16" s="26">
        <f t="shared" si="11"/>
        <v>1043</v>
      </c>
      <c r="L16" s="27">
        <f t="shared" si="0"/>
        <v>3465</v>
      </c>
      <c r="M16" s="19">
        <f t="shared" si="1"/>
        <v>8.9599999999999999E-2</v>
      </c>
      <c r="N16" s="3">
        <f t="shared" si="2"/>
        <v>0.15260000000000001</v>
      </c>
      <c r="O16" s="3">
        <f t="shared" si="3"/>
        <v>0.1043</v>
      </c>
      <c r="P16" s="4">
        <f t="shared" si="4"/>
        <v>0.11550000000000001</v>
      </c>
      <c r="Q16" s="25">
        <f>SUM(E$13:E16)</f>
        <v>40000</v>
      </c>
      <c r="R16" s="26">
        <f>SUM(F$13:F16)</f>
        <v>40000</v>
      </c>
      <c r="S16" s="26">
        <f>SUM(G$13:G16)</f>
        <v>40000</v>
      </c>
      <c r="T16" s="27">
        <f t="shared" si="12"/>
        <v>120000</v>
      </c>
      <c r="U16" s="25">
        <f>SUM(I$13:I16)</f>
        <v>3612</v>
      </c>
      <c r="V16" s="26">
        <f>SUM(J$13:J16)</f>
        <v>6143</v>
      </c>
      <c r="W16" s="26">
        <f>SUM(K$13:K16)</f>
        <v>4153</v>
      </c>
      <c r="X16" s="27">
        <f t="shared" si="5"/>
        <v>13908</v>
      </c>
      <c r="Y16" s="3">
        <f t="shared" si="13"/>
        <v>9.0300000000000005E-2</v>
      </c>
      <c r="Z16" s="3">
        <f t="shared" si="6"/>
        <v>0.15357499999999999</v>
      </c>
      <c r="AA16" s="3">
        <f t="shared" si="7"/>
        <v>0.103825</v>
      </c>
      <c r="AB16" s="4">
        <f t="shared" si="14"/>
        <v>0.1159</v>
      </c>
    </row>
    <row r="17" spans="1:28" x14ac:dyDescent="0.3">
      <c r="A17" s="2">
        <v>5</v>
      </c>
      <c r="B17" s="13">
        <v>0.40610408831632827</v>
      </c>
      <c r="C17" s="21">
        <v>0.60061869943367407</v>
      </c>
      <c r="D17" s="31">
        <v>0.91935375465246327</v>
      </c>
      <c r="E17" s="25">
        <v>10000</v>
      </c>
      <c r="F17" s="26">
        <v>10000</v>
      </c>
      <c r="G17" s="26">
        <v>10000</v>
      </c>
      <c r="H17" s="27">
        <f t="shared" si="8"/>
        <v>30000</v>
      </c>
      <c r="I17" s="25">
        <f t="shared" si="9"/>
        <v>893</v>
      </c>
      <c r="J17" s="26">
        <f t="shared" si="10"/>
        <v>1509</v>
      </c>
      <c r="K17" s="26">
        <f t="shared" si="11"/>
        <v>1042</v>
      </c>
      <c r="L17" s="27">
        <f t="shared" si="0"/>
        <v>3444</v>
      </c>
      <c r="M17" s="19">
        <f t="shared" si="1"/>
        <v>8.9300000000000004E-2</v>
      </c>
      <c r="N17" s="3">
        <f t="shared" si="2"/>
        <v>0.15090000000000001</v>
      </c>
      <c r="O17" s="3">
        <f t="shared" si="3"/>
        <v>0.1042</v>
      </c>
      <c r="P17" s="4">
        <f t="shared" si="4"/>
        <v>0.1148</v>
      </c>
      <c r="Q17" s="25">
        <f>SUM(E$13:E17)</f>
        <v>50000</v>
      </c>
      <c r="R17" s="26">
        <f>SUM(F$13:F17)</f>
        <v>50000</v>
      </c>
      <c r="S17" s="26">
        <f>SUM(G$13:G17)</f>
        <v>50000</v>
      </c>
      <c r="T17" s="27">
        <f t="shared" si="12"/>
        <v>150000</v>
      </c>
      <c r="U17" s="25">
        <f>SUM(I$13:I17)</f>
        <v>4505</v>
      </c>
      <c r="V17" s="26">
        <f>SUM(J$13:J17)</f>
        <v>7652</v>
      </c>
      <c r="W17" s="26">
        <f>SUM(K$13:K17)</f>
        <v>5195</v>
      </c>
      <c r="X17" s="27">
        <f t="shared" si="5"/>
        <v>17352</v>
      </c>
      <c r="Y17" s="3">
        <f t="shared" si="13"/>
        <v>9.01E-2</v>
      </c>
      <c r="Z17" s="3">
        <f t="shared" si="6"/>
        <v>0.15304000000000001</v>
      </c>
      <c r="AA17" s="3">
        <f t="shared" si="7"/>
        <v>0.10390000000000001</v>
      </c>
      <c r="AB17" s="4">
        <f t="shared" si="14"/>
        <v>0.11568000000000001</v>
      </c>
    </row>
    <row r="18" spans="1:28" x14ac:dyDescent="0.3">
      <c r="A18" s="2">
        <v>6</v>
      </c>
      <c r="B18" s="13">
        <v>0.76511272403243702</v>
      </c>
      <c r="C18" s="21">
        <v>4.6274063166740209E-2</v>
      </c>
      <c r="D18" s="31">
        <v>0.44652866677791125</v>
      </c>
      <c r="E18" s="25">
        <v>10000</v>
      </c>
      <c r="F18" s="26">
        <v>10000</v>
      </c>
      <c r="G18" s="26">
        <v>10000</v>
      </c>
      <c r="H18" s="27">
        <f t="shared" si="8"/>
        <v>30000</v>
      </c>
      <c r="I18" s="25">
        <f t="shared" si="9"/>
        <v>921</v>
      </c>
      <c r="J18" s="26">
        <f t="shared" si="10"/>
        <v>1440</v>
      </c>
      <c r="K18" s="26">
        <f t="shared" si="11"/>
        <v>996</v>
      </c>
      <c r="L18" s="27">
        <f t="shared" si="0"/>
        <v>3357</v>
      </c>
      <c r="M18" s="19">
        <f t="shared" si="1"/>
        <v>9.2100000000000001E-2</v>
      </c>
      <c r="N18" s="3">
        <f t="shared" si="2"/>
        <v>0.14399999999999999</v>
      </c>
      <c r="O18" s="3">
        <f t="shared" si="3"/>
        <v>9.9599999999999994E-2</v>
      </c>
      <c r="P18" s="4">
        <f t="shared" si="4"/>
        <v>0.1119</v>
      </c>
      <c r="Q18" s="25">
        <f>SUM(E$13:E18)</f>
        <v>60000</v>
      </c>
      <c r="R18" s="26">
        <f>SUM(F$13:F18)</f>
        <v>60000</v>
      </c>
      <c r="S18" s="26">
        <f>SUM(G$13:G18)</f>
        <v>60000</v>
      </c>
      <c r="T18" s="27">
        <f t="shared" si="12"/>
        <v>180000</v>
      </c>
      <c r="U18" s="25">
        <f>SUM(I$13:I18)</f>
        <v>5426</v>
      </c>
      <c r="V18" s="26">
        <f>SUM(J$13:J18)</f>
        <v>9092</v>
      </c>
      <c r="W18" s="26">
        <f>SUM(K$13:K18)</f>
        <v>6191</v>
      </c>
      <c r="X18" s="27">
        <f t="shared" si="5"/>
        <v>20709</v>
      </c>
      <c r="Y18" s="3">
        <f t="shared" si="13"/>
        <v>9.0433333333333338E-2</v>
      </c>
      <c r="Z18" s="3">
        <f t="shared" si="6"/>
        <v>0.15153333333333333</v>
      </c>
      <c r="AA18" s="3">
        <f t="shared" si="7"/>
        <v>0.10318333333333334</v>
      </c>
      <c r="AB18" s="4">
        <f t="shared" si="14"/>
        <v>0.11505</v>
      </c>
    </row>
    <row r="19" spans="1:28" x14ac:dyDescent="0.3">
      <c r="A19" s="2">
        <v>7</v>
      </c>
      <c r="B19" s="13">
        <v>0.13110042869977856</v>
      </c>
      <c r="C19" s="21">
        <v>5.3932979116556923E-2</v>
      </c>
      <c r="D19" s="31">
        <v>0.42070221883206749</v>
      </c>
      <c r="E19" s="25">
        <v>10000</v>
      </c>
      <c r="F19" s="26">
        <v>10000</v>
      </c>
      <c r="G19" s="26">
        <v>10000</v>
      </c>
      <c r="H19" s="27">
        <f t="shared" si="8"/>
        <v>30000</v>
      </c>
      <c r="I19" s="25">
        <f t="shared" si="9"/>
        <v>868</v>
      </c>
      <c r="J19" s="26">
        <f t="shared" si="10"/>
        <v>1443</v>
      </c>
      <c r="K19" s="26">
        <f t="shared" si="11"/>
        <v>994</v>
      </c>
      <c r="L19" s="27">
        <f t="shared" si="0"/>
        <v>3305</v>
      </c>
      <c r="M19" s="19">
        <f t="shared" si="1"/>
        <v>8.6800000000000002E-2</v>
      </c>
      <c r="N19" s="3">
        <f t="shared" si="2"/>
        <v>0.14430000000000001</v>
      </c>
      <c r="O19" s="3">
        <f t="shared" si="3"/>
        <v>9.9400000000000002E-2</v>
      </c>
      <c r="P19" s="4">
        <f t="shared" si="4"/>
        <v>0.11016666666666666</v>
      </c>
      <c r="Q19" s="25">
        <f>SUM(E$13:E19)</f>
        <v>70000</v>
      </c>
      <c r="R19" s="26">
        <f>SUM(F$13:F19)</f>
        <v>70000</v>
      </c>
      <c r="S19" s="26">
        <f>SUM(G$13:G19)</f>
        <v>70000</v>
      </c>
      <c r="T19" s="27">
        <f t="shared" si="12"/>
        <v>210000</v>
      </c>
      <c r="U19" s="25">
        <f>SUM(I$13:I19)</f>
        <v>6294</v>
      </c>
      <c r="V19" s="26">
        <f>SUM(J$13:J19)</f>
        <v>10535</v>
      </c>
      <c r="W19" s="26">
        <f>SUM(K$13:K19)</f>
        <v>7185</v>
      </c>
      <c r="X19" s="27">
        <f t="shared" si="5"/>
        <v>24014</v>
      </c>
      <c r="Y19" s="3">
        <f t="shared" si="13"/>
        <v>8.991428571428571E-2</v>
      </c>
      <c r="Z19" s="3">
        <f t="shared" si="6"/>
        <v>0.15049999999999999</v>
      </c>
      <c r="AA19" s="3">
        <f t="shared" si="7"/>
        <v>0.10264285714285715</v>
      </c>
      <c r="AB19" s="4">
        <f t="shared" si="14"/>
        <v>0.11435238095238096</v>
      </c>
    </row>
    <row r="20" spans="1:28" x14ac:dyDescent="0.3">
      <c r="A20" s="2">
        <v>8</v>
      </c>
      <c r="B20" s="13">
        <v>0.74261094498148517</v>
      </c>
      <c r="C20" s="21">
        <v>0.81469571556107911</v>
      </c>
      <c r="D20" s="31">
        <v>0.82482985155482891</v>
      </c>
      <c r="E20" s="25">
        <v>10000</v>
      </c>
      <c r="F20" s="26">
        <v>10000</v>
      </c>
      <c r="G20" s="26">
        <v>10000</v>
      </c>
      <c r="H20" s="27">
        <f t="shared" si="8"/>
        <v>30000</v>
      </c>
      <c r="I20" s="25">
        <f t="shared" si="9"/>
        <v>919</v>
      </c>
      <c r="J20" s="26">
        <f t="shared" si="10"/>
        <v>1532</v>
      </c>
      <c r="K20" s="26">
        <f t="shared" si="11"/>
        <v>1028</v>
      </c>
      <c r="L20" s="27">
        <f t="shared" si="0"/>
        <v>3479</v>
      </c>
      <c r="M20" s="19">
        <f t="shared" si="1"/>
        <v>9.1899999999999996E-2</v>
      </c>
      <c r="N20" s="3">
        <f t="shared" si="2"/>
        <v>0.1532</v>
      </c>
      <c r="O20" s="3">
        <f t="shared" si="3"/>
        <v>0.1028</v>
      </c>
      <c r="P20" s="4">
        <f t="shared" si="4"/>
        <v>0.11596666666666666</v>
      </c>
      <c r="Q20" s="25">
        <f>SUM(E$13:E20)</f>
        <v>80000</v>
      </c>
      <c r="R20" s="26">
        <f>SUM(F$13:F20)</f>
        <v>80000</v>
      </c>
      <c r="S20" s="26">
        <f>SUM(G$13:G20)</f>
        <v>80000</v>
      </c>
      <c r="T20" s="27">
        <f t="shared" si="12"/>
        <v>240000</v>
      </c>
      <c r="U20" s="25">
        <f>SUM(I$13:I20)</f>
        <v>7213</v>
      </c>
      <c r="V20" s="26">
        <f>SUM(J$13:J20)</f>
        <v>12067</v>
      </c>
      <c r="W20" s="26">
        <f>SUM(K$13:K20)</f>
        <v>8213</v>
      </c>
      <c r="X20" s="27">
        <f t="shared" si="5"/>
        <v>27493</v>
      </c>
      <c r="Y20" s="3">
        <f t="shared" si="13"/>
        <v>9.0162500000000007E-2</v>
      </c>
      <c r="Z20" s="3">
        <f t="shared" si="6"/>
        <v>0.15083750000000001</v>
      </c>
      <c r="AA20" s="3">
        <f t="shared" si="7"/>
        <v>0.1026625</v>
      </c>
      <c r="AB20" s="4">
        <f t="shared" si="14"/>
        <v>0.11455416666666667</v>
      </c>
    </row>
    <row r="21" spans="1:28" x14ac:dyDescent="0.3">
      <c r="A21" s="2">
        <v>9</v>
      </c>
      <c r="B21" s="13">
        <v>0.13194507659869581</v>
      </c>
      <c r="C21" s="21">
        <v>0.66711062694446599</v>
      </c>
      <c r="D21" s="31">
        <v>0.7948361344197441</v>
      </c>
      <c r="E21" s="25">
        <v>10000</v>
      </c>
      <c r="F21" s="26">
        <v>10000</v>
      </c>
      <c r="G21" s="26">
        <v>10000</v>
      </c>
      <c r="H21" s="27">
        <f t="shared" si="8"/>
        <v>30000</v>
      </c>
      <c r="I21" s="25">
        <f t="shared" si="9"/>
        <v>868</v>
      </c>
      <c r="J21" s="26">
        <f t="shared" si="10"/>
        <v>1515</v>
      </c>
      <c r="K21" s="26">
        <f t="shared" si="11"/>
        <v>1025</v>
      </c>
      <c r="L21" s="27">
        <f t="shared" si="0"/>
        <v>3408</v>
      </c>
      <c r="M21" s="19">
        <f t="shared" si="1"/>
        <v>8.6800000000000002E-2</v>
      </c>
      <c r="N21" s="3">
        <f t="shared" si="2"/>
        <v>0.1515</v>
      </c>
      <c r="O21" s="3">
        <f t="shared" si="3"/>
        <v>0.10249999999999999</v>
      </c>
      <c r="P21" s="4">
        <f t="shared" si="4"/>
        <v>0.11360000000000001</v>
      </c>
      <c r="Q21" s="25">
        <f>SUM(E$13:E21)</f>
        <v>90000</v>
      </c>
      <c r="R21" s="26">
        <f>SUM(F$13:F21)</f>
        <v>90000</v>
      </c>
      <c r="S21" s="26">
        <f>SUM(G$13:G21)</f>
        <v>90000</v>
      </c>
      <c r="T21" s="27">
        <f t="shared" si="12"/>
        <v>270000</v>
      </c>
      <c r="U21" s="25">
        <f>SUM(I$13:I21)</f>
        <v>8081</v>
      </c>
      <c r="V21" s="26">
        <f>SUM(J$13:J21)</f>
        <v>13582</v>
      </c>
      <c r="W21" s="26">
        <f>SUM(K$13:K21)</f>
        <v>9238</v>
      </c>
      <c r="X21" s="27">
        <f t="shared" si="5"/>
        <v>30901</v>
      </c>
      <c r="Y21" s="3">
        <f t="shared" si="13"/>
        <v>8.978888888888889E-2</v>
      </c>
      <c r="Z21" s="3">
        <f t="shared" si="6"/>
        <v>0.15091111111111111</v>
      </c>
      <c r="AA21" s="3">
        <f t="shared" si="7"/>
        <v>0.10264444444444444</v>
      </c>
      <c r="AB21" s="4">
        <f t="shared" si="14"/>
        <v>0.11444814814814815</v>
      </c>
    </row>
    <row r="22" spans="1:28" x14ac:dyDescent="0.3">
      <c r="A22" s="2">
        <v>10</v>
      </c>
      <c r="B22" s="13">
        <v>0.22385482421003322</v>
      </c>
      <c r="C22" s="21">
        <v>0.70737436625531691</v>
      </c>
      <c r="D22" s="31">
        <v>0.2369390275151747</v>
      </c>
      <c r="E22" s="25">
        <v>10000</v>
      </c>
      <c r="F22" s="26">
        <v>10000</v>
      </c>
      <c r="G22" s="26">
        <v>10000</v>
      </c>
      <c r="H22" s="27">
        <f t="shared" si="8"/>
        <v>30000</v>
      </c>
      <c r="I22" s="25">
        <f t="shared" si="9"/>
        <v>878</v>
      </c>
      <c r="J22" s="26">
        <f t="shared" si="10"/>
        <v>1519</v>
      </c>
      <c r="K22" s="26">
        <f t="shared" si="11"/>
        <v>978</v>
      </c>
      <c r="L22" s="27">
        <f t="shared" si="0"/>
        <v>3375</v>
      </c>
      <c r="M22" s="19">
        <f t="shared" si="1"/>
        <v>8.7800000000000003E-2</v>
      </c>
      <c r="N22" s="3">
        <f t="shared" si="2"/>
        <v>0.15190000000000001</v>
      </c>
      <c r="O22" s="3">
        <f t="shared" si="3"/>
        <v>9.7799999999999998E-2</v>
      </c>
      <c r="P22" s="4">
        <f t="shared" si="4"/>
        <v>0.1125</v>
      </c>
      <c r="Q22" s="25">
        <f>SUM(E$13:E22)</f>
        <v>100000</v>
      </c>
      <c r="R22" s="26">
        <f>SUM(F$13:F22)</f>
        <v>100000</v>
      </c>
      <c r="S22" s="26">
        <f>SUM(G$13:G22)</f>
        <v>100000</v>
      </c>
      <c r="T22" s="27">
        <f t="shared" si="12"/>
        <v>300000</v>
      </c>
      <c r="U22" s="25">
        <f>SUM(I$13:I22)</f>
        <v>8959</v>
      </c>
      <c r="V22" s="26">
        <f>SUM(J$13:J22)</f>
        <v>15101</v>
      </c>
      <c r="W22" s="26">
        <f>SUM(K$13:K22)</f>
        <v>10216</v>
      </c>
      <c r="X22" s="27">
        <f t="shared" si="5"/>
        <v>34276</v>
      </c>
      <c r="Y22" s="3">
        <f t="shared" si="13"/>
        <v>8.9590000000000003E-2</v>
      </c>
      <c r="Z22" s="3">
        <f t="shared" si="6"/>
        <v>0.15101000000000001</v>
      </c>
      <c r="AA22" s="3">
        <f t="shared" si="7"/>
        <v>0.10216</v>
      </c>
      <c r="AB22" s="4">
        <f t="shared" si="14"/>
        <v>0.11425333333333333</v>
      </c>
    </row>
    <row r="23" spans="1:28" x14ac:dyDescent="0.3">
      <c r="A23" s="2">
        <v>11</v>
      </c>
      <c r="B23" s="13">
        <v>0.67062836826772965</v>
      </c>
      <c r="C23" s="21">
        <v>0.44254016384466377</v>
      </c>
      <c r="D23" s="31">
        <v>0.91555697773685774</v>
      </c>
      <c r="E23" s="25">
        <v>10000</v>
      </c>
      <c r="F23" s="26">
        <v>10000</v>
      </c>
      <c r="G23" s="26">
        <v>10000</v>
      </c>
      <c r="H23" s="27">
        <f t="shared" si="8"/>
        <v>30000</v>
      </c>
      <c r="I23" s="25">
        <f t="shared" si="9"/>
        <v>913</v>
      </c>
      <c r="J23" s="26">
        <f t="shared" si="10"/>
        <v>1495</v>
      </c>
      <c r="K23" s="26">
        <f t="shared" si="11"/>
        <v>1041</v>
      </c>
      <c r="L23" s="27">
        <f t="shared" si="0"/>
        <v>3449</v>
      </c>
      <c r="M23" s="19">
        <f t="shared" si="1"/>
        <v>9.1300000000000006E-2</v>
      </c>
      <c r="N23" s="3">
        <f t="shared" si="2"/>
        <v>0.14949999999999999</v>
      </c>
      <c r="O23" s="3">
        <f t="shared" si="3"/>
        <v>0.1041</v>
      </c>
      <c r="P23" s="4">
        <f t="shared" si="4"/>
        <v>0.11496666666666666</v>
      </c>
      <c r="Q23" s="25">
        <f>SUM(E$13:E23)</f>
        <v>110000</v>
      </c>
      <c r="R23" s="26">
        <f>SUM(F$13:F23)</f>
        <v>110000</v>
      </c>
      <c r="S23" s="26">
        <f>SUM(G$13:G23)</f>
        <v>110000</v>
      </c>
      <c r="T23" s="27">
        <f t="shared" si="12"/>
        <v>330000</v>
      </c>
      <c r="U23" s="25">
        <f>SUM(I$13:I23)</f>
        <v>9872</v>
      </c>
      <c r="V23" s="26">
        <f>SUM(J$13:J23)</f>
        <v>16596</v>
      </c>
      <c r="W23" s="26">
        <f>SUM(K$13:K23)</f>
        <v>11257</v>
      </c>
      <c r="X23" s="27">
        <f t="shared" si="5"/>
        <v>37725</v>
      </c>
      <c r="Y23" s="3">
        <f t="shared" si="13"/>
        <v>8.9745454545454545E-2</v>
      </c>
      <c r="Z23" s="3">
        <f t="shared" si="6"/>
        <v>0.15087272727272727</v>
      </c>
      <c r="AA23" s="3">
        <f t="shared" si="7"/>
        <v>0.10233636363636364</v>
      </c>
      <c r="AB23" s="4">
        <f t="shared" si="14"/>
        <v>0.11431818181818182</v>
      </c>
    </row>
    <row r="24" spans="1:28" x14ac:dyDescent="0.3">
      <c r="A24" s="2">
        <v>12</v>
      </c>
      <c r="B24" s="13">
        <v>0.16301794093744759</v>
      </c>
      <c r="C24" s="21">
        <v>0.80054456358264614</v>
      </c>
      <c r="D24" s="31">
        <v>0.53844713213143058</v>
      </c>
      <c r="E24" s="25">
        <v>10000</v>
      </c>
      <c r="F24" s="26">
        <v>10000</v>
      </c>
      <c r="G24" s="26">
        <v>10000</v>
      </c>
      <c r="H24" s="27">
        <f t="shared" si="8"/>
        <v>30000</v>
      </c>
      <c r="I24" s="25">
        <f t="shared" si="9"/>
        <v>872</v>
      </c>
      <c r="J24" s="26">
        <f t="shared" si="10"/>
        <v>1530</v>
      </c>
      <c r="K24" s="26">
        <f t="shared" si="11"/>
        <v>1003</v>
      </c>
      <c r="L24" s="27">
        <f t="shared" si="0"/>
        <v>3405</v>
      </c>
      <c r="M24" s="19">
        <f t="shared" si="1"/>
        <v>8.72E-2</v>
      </c>
      <c r="N24" s="3">
        <f t="shared" si="2"/>
        <v>0.153</v>
      </c>
      <c r="O24" s="3">
        <f t="shared" si="3"/>
        <v>0.1003</v>
      </c>
      <c r="P24" s="4">
        <f t="shared" si="4"/>
        <v>0.1135</v>
      </c>
      <c r="Q24" s="25">
        <f>SUM(E$13:E24)</f>
        <v>120000</v>
      </c>
      <c r="R24" s="26">
        <f>SUM(F$13:F24)</f>
        <v>120000</v>
      </c>
      <c r="S24" s="26">
        <f>SUM(G$13:G24)</f>
        <v>120000</v>
      </c>
      <c r="T24" s="27">
        <f t="shared" si="12"/>
        <v>360000</v>
      </c>
      <c r="U24" s="25">
        <f>SUM(I$13:I24)</f>
        <v>10744</v>
      </c>
      <c r="V24" s="26">
        <f>SUM(J$13:J24)</f>
        <v>18126</v>
      </c>
      <c r="W24" s="26">
        <f>SUM(K$13:K24)</f>
        <v>12260</v>
      </c>
      <c r="X24" s="27">
        <f t="shared" si="5"/>
        <v>41130</v>
      </c>
      <c r="Y24" s="3">
        <f t="shared" si="13"/>
        <v>8.953333333333334E-2</v>
      </c>
      <c r="Z24" s="3">
        <f t="shared" si="6"/>
        <v>0.15104999999999999</v>
      </c>
      <c r="AA24" s="3">
        <f t="shared" si="7"/>
        <v>0.10216666666666667</v>
      </c>
      <c r="AB24" s="4">
        <f t="shared" si="14"/>
        <v>0.11425</v>
      </c>
    </row>
    <row r="25" spans="1:28" x14ac:dyDescent="0.3">
      <c r="A25" s="2">
        <v>13</v>
      </c>
      <c r="B25" s="13">
        <v>9.2444289284612902E-2</v>
      </c>
      <c r="C25" s="21">
        <v>0.96225053242008285</v>
      </c>
      <c r="D25" s="31">
        <v>0.46328918972010213</v>
      </c>
      <c r="E25" s="25">
        <v>10000</v>
      </c>
      <c r="F25" s="26">
        <v>10000</v>
      </c>
      <c r="G25" s="26">
        <v>10000</v>
      </c>
      <c r="H25" s="27">
        <f t="shared" si="8"/>
        <v>30000</v>
      </c>
      <c r="I25" s="25">
        <f t="shared" si="9"/>
        <v>862</v>
      </c>
      <c r="J25" s="26">
        <f t="shared" si="10"/>
        <v>1564</v>
      </c>
      <c r="K25" s="26">
        <f t="shared" si="11"/>
        <v>997</v>
      </c>
      <c r="L25" s="27">
        <f t="shared" si="0"/>
        <v>3423</v>
      </c>
      <c r="M25" s="19">
        <f t="shared" si="1"/>
        <v>8.6199999999999999E-2</v>
      </c>
      <c r="N25" s="3">
        <f t="shared" si="2"/>
        <v>0.15640000000000001</v>
      </c>
      <c r="O25" s="3">
        <f t="shared" si="3"/>
        <v>9.9699999999999997E-2</v>
      </c>
      <c r="P25" s="4">
        <f t="shared" si="4"/>
        <v>0.11409999999999999</v>
      </c>
      <c r="Q25" s="25">
        <f>SUM(E$13:E25)</f>
        <v>130000</v>
      </c>
      <c r="R25" s="26">
        <f>SUM(F$13:F25)</f>
        <v>130000</v>
      </c>
      <c r="S25" s="26">
        <f>SUM(G$13:G25)</f>
        <v>130000</v>
      </c>
      <c r="T25" s="27">
        <f t="shared" si="12"/>
        <v>390000</v>
      </c>
      <c r="U25" s="25">
        <f>SUM(I$13:I25)</f>
        <v>11606</v>
      </c>
      <c r="V25" s="26">
        <f>SUM(J$13:J25)</f>
        <v>19690</v>
      </c>
      <c r="W25" s="26">
        <f>SUM(K$13:K25)</f>
        <v>13257</v>
      </c>
      <c r="X25" s="27">
        <f t="shared" si="5"/>
        <v>44553</v>
      </c>
      <c r="Y25" s="3">
        <f t="shared" si="13"/>
        <v>8.9276923076923073E-2</v>
      </c>
      <c r="Z25" s="3">
        <f t="shared" si="6"/>
        <v>0.15146153846153845</v>
      </c>
      <c r="AA25" s="3">
        <f t="shared" si="7"/>
        <v>0.10197692307692308</v>
      </c>
      <c r="AB25" s="4">
        <f t="shared" si="14"/>
        <v>0.11423846153846154</v>
      </c>
    </row>
    <row r="26" spans="1:28" x14ac:dyDescent="0.3">
      <c r="A26" s="2">
        <v>14</v>
      </c>
      <c r="B26" s="13">
        <v>0.58883775404502425</v>
      </c>
      <c r="C26" s="21">
        <v>0.97905052168461115</v>
      </c>
      <c r="D26" s="31">
        <v>0.53105665344050812</v>
      </c>
      <c r="E26" s="25">
        <v>10000</v>
      </c>
      <c r="F26" s="26">
        <v>10000</v>
      </c>
      <c r="G26" s="26">
        <v>10000</v>
      </c>
      <c r="H26" s="27">
        <f t="shared" si="8"/>
        <v>30000</v>
      </c>
      <c r="I26" s="25">
        <f t="shared" si="9"/>
        <v>906</v>
      </c>
      <c r="J26" s="26">
        <f t="shared" si="10"/>
        <v>1573</v>
      </c>
      <c r="K26" s="26">
        <f t="shared" si="11"/>
        <v>1002</v>
      </c>
      <c r="L26" s="27">
        <f t="shared" si="0"/>
        <v>3481</v>
      </c>
      <c r="M26" s="19">
        <f t="shared" si="1"/>
        <v>9.06E-2</v>
      </c>
      <c r="N26" s="3">
        <f t="shared" si="2"/>
        <v>0.1573</v>
      </c>
      <c r="O26" s="3">
        <f t="shared" si="3"/>
        <v>0.1002</v>
      </c>
      <c r="P26" s="4">
        <f t="shared" si="4"/>
        <v>0.11603333333333334</v>
      </c>
      <c r="Q26" s="25">
        <f>SUM(E$13:E26)</f>
        <v>140000</v>
      </c>
      <c r="R26" s="26">
        <f>SUM(F$13:F26)</f>
        <v>140000</v>
      </c>
      <c r="S26" s="26">
        <f>SUM(G$13:G26)</f>
        <v>140000</v>
      </c>
      <c r="T26" s="27">
        <f t="shared" si="12"/>
        <v>420000</v>
      </c>
      <c r="U26" s="25">
        <f>SUM(I$13:I26)</f>
        <v>12512</v>
      </c>
      <c r="V26" s="26">
        <f>SUM(J$13:J26)</f>
        <v>21263</v>
      </c>
      <c r="W26" s="26">
        <f>SUM(K$13:K26)</f>
        <v>14259</v>
      </c>
      <c r="X26" s="27">
        <f t="shared" si="5"/>
        <v>48034</v>
      </c>
      <c r="Y26" s="3">
        <f t="shared" si="13"/>
        <v>8.9371428571428574E-2</v>
      </c>
      <c r="Z26" s="3">
        <f t="shared" si="6"/>
        <v>0.15187857142857142</v>
      </c>
      <c r="AA26" s="3">
        <f t="shared" si="7"/>
        <v>0.10185</v>
      </c>
      <c r="AB26" s="4">
        <f t="shared" si="14"/>
        <v>0.11436666666666667</v>
      </c>
    </row>
    <row r="27" spans="1:28" x14ac:dyDescent="0.3">
      <c r="A27" s="2">
        <v>15</v>
      </c>
      <c r="B27" s="13">
        <v>0.82234226758866102</v>
      </c>
      <c r="C27" s="21">
        <v>0.55672474238340097</v>
      </c>
      <c r="D27" s="31">
        <v>0.88612582638106541</v>
      </c>
      <c r="E27" s="25">
        <v>10000</v>
      </c>
      <c r="F27" s="26">
        <v>10000</v>
      </c>
      <c r="G27" s="26">
        <v>10000</v>
      </c>
      <c r="H27" s="27">
        <f t="shared" si="8"/>
        <v>30000</v>
      </c>
      <c r="I27" s="25">
        <f t="shared" si="9"/>
        <v>926</v>
      </c>
      <c r="J27" s="26">
        <f t="shared" si="10"/>
        <v>1505</v>
      </c>
      <c r="K27" s="26">
        <f t="shared" si="11"/>
        <v>1036</v>
      </c>
      <c r="L27" s="27">
        <f t="shared" si="0"/>
        <v>3467</v>
      </c>
      <c r="M27" s="19">
        <f t="shared" si="1"/>
        <v>9.2600000000000002E-2</v>
      </c>
      <c r="N27" s="3">
        <f t="shared" si="2"/>
        <v>0.15049999999999999</v>
      </c>
      <c r="O27" s="3">
        <f t="shared" si="3"/>
        <v>0.1036</v>
      </c>
      <c r="P27" s="4">
        <f t="shared" si="4"/>
        <v>0.11556666666666666</v>
      </c>
      <c r="Q27" s="25">
        <f>SUM(E$13:E27)</f>
        <v>150000</v>
      </c>
      <c r="R27" s="26">
        <f>SUM(F$13:F27)</f>
        <v>150000</v>
      </c>
      <c r="S27" s="26">
        <f>SUM(G$13:G27)</f>
        <v>150000</v>
      </c>
      <c r="T27" s="27">
        <f t="shared" si="12"/>
        <v>450000</v>
      </c>
      <c r="U27" s="25">
        <f>SUM(I$13:I27)</f>
        <v>13438</v>
      </c>
      <c r="V27" s="26">
        <f>SUM(J$13:J27)</f>
        <v>22768</v>
      </c>
      <c r="W27" s="26">
        <f>SUM(K$13:K27)</f>
        <v>15295</v>
      </c>
      <c r="X27" s="27">
        <f t="shared" si="5"/>
        <v>51501</v>
      </c>
      <c r="Y27" s="3">
        <f t="shared" si="13"/>
        <v>8.9586666666666662E-2</v>
      </c>
      <c r="Z27" s="3">
        <f t="shared" si="6"/>
        <v>0.15178666666666665</v>
      </c>
      <c r="AA27" s="3">
        <f t="shared" si="7"/>
        <v>0.10196666666666666</v>
      </c>
      <c r="AB27" s="4">
        <f t="shared" si="14"/>
        <v>0.11444666666666667</v>
      </c>
    </row>
    <row r="28" spans="1:28" x14ac:dyDescent="0.3">
      <c r="A28" s="2">
        <v>16</v>
      </c>
      <c r="B28" s="13">
        <v>0.84196429942263962</v>
      </c>
      <c r="C28" s="21">
        <v>0.68733116660633353</v>
      </c>
      <c r="D28" s="31">
        <v>0.21033096704047327</v>
      </c>
      <c r="E28" s="25">
        <v>10000</v>
      </c>
      <c r="F28" s="26">
        <v>10000</v>
      </c>
      <c r="G28" s="26">
        <v>10000</v>
      </c>
      <c r="H28" s="27">
        <f t="shared" si="8"/>
        <v>30000</v>
      </c>
      <c r="I28" s="25">
        <f t="shared" si="9"/>
        <v>929</v>
      </c>
      <c r="J28" s="26">
        <f t="shared" si="10"/>
        <v>1517</v>
      </c>
      <c r="K28" s="26">
        <f t="shared" si="11"/>
        <v>976</v>
      </c>
      <c r="L28" s="27">
        <f t="shared" si="0"/>
        <v>3422</v>
      </c>
      <c r="M28" s="19">
        <f t="shared" si="1"/>
        <v>9.2899999999999996E-2</v>
      </c>
      <c r="N28" s="3">
        <f t="shared" si="2"/>
        <v>0.1517</v>
      </c>
      <c r="O28" s="3">
        <f t="shared" si="3"/>
        <v>9.7600000000000006E-2</v>
      </c>
      <c r="P28" s="4">
        <f t="shared" si="4"/>
        <v>0.11406666666666666</v>
      </c>
      <c r="Q28" s="25">
        <f>SUM(E$13:E28)</f>
        <v>160000</v>
      </c>
      <c r="R28" s="26">
        <f>SUM(F$13:F28)</f>
        <v>160000</v>
      </c>
      <c r="S28" s="26">
        <f>SUM(G$13:G28)</f>
        <v>160000</v>
      </c>
      <c r="T28" s="27">
        <f t="shared" si="12"/>
        <v>480000</v>
      </c>
      <c r="U28" s="25">
        <f>SUM(I$13:I28)</f>
        <v>14367</v>
      </c>
      <c r="V28" s="26">
        <f>SUM(J$13:J28)</f>
        <v>24285</v>
      </c>
      <c r="W28" s="26">
        <f>SUM(K$13:K28)</f>
        <v>16271</v>
      </c>
      <c r="X28" s="27">
        <f t="shared" si="5"/>
        <v>54923</v>
      </c>
      <c r="Y28" s="3">
        <f t="shared" si="13"/>
        <v>8.9793750000000006E-2</v>
      </c>
      <c r="Z28" s="3">
        <f t="shared" si="6"/>
        <v>0.15178125000000001</v>
      </c>
      <c r="AA28" s="3">
        <f t="shared" si="7"/>
        <v>0.10169375</v>
      </c>
      <c r="AB28" s="4">
        <f t="shared" si="14"/>
        <v>0.11442291666666667</v>
      </c>
    </row>
    <row r="29" spans="1:28" x14ac:dyDescent="0.3">
      <c r="A29" s="2">
        <v>17</v>
      </c>
      <c r="B29" s="13">
        <v>0.94155845335844435</v>
      </c>
      <c r="C29" s="21">
        <v>5.3153783508686492E-2</v>
      </c>
      <c r="D29" s="31">
        <v>0.52641178733010063</v>
      </c>
      <c r="E29" s="25">
        <v>10000</v>
      </c>
      <c r="F29" s="26">
        <v>10000</v>
      </c>
      <c r="G29" s="26">
        <v>10000</v>
      </c>
      <c r="H29" s="27">
        <f t="shared" si="8"/>
        <v>30000</v>
      </c>
      <c r="I29" s="25">
        <f t="shared" si="9"/>
        <v>945</v>
      </c>
      <c r="J29" s="26">
        <f t="shared" si="10"/>
        <v>1443</v>
      </c>
      <c r="K29" s="26">
        <f t="shared" si="11"/>
        <v>1002</v>
      </c>
      <c r="L29" s="27">
        <f t="shared" si="0"/>
        <v>3390</v>
      </c>
      <c r="M29" s="19">
        <f t="shared" si="1"/>
        <v>9.4500000000000001E-2</v>
      </c>
      <c r="N29" s="3">
        <f t="shared" si="2"/>
        <v>0.14430000000000001</v>
      </c>
      <c r="O29" s="3">
        <f t="shared" si="3"/>
        <v>0.1002</v>
      </c>
      <c r="P29" s="4">
        <f t="shared" si="4"/>
        <v>0.113</v>
      </c>
      <c r="Q29" s="25">
        <f>SUM(E$13:E29)</f>
        <v>170000</v>
      </c>
      <c r="R29" s="26">
        <f>SUM(F$13:F29)</f>
        <v>170000</v>
      </c>
      <c r="S29" s="26">
        <f>SUM(G$13:G29)</f>
        <v>170000</v>
      </c>
      <c r="T29" s="27">
        <f t="shared" si="12"/>
        <v>510000</v>
      </c>
      <c r="U29" s="25">
        <f>SUM(I$13:I29)</f>
        <v>15312</v>
      </c>
      <c r="V29" s="26">
        <f>SUM(J$13:J29)</f>
        <v>25728</v>
      </c>
      <c r="W29" s="26">
        <f>SUM(K$13:K29)</f>
        <v>17273</v>
      </c>
      <c r="X29" s="27">
        <f t="shared" si="5"/>
        <v>58313</v>
      </c>
      <c r="Y29" s="3">
        <f t="shared" si="13"/>
        <v>9.0070588235294125E-2</v>
      </c>
      <c r="Z29" s="3">
        <f t="shared" si="6"/>
        <v>0.15134117647058823</v>
      </c>
      <c r="AA29" s="3">
        <f t="shared" si="7"/>
        <v>0.10160588235294117</v>
      </c>
      <c r="AB29" s="4">
        <f t="shared" si="14"/>
        <v>0.1143392156862745</v>
      </c>
    </row>
    <row r="30" spans="1:28" x14ac:dyDescent="0.3">
      <c r="A30" s="2">
        <v>18</v>
      </c>
      <c r="B30" s="13">
        <v>0.38729171739997703</v>
      </c>
      <c r="C30" s="21">
        <v>0.34951775365442306</v>
      </c>
      <c r="D30" s="31">
        <v>0.65407361787018981</v>
      </c>
      <c r="E30" s="25">
        <v>10000</v>
      </c>
      <c r="F30" s="26">
        <v>10000</v>
      </c>
      <c r="G30" s="26">
        <v>10000</v>
      </c>
      <c r="H30" s="27">
        <f t="shared" si="8"/>
        <v>30000</v>
      </c>
      <c r="I30" s="25">
        <f t="shared" si="9"/>
        <v>892</v>
      </c>
      <c r="J30" s="26">
        <f t="shared" si="10"/>
        <v>1486</v>
      </c>
      <c r="K30" s="26">
        <f t="shared" si="11"/>
        <v>1012</v>
      </c>
      <c r="L30" s="27">
        <f t="shared" si="0"/>
        <v>3390</v>
      </c>
      <c r="M30" s="19">
        <f t="shared" si="1"/>
        <v>8.9200000000000002E-2</v>
      </c>
      <c r="N30" s="3">
        <f t="shared" si="2"/>
        <v>0.14860000000000001</v>
      </c>
      <c r="O30" s="3">
        <f t="shared" si="3"/>
        <v>0.1012</v>
      </c>
      <c r="P30" s="4">
        <f t="shared" si="4"/>
        <v>0.113</v>
      </c>
      <c r="Q30" s="25">
        <f>SUM(E$13:E30)</f>
        <v>180000</v>
      </c>
      <c r="R30" s="26">
        <f>SUM(F$13:F30)</f>
        <v>180000</v>
      </c>
      <c r="S30" s="26">
        <f>SUM(G$13:G30)</f>
        <v>180000</v>
      </c>
      <c r="T30" s="27">
        <f t="shared" si="12"/>
        <v>540000</v>
      </c>
      <c r="U30" s="25">
        <f>SUM(I$13:I30)</f>
        <v>16204</v>
      </c>
      <c r="V30" s="26">
        <f>SUM(J$13:J30)</f>
        <v>27214</v>
      </c>
      <c r="W30" s="26">
        <f>SUM(K$13:K30)</f>
        <v>18285</v>
      </c>
      <c r="X30" s="27">
        <f t="shared" si="5"/>
        <v>61703</v>
      </c>
      <c r="Y30" s="3">
        <f t="shared" si="13"/>
        <v>9.0022222222222226E-2</v>
      </c>
      <c r="Z30" s="3">
        <f t="shared" si="6"/>
        <v>0.1511888888888889</v>
      </c>
      <c r="AA30" s="3">
        <f t="shared" si="7"/>
        <v>0.10158333333333333</v>
      </c>
      <c r="AB30" s="4">
        <f t="shared" si="14"/>
        <v>0.11426481481481482</v>
      </c>
    </row>
    <row r="31" spans="1:28" x14ac:dyDescent="0.3">
      <c r="A31" s="2">
        <v>19</v>
      </c>
      <c r="B31" s="13">
        <v>0.13859757743450207</v>
      </c>
      <c r="C31" s="21">
        <v>0.67349503852547188</v>
      </c>
      <c r="D31" s="31">
        <v>0.82419131769920673</v>
      </c>
      <c r="E31" s="25">
        <v>10000</v>
      </c>
      <c r="F31" s="26">
        <v>10000</v>
      </c>
      <c r="G31" s="26">
        <v>10000</v>
      </c>
      <c r="H31" s="27">
        <f t="shared" si="8"/>
        <v>30000</v>
      </c>
      <c r="I31" s="25">
        <f t="shared" si="9"/>
        <v>869</v>
      </c>
      <c r="J31" s="26">
        <f t="shared" si="10"/>
        <v>1516</v>
      </c>
      <c r="K31" s="26">
        <f t="shared" si="11"/>
        <v>1028</v>
      </c>
      <c r="L31" s="27">
        <f t="shared" si="0"/>
        <v>3413</v>
      </c>
      <c r="M31" s="19">
        <f t="shared" si="1"/>
        <v>8.6900000000000005E-2</v>
      </c>
      <c r="N31" s="3">
        <f t="shared" si="2"/>
        <v>0.15160000000000001</v>
      </c>
      <c r="O31" s="3">
        <f t="shared" si="3"/>
        <v>0.1028</v>
      </c>
      <c r="P31" s="4">
        <f t="shared" si="4"/>
        <v>0.11376666666666667</v>
      </c>
      <c r="Q31" s="25">
        <f>SUM(E$13:E31)</f>
        <v>190000</v>
      </c>
      <c r="R31" s="26">
        <f>SUM(F$13:F31)</f>
        <v>190000</v>
      </c>
      <c r="S31" s="26">
        <f>SUM(G$13:G31)</f>
        <v>190000</v>
      </c>
      <c r="T31" s="27">
        <f t="shared" si="12"/>
        <v>570000</v>
      </c>
      <c r="U31" s="25">
        <f>SUM(I$13:I31)</f>
        <v>17073</v>
      </c>
      <c r="V31" s="26">
        <f>SUM(J$13:J31)</f>
        <v>28730</v>
      </c>
      <c r="W31" s="26">
        <f>SUM(K$13:K31)</f>
        <v>19313</v>
      </c>
      <c r="X31" s="27">
        <f t="shared" si="5"/>
        <v>65116</v>
      </c>
      <c r="Y31" s="3">
        <f t="shared" si="13"/>
        <v>8.9857894736842109E-2</v>
      </c>
      <c r="Z31" s="3">
        <f t="shared" si="6"/>
        <v>0.15121052631578946</v>
      </c>
      <c r="AA31" s="3">
        <f t="shared" si="7"/>
        <v>0.10164736842105263</v>
      </c>
      <c r="AB31" s="4">
        <f t="shared" si="14"/>
        <v>0.11423859649122807</v>
      </c>
    </row>
    <row r="32" spans="1:28" x14ac:dyDescent="0.3">
      <c r="A32" s="2">
        <v>20</v>
      </c>
      <c r="B32" s="13">
        <v>0.14145637947482426</v>
      </c>
      <c r="C32" s="21">
        <v>2.6127224078081657E-2</v>
      </c>
      <c r="D32" s="31">
        <v>0.76439785704004626</v>
      </c>
      <c r="E32" s="25">
        <v>10000</v>
      </c>
      <c r="F32" s="26">
        <v>10000</v>
      </c>
      <c r="G32" s="26">
        <v>10000</v>
      </c>
      <c r="H32" s="27">
        <f t="shared" si="8"/>
        <v>30000</v>
      </c>
      <c r="I32" s="25">
        <f t="shared" si="9"/>
        <v>869</v>
      </c>
      <c r="J32" s="26">
        <f t="shared" si="10"/>
        <v>1431</v>
      </c>
      <c r="K32" s="26">
        <f t="shared" si="11"/>
        <v>1022</v>
      </c>
      <c r="L32" s="27">
        <f t="shared" si="0"/>
        <v>3322</v>
      </c>
      <c r="M32" s="19">
        <f t="shared" si="1"/>
        <v>8.6900000000000005E-2</v>
      </c>
      <c r="N32" s="3">
        <f t="shared" si="2"/>
        <v>0.1431</v>
      </c>
      <c r="O32" s="3">
        <f t="shared" si="3"/>
        <v>0.1022</v>
      </c>
      <c r="P32" s="4">
        <f t="shared" si="4"/>
        <v>0.11073333333333334</v>
      </c>
      <c r="Q32" s="25">
        <f>SUM(E$13:E32)</f>
        <v>200000</v>
      </c>
      <c r="R32" s="26">
        <f>SUM(F$13:F32)</f>
        <v>200000</v>
      </c>
      <c r="S32" s="26">
        <f>SUM(G$13:G32)</f>
        <v>200000</v>
      </c>
      <c r="T32" s="27">
        <f t="shared" si="12"/>
        <v>600000</v>
      </c>
      <c r="U32" s="25">
        <f>SUM(I$13:I32)</f>
        <v>17942</v>
      </c>
      <c r="V32" s="26">
        <f>SUM(J$13:J32)</f>
        <v>30161</v>
      </c>
      <c r="W32" s="26">
        <f>SUM(K$13:K32)</f>
        <v>20335</v>
      </c>
      <c r="X32" s="27">
        <f t="shared" si="5"/>
        <v>68438</v>
      </c>
      <c r="Y32" s="3">
        <f t="shared" si="13"/>
        <v>8.9709999999999998E-2</v>
      </c>
      <c r="Z32" s="3">
        <f t="shared" si="6"/>
        <v>0.15080499999999999</v>
      </c>
      <c r="AA32" s="3">
        <f t="shared" si="7"/>
        <v>0.101675</v>
      </c>
      <c r="AB32" s="4">
        <f t="shared" si="14"/>
        <v>0.11406333333333334</v>
      </c>
    </row>
    <row r="33" spans="1:28" x14ac:dyDescent="0.3">
      <c r="A33" s="2">
        <v>21</v>
      </c>
      <c r="B33" s="13">
        <v>0.42119702339198706</v>
      </c>
      <c r="C33" s="21">
        <v>0.32571719276141586</v>
      </c>
      <c r="D33" s="31">
        <v>0.16207239089430636</v>
      </c>
      <c r="E33" s="25">
        <v>10000</v>
      </c>
      <c r="F33" s="26">
        <v>10000</v>
      </c>
      <c r="G33" s="26">
        <v>10000</v>
      </c>
      <c r="H33" s="27">
        <f t="shared" si="8"/>
        <v>30000</v>
      </c>
      <c r="I33" s="25">
        <f t="shared" si="9"/>
        <v>894</v>
      </c>
      <c r="J33" s="26">
        <f t="shared" si="10"/>
        <v>1484</v>
      </c>
      <c r="K33" s="26">
        <f t="shared" si="11"/>
        <v>970</v>
      </c>
      <c r="L33" s="27">
        <f t="shared" si="0"/>
        <v>3348</v>
      </c>
      <c r="M33" s="19">
        <f t="shared" si="1"/>
        <v>8.9399999999999993E-2</v>
      </c>
      <c r="N33" s="3">
        <f t="shared" si="2"/>
        <v>0.1484</v>
      </c>
      <c r="O33" s="3">
        <f t="shared" si="3"/>
        <v>9.7000000000000003E-2</v>
      </c>
      <c r="P33" s="4">
        <f t="shared" si="4"/>
        <v>0.1116</v>
      </c>
      <c r="Q33" s="25">
        <f>SUM(E$13:E33)</f>
        <v>210000</v>
      </c>
      <c r="R33" s="26">
        <f>SUM(F$13:F33)</f>
        <v>210000</v>
      </c>
      <c r="S33" s="26">
        <f>SUM(G$13:G33)</f>
        <v>210000</v>
      </c>
      <c r="T33" s="27">
        <f t="shared" si="12"/>
        <v>630000</v>
      </c>
      <c r="U33" s="25">
        <f>SUM(I$13:I33)</f>
        <v>18836</v>
      </c>
      <c r="V33" s="26">
        <f>SUM(J$13:J33)</f>
        <v>31645</v>
      </c>
      <c r="W33" s="26">
        <f>SUM(K$13:K33)</f>
        <v>21305</v>
      </c>
      <c r="X33" s="27">
        <f t="shared" si="5"/>
        <v>71786</v>
      </c>
      <c r="Y33" s="3">
        <f t="shared" si="13"/>
        <v>8.9695238095238092E-2</v>
      </c>
      <c r="Z33" s="3">
        <f t="shared" si="6"/>
        <v>0.15069047619047618</v>
      </c>
      <c r="AA33" s="3">
        <f t="shared" si="7"/>
        <v>0.10145238095238095</v>
      </c>
      <c r="AB33" s="4">
        <f t="shared" si="14"/>
        <v>0.11394603174603174</v>
      </c>
    </row>
    <row r="34" spans="1:28" x14ac:dyDescent="0.3">
      <c r="A34" s="2">
        <v>22</v>
      </c>
      <c r="B34" s="13">
        <v>0.99771515753781737</v>
      </c>
      <c r="C34" s="21">
        <v>0.12220285174429968</v>
      </c>
      <c r="D34" s="31">
        <v>0.73544602216590138</v>
      </c>
      <c r="E34" s="25">
        <v>10000</v>
      </c>
      <c r="F34" s="26">
        <v>10000</v>
      </c>
      <c r="G34" s="26">
        <v>10000</v>
      </c>
      <c r="H34" s="27">
        <f t="shared" si="8"/>
        <v>30000</v>
      </c>
      <c r="I34" s="25">
        <f t="shared" si="9"/>
        <v>982</v>
      </c>
      <c r="J34" s="26">
        <f t="shared" si="10"/>
        <v>1458</v>
      </c>
      <c r="K34" s="26">
        <f t="shared" si="11"/>
        <v>1019</v>
      </c>
      <c r="L34" s="27">
        <f t="shared" si="0"/>
        <v>3459</v>
      </c>
      <c r="M34" s="19">
        <f t="shared" si="1"/>
        <v>9.8199999999999996E-2</v>
      </c>
      <c r="N34" s="3">
        <f t="shared" si="2"/>
        <v>0.14580000000000001</v>
      </c>
      <c r="O34" s="3">
        <f t="shared" si="3"/>
        <v>0.1019</v>
      </c>
      <c r="P34" s="4">
        <f t="shared" si="4"/>
        <v>0.1153</v>
      </c>
      <c r="Q34" s="25">
        <f>SUM(E$13:E34)</f>
        <v>220000</v>
      </c>
      <c r="R34" s="26">
        <f>SUM(F$13:F34)</f>
        <v>220000</v>
      </c>
      <c r="S34" s="26">
        <f>SUM(G$13:G34)</f>
        <v>220000</v>
      </c>
      <c r="T34" s="27">
        <f t="shared" si="12"/>
        <v>660000</v>
      </c>
      <c r="U34" s="25">
        <f>SUM(I$13:I34)</f>
        <v>19818</v>
      </c>
      <c r="V34" s="26">
        <f>SUM(J$13:J34)</f>
        <v>33103</v>
      </c>
      <c r="W34" s="26">
        <f>SUM(K$13:K34)</f>
        <v>22324</v>
      </c>
      <c r="X34" s="27">
        <f t="shared" si="5"/>
        <v>75245</v>
      </c>
      <c r="Y34" s="3">
        <f t="shared" si="13"/>
        <v>9.008181818181818E-2</v>
      </c>
      <c r="Z34" s="3">
        <f t="shared" si="6"/>
        <v>0.15046818181818181</v>
      </c>
      <c r="AA34" s="3">
        <f t="shared" si="7"/>
        <v>0.10147272727272727</v>
      </c>
      <c r="AB34" s="4">
        <f t="shared" si="14"/>
        <v>0.11400757575757575</v>
      </c>
    </row>
    <row r="35" spans="1:28" x14ac:dyDescent="0.3">
      <c r="A35" s="2">
        <v>23</v>
      </c>
      <c r="B35" s="13">
        <v>0.98428068749365749</v>
      </c>
      <c r="C35" s="21">
        <v>0.63245163745720789</v>
      </c>
      <c r="D35" s="31">
        <v>0.39117261660271374</v>
      </c>
      <c r="E35" s="25">
        <v>10000</v>
      </c>
      <c r="F35" s="26">
        <v>10000</v>
      </c>
      <c r="G35" s="26">
        <v>10000</v>
      </c>
      <c r="H35" s="27">
        <f t="shared" si="8"/>
        <v>30000</v>
      </c>
      <c r="I35" s="25">
        <f t="shared" si="9"/>
        <v>962</v>
      </c>
      <c r="J35" s="26">
        <f t="shared" si="10"/>
        <v>1512</v>
      </c>
      <c r="K35" s="26">
        <f t="shared" si="11"/>
        <v>992</v>
      </c>
      <c r="L35" s="27">
        <f t="shared" si="0"/>
        <v>3466</v>
      </c>
      <c r="M35" s="19">
        <f t="shared" si="1"/>
        <v>9.6199999999999994E-2</v>
      </c>
      <c r="N35" s="3">
        <f t="shared" si="2"/>
        <v>0.1512</v>
      </c>
      <c r="O35" s="3">
        <f t="shared" si="3"/>
        <v>9.9199999999999997E-2</v>
      </c>
      <c r="P35" s="4">
        <f t="shared" si="4"/>
        <v>0.11553333333333334</v>
      </c>
      <c r="Q35" s="25">
        <f>SUM(E$13:E35)</f>
        <v>230000</v>
      </c>
      <c r="R35" s="26">
        <f>SUM(F$13:F35)</f>
        <v>230000</v>
      </c>
      <c r="S35" s="26">
        <f>SUM(G$13:G35)</f>
        <v>230000</v>
      </c>
      <c r="T35" s="27">
        <f t="shared" si="12"/>
        <v>690000</v>
      </c>
      <c r="U35" s="25">
        <f>SUM(I$13:I35)</f>
        <v>20780</v>
      </c>
      <c r="V35" s="26">
        <f>SUM(J$13:J35)</f>
        <v>34615</v>
      </c>
      <c r="W35" s="26">
        <f>SUM(K$13:K35)</f>
        <v>23316</v>
      </c>
      <c r="X35" s="27">
        <f t="shared" si="5"/>
        <v>78711</v>
      </c>
      <c r="Y35" s="3">
        <f t="shared" si="13"/>
        <v>9.0347826086956518E-2</v>
      </c>
      <c r="Z35" s="3">
        <f t="shared" si="6"/>
        <v>0.15049999999999999</v>
      </c>
      <c r="AA35" s="3">
        <f t="shared" si="7"/>
        <v>0.10137391304347826</v>
      </c>
      <c r="AB35" s="4">
        <f t="shared" si="14"/>
        <v>0.11407391304347826</v>
      </c>
    </row>
    <row r="36" spans="1:28" x14ac:dyDescent="0.3">
      <c r="A36" s="2">
        <v>24</v>
      </c>
      <c r="B36" s="13">
        <v>0.52196668971603</v>
      </c>
      <c r="C36" s="21">
        <v>0.79065612043287048</v>
      </c>
      <c r="D36" s="31">
        <v>0.95330356806762984</v>
      </c>
      <c r="E36" s="25">
        <v>10000</v>
      </c>
      <c r="F36" s="26">
        <v>10000</v>
      </c>
      <c r="G36" s="26">
        <v>10000</v>
      </c>
      <c r="H36" s="27">
        <f t="shared" si="8"/>
        <v>30000</v>
      </c>
      <c r="I36" s="25">
        <f t="shared" si="9"/>
        <v>901</v>
      </c>
      <c r="J36" s="26">
        <f t="shared" si="10"/>
        <v>1529</v>
      </c>
      <c r="K36" s="26">
        <f t="shared" si="11"/>
        <v>1051</v>
      </c>
      <c r="L36" s="27">
        <f t="shared" si="0"/>
        <v>3481</v>
      </c>
      <c r="M36" s="19">
        <f t="shared" si="1"/>
        <v>9.01E-2</v>
      </c>
      <c r="N36" s="3">
        <f t="shared" si="2"/>
        <v>0.15290000000000001</v>
      </c>
      <c r="O36" s="3">
        <f t="shared" si="3"/>
        <v>0.1051</v>
      </c>
      <c r="P36" s="4">
        <f t="shared" si="4"/>
        <v>0.11603333333333334</v>
      </c>
      <c r="Q36" s="25">
        <f>SUM(E$13:E36)</f>
        <v>240000</v>
      </c>
      <c r="R36" s="26">
        <f>SUM(F$13:F36)</f>
        <v>240000</v>
      </c>
      <c r="S36" s="26">
        <f>SUM(G$13:G36)</f>
        <v>240000</v>
      </c>
      <c r="T36" s="27">
        <f t="shared" si="12"/>
        <v>720000</v>
      </c>
      <c r="U36" s="25">
        <f>SUM(I$13:I36)</f>
        <v>21681</v>
      </c>
      <c r="V36" s="26">
        <f>SUM(J$13:J36)</f>
        <v>36144</v>
      </c>
      <c r="W36" s="26">
        <f>SUM(K$13:K36)</f>
        <v>24367</v>
      </c>
      <c r="X36" s="27">
        <f t="shared" si="5"/>
        <v>82192</v>
      </c>
      <c r="Y36" s="3">
        <f t="shared" si="13"/>
        <v>9.0337500000000001E-2</v>
      </c>
      <c r="Z36" s="3">
        <f t="shared" si="6"/>
        <v>0.15060000000000001</v>
      </c>
      <c r="AA36" s="3">
        <f t="shared" si="7"/>
        <v>0.10152916666666667</v>
      </c>
      <c r="AB36" s="4">
        <f t="shared" si="14"/>
        <v>0.11415555555555555</v>
      </c>
    </row>
    <row r="37" spans="1:28" x14ac:dyDescent="0.3">
      <c r="A37" s="2">
        <v>25</v>
      </c>
      <c r="B37" s="13">
        <v>4.933555335810913E-2</v>
      </c>
      <c r="C37" s="21">
        <v>0.35697519890735652</v>
      </c>
      <c r="D37" s="31">
        <v>0.97408168607555767</v>
      </c>
      <c r="E37" s="25">
        <v>10000</v>
      </c>
      <c r="F37" s="26">
        <v>10000</v>
      </c>
      <c r="G37" s="26">
        <v>10000</v>
      </c>
      <c r="H37" s="27">
        <f t="shared" si="8"/>
        <v>30000</v>
      </c>
      <c r="I37" s="25">
        <f t="shared" si="9"/>
        <v>853</v>
      </c>
      <c r="J37" s="26">
        <f t="shared" si="10"/>
        <v>1487</v>
      </c>
      <c r="K37" s="26">
        <f t="shared" si="11"/>
        <v>1059</v>
      </c>
      <c r="L37" s="27">
        <f t="shared" si="0"/>
        <v>3399</v>
      </c>
      <c r="M37" s="19">
        <f t="shared" si="1"/>
        <v>8.5300000000000001E-2</v>
      </c>
      <c r="N37" s="3">
        <f t="shared" si="2"/>
        <v>0.1487</v>
      </c>
      <c r="O37" s="3">
        <f t="shared" si="3"/>
        <v>0.10589999999999999</v>
      </c>
      <c r="P37" s="4">
        <f t="shared" si="4"/>
        <v>0.1133</v>
      </c>
      <c r="Q37" s="25">
        <f>SUM(E$13:E37)</f>
        <v>250000</v>
      </c>
      <c r="R37" s="26">
        <f>SUM(F$13:F37)</f>
        <v>250000</v>
      </c>
      <c r="S37" s="26">
        <f>SUM(G$13:G37)</f>
        <v>250000</v>
      </c>
      <c r="T37" s="27">
        <f t="shared" si="12"/>
        <v>750000</v>
      </c>
      <c r="U37" s="25">
        <f>SUM(I$13:I37)</f>
        <v>22534</v>
      </c>
      <c r="V37" s="26">
        <f>SUM(J$13:J37)</f>
        <v>37631</v>
      </c>
      <c r="W37" s="26">
        <f>SUM(K$13:K37)</f>
        <v>25426</v>
      </c>
      <c r="X37" s="27">
        <f t="shared" si="5"/>
        <v>85591</v>
      </c>
      <c r="Y37" s="3">
        <f t="shared" si="13"/>
        <v>9.0135999999999994E-2</v>
      </c>
      <c r="Z37" s="3">
        <f t="shared" si="6"/>
        <v>0.15052399999999999</v>
      </c>
      <c r="AA37" s="3">
        <f t="shared" si="7"/>
        <v>0.101704</v>
      </c>
      <c r="AB37" s="4">
        <f t="shared" si="14"/>
        <v>0.11412133333333334</v>
      </c>
    </row>
    <row r="38" spans="1:28" x14ac:dyDescent="0.3">
      <c r="A38" s="2">
        <v>26</v>
      </c>
      <c r="B38" s="13">
        <v>0.82917890129802863</v>
      </c>
      <c r="C38" s="21">
        <v>0.4786780692503757</v>
      </c>
      <c r="D38" s="31">
        <v>0.76999271073489683</v>
      </c>
      <c r="E38" s="25">
        <v>10000</v>
      </c>
      <c r="F38" s="26">
        <v>10000</v>
      </c>
      <c r="G38" s="26">
        <v>10000</v>
      </c>
      <c r="H38" s="27">
        <f t="shared" si="8"/>
        <v>30000</v>
      </c>
      <c r="I38" s="25">
        <f t="shared" si="9"/>
        <v>927</v>
      </c>
      <c r="J38" s="26">
        <f t="shared" si="10"/>
        <v>1498</v>
      </c>
      <c r="K38" s="26">
        <f t="shared" si="11"/>
        <v>1022</v>
      </c>
      <c r="L38" s="27">
        <f t="shared" si="0"/>
        <v>3447</v>
      </c>
      <c r="M38" s="19">
        <f t="shared" si="1"/>
        <v>9.2700000000000005E-2</v>
      </c>
      <c r="N38" s="3">
        <f t="shared" si="2"/>
        <v>0.14979999999999999</v>
      </c>
      <c r="O38" s="3">
        <f t="shared" si="3"/>
        <v>0.1022</v>
      </c>
      <c r="P38" s="4">
        <f t="shared" si="4"/>
        <v>0.1149</v>
      </c>
      <c r="Q38" s="25">
        <f>SUM(E$13:E38)</f>
        <v>260000</v>
      </c>
      <c r="R38" s="26">
        <f>SUM(F$13:F38)</f>
        <v>260000</v>
      </c>
      <c r="S38" s="26">
        <f>SUM(G$13:G38)</f>
        <v>260000</v>
      </c>
      <c r="T38" s="27">
        <f t="shared" si="12"/>
        <v>780000</v>
      </c>
      <c r="U38" s="25">
        <f>SUM(I$13:I38)</f>
        <v>23461</v>
      </c>
      <c r="V38" s="26">
        <f>SUM(J$13:J38)</f>
        <v>39129</v>
      </c>
      <c r="W38" s="26">
        <f>SUM(K$13:K38)</f>
        <v>26448</v>
      </c>
      <c r="X38" s="27">
        <f t="shared" si="5"/>
        <v>89038</v>
      </c>
      <c r="Y38" s="3">
        <f t="shared" si="13"/>
        <v>9.0234615384615385E-2</v>
      </c>
      <c r="Z38" s="3">
        <f t="shared" si="6"/>
        <v>0.15049615384615384</v>
      </c>
      <c r="AA38" s="3">
        <f t="shared" si="7"/>
        <v>0.10172307692307693</v>
      </c>
      <c r="AB38" s="4">
        <f t="shared" si="14"/>
        <v>0.11415128205128205</v>
      </c>
    </row>
    <row r="39" spans="1:28" x14ac:dyDescent="0.3">
      <c r="A39" s="2">
        <v>27</v>
      </c>
      <c r="B39" s="13">
        <v>0.83057412655940144</v>
      </c>
      <c r="C39" s="21">
        <v>0.11268826372767071</v>
      </c>
      <c r="D39" s="31">
        <v>0.10136237862120667</v>
      </c>
      <c r="E39" s="25">
        <v>10000</v>
      </c>
      <c r="F39" s="26">
        <v>10000</v>
      </c>
      <c r="G39" s="26">
        <v>10000</v>
      </c>
      <c r="H39" s="27">
        <f t="shared" si="8"/>
        <v>30000</v>
      </c>
      <c r="I39" s="25">
        <f t="shared" si="9"/>
        <v>927</v>
      </c>
      <c r="J39" s="26">
        <f t="shared" si="10"/>
        <v>1457</v>
      </c>
      <c r="K39" s="26">
        <f t="shared" si="11"/>
        <v>962</v>
      </c>
      <c r="L39" s="27">
        <f t="shared" si="0"/>
        <v>3346</v>
      </c>
      <c r="M39" s="19">
        <f t="shared" si="1"/>
        <v>9.2700000000000005E-2</v>
      </c>
      <c r="N39" s="3">
        <f t="shared" si="2"/>
        <v>0.1457</v>
      </c>
      <c r="O39" s="3">
        <f t="shared" si="3"/>
        <v>9.6199999999999994E-2</v>
      </c>
      <c r="P39" s="4">
        <f t="shared" si="4"/>
        <v>0.11153333333333333</v>
      </c>
      <c r="Q39" s="25">
        <f>SUM(E$13:E39)</f>
        <v>270000</v>
      </c>
      <c r="R39" s="26">
        <f>SUM(F$13:F39)</f>
        <v>270000</v>
      </c>
      <c r="S39" s="26">
        <f>SUM(G$13:G39)</f>
        <v>270000</v>
      </c>
      <c r="T39" s="27">
        <f t="shared" si="12"/>
        <v>810000</v>
      </c>
      <c r="U39" s="25">
        <f>SUM(I$13:I39)</f>
        <v>24388</v>
      </c>
      <c r="V39" s="26">
        <f>SUM(J$13:J39)</f>
        <v>40586</v>
      </c>
      <c r="W39" s="26">
        <f>SUM(K$13:K39)</f>
        <v>27410</v>
      </c>
      <c r="X39" s="27">
        <f t="shared" si="5"/>
        <v>92384</v>
      </c>
      <c r="Y39" s="3">
        <f t="shared" si="13"/>
        <v>9.0325925925925921E-2</v>
      </c>
      <c r="Z39" s="3">
        <f t="shared" si="6"/>
        <v>0.15031851851851852</v>
      </c>
      <c r="AA39" s="3">
        <f t="shared" si="7"/>
        <v>0.10151851851851852</v>
      </c>
      <c r="AB39" s="4">
        <f t="shared" si="14"/>
        <v>0.11405432098765432</v>
      </c>
    </row>
    <row r="40" spans="1:28" x14ac:dyDescent="0.3">
      <c r="A40" s="2">
        <v>28</v>
      </c>
      <c r="B40" s="13">
        <v>0.12541295162440103</v>
      </c>
      <c r="C40" s="21">
        <v>0.57034601159728393</v>
      </c>
      <c r="D40" s="31">
        <v>0.33625967477603558</v>
      </c>
      <c r="E40" s="25">
        <v>10000</v>
      </c>
      <c r="F40" s="26">
        <v>10000</v>
      </c>
      <c r="G40" s="26">
        <v>10000</v>
      </c>
      <c r="H40" s="27">
        <f t="shared" si="8"/>
        <v>30000</v>
      </c>
      <c r="I40" s="25">
        <f t="shared" si="9"/>
        <v>867</v>
      </c>
      <c r="J40" s="26">
        <f t="shared" si="10"/>
        <v>1506</v>
      </c>
      <c r="K40" s="26">
        <f t="shared" si="11"/>
        <v>987</v>
      </c>
      <c r="L40" s="27">
        <f t="shared" si="0"/>
        <v>3360</v>
      </c>
      <c r="M40" s="19">
        <f t="shared" si="1"/>
        <v>8.6699999999999999E-2</v>
      </c>
      <c r="N40" s="3">
        <f t="shared" si="2"/>
        <v>0.15060000000000001</v>
      </c>
      <c r="O40" s="3">
        <f t="shared" si="3"/>
        <v>9.8699999999999996E-2</v>
      </c>
      <c r="P40" s="4">
        <f t="shared" si="4"/>
        <v>0.112</v>
      </c>
      <c r="Q40" s="25">
        <f>SUM(E$13:E40)</f>
        <v>280000</v>
      </c>
      <c r="R40" s="26">
        <f>SUM(F$13:F40)</f>
        <v>280000</v>
      </c>
      <c r="S40" s="26">
        <f>SUM(G$13:G40)</f>
        <v>280000</v>
      </c>
      <c r="T40" s="27">
        <f t="shared" si="12"/>
        <v>840000</v>
      </c>
      <c r="U40" s="25">
        <f>SUM(I$13:I40)</f>
        <v>25255</v>
      </c>
      <c r="V40" s="26">
        <f>SUM(J$13:J40)</f>
        <v>42092</v>
      </c>
      <c r="W40" s="26">
        <f>SUM(K$13:K40)</f>
        <v>28397</v>
      </c>
      <c r="X40" s="27">
        <f t="shared" si="5"/>
        <v>95744</v>
      </c>
      <c r="Y40" s="3">
        <f t="shared" si="13"/>
        <v>9.0196428571428566E-2</v>
      </c>
      <c r="Z40" s="3">
        <f t="shared" si="6"/>
        <v>0.15032857142857142</v>
      </c>
      <c r="AA40" s="3">
        <f t="shared" si="7"/>
        <v>0.10141785714285714</v>
      </c>
      <c r="AB40" s="4">
        <f t="shared" si="14"/>
        <v>0.11398095238095238</v>
      </c>
    </row>
    <row r="41" spans="1:28" x14ac:dyDescent="0.3">
      <c r="A41" s="2">
        <v>29</v>
      </c>
      <c r="B41" s="13">
        <v>0.82183322305407136</v>
      </c>
      <c r="C41" s="21">
        <v>0.89974636370046324</v>
      </c>
      <c r="D41" s="31">
        <v>0.63026915525054616</v>
      </c>
      <c r="E41" s="25">
        <v>10000</v>
      </c>
      <c r="F41" s="26">
        <v>10000</v>
      </c>
      <c r="G41" s="26">
        <v>10000</v>
      </c>
      <c r="H41" s="27">
        <f t="shared" si="8"/>
        <v>30000</v>
      </c>
      <c r="I41" s="25">
        <f t="shared" si="9"/>
        <v>926</v>
      </c>
      <c r="J41" s="26">
        <f t="shared" si="10"/>
        <v>1546</v>
      </c>
      <c r="K41" s="26">
        <f t="shared" si="11"/>
        <v>1010</v>
      </c>
      <c r="L41" s="27">
        <f t="shared" si="0"/>
        <v>3482</v>
      </c>
      <c r="M41" s="19">
        <f t="shared" si="1"/>
        <v>9.2600000000000002E-2</v>
      </c>
      <c r="N41" s="3">
        <f t="shared" si="2"/>
        <v>0.15459999999999999</v>
      </c>
      <c r="O41" s="3">
        <f t="shared" si="3"/>
        <v>0.10100000000000001</v>
      </c>
      <c r="P41" s="4">
        <f t="shared" si="4"/>
        <v>0.11606666666666667</v>
      </c>
      <c r="Q41" s="25">
        <f>SUM(E$13:E41)</f>
        <v>290000</v>
      </c>
      <c r="R41" s="26">
        <f>SUM(F$13:F41)</f>
        <v>290000</v>
      </c>
      <c r="S41" s="26">
        <f>SUM(G$13:G41)</f>
        <v>290000</v>
      </c>
      <c r="T41" s="27">
        <f t="shared" si="12"/>
        <v>870000</v>
      </c>
      <c r="U41" s="25">
        <f>SUM(I$13:I41)</f>
        <v>26181</v>
      </c>
      <c r="V41" s="26">
        <f>SUM(J$13:J41)</f>
        <v>43638</v>
      </c>
      <c r="W41" s="26">
        <f>SUM(K$13:K41)</f>
        <v>29407</v>
      </c>
      <c r="X41" s="27">
        <f t="shared" si="5"/>
        <v>99226</v>
      </c>
      <c r="Y41" s="3">
        <f t="shared" si="13"/>
        <v>9.0279310344827585E-2</v>
      </c>
      <c r="Z41" s="3">
        <f t="shared" si="6"/>
        <v>0.15047586206896552</v>
      </c>
      <c r="AA41" s="3">
        <f t="shared" si="7"/>
        <v>0.10140344827586206</v>
      </c>
      <c r="AB41" s="4">
        <f t="shared" si="14"/>
        <v>0.11405287356321839</v>
      </c>
    </row>
    <row r="42" spans="1:28" x14ac:dyDescent="0.3">
      <c r="A42" s="2">
        <v>30</v>
      </c>
      <c r="B42" s="13">
        <v>0.46672346542798115</v>
      </c>
      <c r="C42" s="21">
        <v>0.13789038283209309</v>
      </c>
      <c r="D42" s="31">
        <v>0.69099104221869756</v>
      </c>
      <c r="E42" s="25">
        <v>10000</v>
      </c>
      <c r="F42" s="26">
        <v>10000</v>
      </c>
      <c r="G42" s="26">
        <v>10000</v>
      </c>
      <c r="H42" s="27">
        <f t="shared" si="8"/>
        <v>30000</v>
      </c>
      <c r="I42" s="25">
        <f t="shared" si="9"/>
        <v>897</v>
      </c>
      <c r="J42" s="26">
        <f t="shared" si="10"/>
        <v>1461</v>
      </c>
      <c r="K42" s="26">
        <f t="shared" si="11"/>
        <v>1015</v>
      </c>
      <c r="L42" s="27">
        <f t="shared" si="0"/>
        <v>3373</v>
      </c>
      <c r="M42" s="19">
        <f t="shared" si="1"/>
        <v>8.9700000000000002E-2</v>
      </c>
      <c r="N42" s="3">
        <f t="shared" si="2"/>
        <v>0.14610000000000001</v>
      </c>
      <c r="O42" s="3">
        <f t="shared" si="3"/>
        <v>0.10150000000000001</v>
      </c>
      <c r="P42" s="4">
        <f t="shared" si="4"/>
        <v>0.11243333333333333</v>
      </c>
      <c r="Q42" s="25">
        <f>SUM(E$13:E42)</f>
        <v>300000</v>
      </c>
      <c r="R42" s="26">
        <f>SUM(F$13:F42)</f>
        <v>300000</v>
      </c>
      <c r="S42" s="26">
        <f>SUM(G$13:G42)</f>
        <v>300000</v>
      </c>
      <c r="T42" s="27">
        <f t="shared" si="12"/>
        <v>900000</v>
      </c>
      <c r="U42" s="25">
        <f>SUM(I$13:I42)</f>
        <v>27078</v>
      </c>
      <c r="V42" s="26">
        <f>SUM(J$13:J42)</f>
        <v>45099</v>
      </c>
      <c r="W42" s="26">
        <f>SUM(K$13:K42)</f>
        <v>30422</v>
      </c>
      <c r="X42" s="27">
        <f t="shared" si="5"/>
        <v>102599</v>
      </c>
      <c r="Y42" s="3">
        <f t="shared" si="13"/>
        <v>9.0260000000000007E-2</v>
      </c>
      <c r="Z42" s="3">
        <f t="shared" si="6"/>
        <v>0.15032999999999999</v>
      </c>
      <c r="AA42" s="3">
        <f t="shared" si="7"/>
        <v>0.10140666666666667</v>
      </c>
      <c r="AB42" s="4">
        <f t="shared" si="14"/>
        <v>0.11399888888888889</v>
      </c>
    </row>
    <row r="43" spans="1:28" x14ac:dyDescent="0.3">
      <c r="A43" s="2">
        <v>31</v>
      </c>
      <c r="B43" s="13">
        <v>0.12246731489099971</v>
      </c>
      <c r="C43" s="21">
        <v>0.95644669866009235</v>
      </c>
      <c r="D43" s="31">
        <v>0.53654371147099855</v>
      </c>
      <c r="E43" s="25">
        <v>10000</v>
      </c>
      <c r="F43" s="26">
        <v>10000</v>
      </c>
      <c r="G43" s="26">
        <v>10000</v>
      </c>
      <c r="H43" s="27">
        <f t="shared" si="8"/>
        <v>30000</v>
      </c>
      <c r="I43" s="25">
        <f t="shared" si="9"/>
        <v>867</v>
      </c>
      <c r="J43" s="26">
        <f t="shared" si="10"/>
        <v>1561</v>
      </c>
      <c r="K43" s="26">
        <f t="shared" si="11"/>
        <v>1003</v>
      </c>
      <c r="L43" s="27">
        <f t="shared" si="0"/>
        <v>3431</v>
      </c>
      <c r="M43" s="19">
        <f t="shared" si="1"/>
        <v>8.6699999999999999E-2</v>
      </c>
      <c r="N43" s="3">
        <f t="shared" si="2"/>
        <v>0.15609999999999999</v>
      </c>
      <c r="O43" s="3">
        <f t="shared" si="3"/>
        <v>0.1003</v>
      </c>
      <c r="P43" s="4">
        <f t="shared" si="4"/>
        <v>0.11436666666666667</v>
      </c>
      <c r="Q43" s="25">
        <f>SUM(E$13:E43)</f>
        <v>310000</v>
      </c>
      <c r="R43" s="26">
        <f>SUM(F$13:F43)</f>
        <v>310000</v>
      </c>
      <c r="S43" s="26">
        <f>SUM(G$13:G43)</f>
        <v>310000</v>
      </c>
      <c r="T43" s="27">
        <f t="shared" si="12"/>
        <v>930000</v>
      </c>
      <c r="U43" s="25">
        <f>SUM(I$13:I43)</f>
        <v>27945</v>
      </c>
      <c r="V43" s="26">
        <f>SUM(J$13:J43)</f>
        <v>46660</v>
      </c>
      <c r="W43" s="26">
        <f>SUM(K$13:K43)</f>
        <v>31425</v>
      </c>
      <c r="X43" s="27">
        <f t="shared" si="5"/>
        <v>106030</v>
      </c>
      <c r="Y43" s="3">
        <f t="shared" si="13"/>
        <v>9.0145161290322587E-2</v>
      </c>
      <c r="Z43" s="3">
        <f t="shared" si="6"/>
        <v>0.15051612903225806</v>
      </c>
      <c r="AA43" s="3">
        <f t="shared" si="7"/>
        <v>0.10137096774193548</v>
      </c>
      <c r="AB43" s="4">
        <f t="shared" si="14"/>
        <v>0.11401075268817204</v>
      </c>
    </row>
    <row r="44" spans="1:28" x14ac:dyDescent="0.3">
      <c r="A44" s="2">
        <v>32</v>
      </c>
      <c r="B44" s="13">
        <v>0.75077591207314509</v>
      </c>
      <c r="C44" s="21">
        <v>0.64110748239285398</v>
      </c>
      <c r="D44" s="31">
        <v>0.98913580362115039</v>
      </c>
      <c r="E44" s="25">
        <v>10000</v>
      </c>
      <c r="F44" s="26">
        <v>10000</v>
      </c>
      <c r="G44" s="26">
        <v>10000</v>
      </c>
      <c r="H44" s="27">
        <f t="shared" si="8"/>
        <v>30000</v>
      </c>
      <c r="I44" s="25">
        <f t="shared" si="9"/>
        <v>919</v>
      </c>
      <c r="J44" s="26">
        <f t="shared" si="10"/>
        <v>1513</v>
      </c>
      <c r="K44" s="26">
        <f t="shared" si="11"/>
        <v>1069</v>
      </c>
      <c r="L44" s="27">
        <f t="shared" si="0"/>
        <v>3501</v>
      </c>
      <c r="M44" s="19">
        <f t="shared" si="1"/>
        <v>9.1899999999999996E-2</v>
      </c>
      <c r="N44" s="3">
        <f t="shared" si="2"/>
        <v>0.15129999999999999</v>
      </c>
      <c r="O44" s="3">
        <f t="shared" si="3"/>
        <v>0.1069</v>
      </c>
      <c r="P44" s="4">
        <f t="shared" si="4"/>
        <v>0.1167</v>
      </c>
      <c r="Q44" s="25">
        <f>SUM(E$13:E44)</f>
        <v>320000</v>
      </c>
      <c r="R44" s="26">
        <f>SUM(F$13:F44)</f>
        <v>320000</v>
      </c>
      <c r="S44" s="26">
        <f>SUM(G$13:G44)</f>
        <v>320000</v>
      </c>
      <c r="T44" s="27">
        <f t="shared" si="12"/>
        <v>960000</v>
      </c>
      <c r="U44" s="25">
        <f>SUM(I$13:I44)</f>
        <v>28864</v>
      </c>
      <c r="V44" s="26">
        <f>SUM(J$13:J44)</f>
        <v>48173</v>
      </c>
      <c r="W44" s="26">
        <f>SUM(K$13:K44)</f>
        <v>32494</v>
      </c>
      <c r="X44" s="27">
        <f t="shared" si="5"/>
        <v>109531</v>
      </c>
      <c r="Y44" s="3">
        <f t="shared" si="13"/>
        <v>9.0200000000000002E-2</v>
      </c>
      <c r="Z44" s="3">
        <f t="shared" si="6"/>
        <v>0.15054062500000001</v>
      </c>
      <c r="AA44" s="3">
        <f t="shared" si="7"/>
        <v>0.10154375</v>
      </c>
      <c r="AB44" s="4">
        <f t="shared" si="14"/>
        <v>0.11409479166666667</v>
      </c>
    </row>
    <row r="45" spans="1:28" x14ac:dyDescent="0.3">
      <c r="A45" s="2">
        <v>33</v>
      </c>
      <c r="B45" s="13">
        <v>0.44080644629370691</v>
      </c>
      <c r="C45" s="21">
        <v>0.70481351186439056</v>
      </c>
      <c r="D45" s="31">
        <v>5.7944183564048068E-2</v>
      </c>
      <c r="E45" s="25">
        <v>10000</v>
      </c>
      <c r="F45" s="26">
        <v>10000</v>
      </c>
      <c r="G45" s="26">
        <v>10000</v>
      </c>
      <c r="H45" s="27">
        <f t="shared" si="8"/>
        <v>30000</v>
      </c>
      <c r="I45" s="25">
        <f t="shared" si="9"/>
        <v>896</v>
      </c>
      <c r="J45" s="26">
        <f t="shared" si="10"/>
        <v>1519</v>
      </c>
      <c r="K45" s="26">
        <f t="shared" si="11"/>
        <v>953</v>
      </c>
      <c r="L45" s="27">
        <f t="shared" ref="L45:L76" si="15">SUM(I45:K45)</f>
        <v>3368</v>
      </c>
      <c r="M45" s="19">
        <f t="shared" ref="M45:M76" si="16">IF(E45=0,"",I45/E45)</f>
        <v>8.9599999999999999E-2</v>
      </c>
      <c r="N45" s="3">
        <f t="shared" ref="N45:N76" si="17">IF(F45=0,"",J45/F45)</f>
        <v>0.15190000000000001</v>
      </c>
      <c r="O45" s="3">
        <f t="shared" ref="O45:O76" si="18">IF(G45=0,"",K45/G45)</f>
        <v>9.5299999999999996E-2</v>
      </c>
      <c r="P45" s="4">
        <f t="shared" ref="P45:P76" si="19">L45/H45</f>
        <v>0.11226666666666667</v>
      </c>
      <c r="Q45" s="25">
        <f>SUM(E$13:E45)</f>
        <v>330000</v>
      </c>
      <c r="R45" s="26">
        <f>SUM(F$13:F45)</f>
        <v>330000</v>
      </c>
      <c r="S45" s="26">
        <f>SUM(G$13:G45)</f>
        <v>330000</v>
      </c>
      <c r="T45" s="27">
        <f t="shared" si="12"/>
        <v>990000</v>
      </c>
      <c r="U45" s="25">
        <f>SUM(I$13:I45)</f>
        <v>29760</v>
      </c>
      <c r="V45" s="26">
        <f>SUM(J$13:J45)</f>
        <v>49692</v>
      </c>
      <c r="W45" s="26">
        <f>SUM(K$13:K45)</f>
        <v>33447</v>
      </c>
      <c r="X45" s="27">
        <f t="shared" ref="X45:X76" si="20">SUM(U45:W45)</f>
        <v>112899</v>
      </c>
      <c r="Y45" s="3">
        <f t="shared" si="13"/>
        <v>9.0181818181818182E-2</v>
      </c>
      <c r="Z45" s="3">
        <f t="shared" si="6"/>
        <v>0.15058181818181818</v>
      </c>
      <c r="AA45" s="3">
        <f t="shared" ref="AA45:AA76" si="21">IF(S45=0,"",W45/S45)</f>
        <v>0.10135454545454546</v>
      </c>
      <c r="AB45" s="4">
        <f t="shared" si="14"/>
        <v>0.11403939393939394</v>
      </c>
    </row>
    <row r="46" spans="1:28" x14ac:dyDescent="0.3">
      <c r="A46" s="2">
        <v>34</v>
      </c>
      <c r="B46" s="13">
        <v>0.37928300021913264</v>
      </c>
      <c r="C46" s="21">
        <v>0.58343850906323758</v>
      </c>
      <c r="D46" s="31">
        <v>0.9713856665544085</v>
      </c>
      <c r="E46" s="25">
        <v>10000</v>
      </c>
      <c r="F46" s="26">
        <v>10000</v>
      </c>
      <c r="G46" s="26">
        <v>10000</v>
      </c>
      <c r="H46" s="27">
        <f t="shared" si="8"/>
        <v>30000</v>
      </c>
      <c r="I46" s="25">
        <f t="shared" si="9"/>
        <v>891</v>
      </c>
      <c r="J46" s="26">
        <f t="shared" si="10"/>
        <v>1507</v>
      </c>
      <c r="K46" s="26">
        <f t="shared" si="11"/>
        <v>1057</v>
      </c>
      <c r="L46" s="27">
        <f t="shared" si="15"/>
        <v>3455</v>
      </c>
      <c r="M46" s="19">
        <f t="shared" si="16"/>
        <v>8.9099999999999999E-2</v>
      </c>
      <c r="N46" s="3">
        <f t="shared" si="17"/>
        <v>0.1507</v>
      </c>
      <c r="O46" s="3">
        <f t="shared" si="18"/>
        <v>0.1057</v>
      </c>
      <c r="P46" s="4">
        <f t="shared" si="19"/>
        <v>0.11516666666666667</v>
      </c>
      <c r="Q46" s="25">
        <f>SUM(E$13:E46)</f>
        <v>340000</v>
      </c>
      <c r="R46" s="26">
        <f>SUM(F$13:F46)</f>
        <v>340000</v>
      </c>
      <c r="S46" s="26">
        <f>SUM(G$13:G46)</f>
        <v>340000</v>
      </c>
      <c r="T46" s="27">
        <f t="shared" si="12"/>
        <v>1020000</v>
      </c>
      <c r="U46" s="25">
        <f>SUM(I$13:I46)</f>
        <v>30651</v>
      </c>
      <c r="V46" s="26">
        <f>SUM(J$13:J46)</f>
        <v>51199</v>
      </c>
      <c r="W46" s="26">
        <f>SUM(K$13:K46)</f>
        <v>34504</v>
      </c>
      <c r="X46" s="27">
        <f t="shared" si="20"/>
        <v>116354</v>
      </c>
      <c r="Y46" s="3">
        <f t="shared" si="13"/>
        <v>9.0149999999999994E-2</v>
      </c>
      <c r="Z46" s="3">
        <f t="shared" si="6"/>
        <v>0.15058529411764707</v>
      </c>
      <c r="AA46" s="3">
        <f t="shared" si="21"/>
        <v>0.10148235294117647</v>
      </c>
      <c r="AB46" s="4">
        <f t="shared" si="14"/>
        <v>0.11407254901960784</v>
      </c>
    </row>
    <row r="47" spans="1:28" x14ac:dyDescent="0.3">
      <c r="A47" s="2">
        <v>35</v>
      </c>
      <c r="B47" s="13">
        <v>0.16918604551395922</v>
      </c>
      <c r="C47" s="21">
        <v>0.85672879876591712</v>
      </c>
      <c r="D47" s="31">
        <v>0.79024571973503632</v>
      </c>
      <c r="E47" s="25">
        <v>10000</v>
      </c>
      <c r="F47" s="26">
        <v>10000</v>
      </c>
      <c r="G47" s="26">
        <v>10000</v>
      </c>
      <c r="H47" s="27">
        <f t="shared" si="8"/>
        <v>30000</v>
      </c>
      <c r="I47" s="25">
        <f t="shared" si="9"/>
        <v>873</v>
      </c>
      <c r="J47" s="26">
        <f t="shared" si="10"/>
        <v>1538</v>
      </c>
      <c r="K47" s="26">
        <f t="shared" si="11"/>
        <v>1024</v>
      </c>
      <c r="L47" s="27">
        <f t="shared" si="15"/>
        <v>3435</v>
      </c>
      <c r="M47" s="19">
        <f t="shared" si="16"/>
        <v>8.7300000000000003E-2</v>
      </c>
      <c r="N47" s="3">
        <f t="shared" si="17"/>
        <v>0.15379999999999999</v>
      </c>
      <c r="O47" s="3">
        <f t="shared" si="18"/>
        <v>0.1024</v>
      </c>
      <c r="P47" s="4">
        <f t="shared" si="19"/>
        <v>0.1145</v>
      </c>
      <c r="Q47" s="25">
        <f>SUM(E$13:E47)</f>
        <v>350000</v>
      </c>
      <c r="R47" s="26">
        <f>SUM(F$13:F47)</f>
        <v>350000</v>
      </c>
      <c r="S47" s="26">
        <f>SUM(G$13:G47)</f>
        <v>350000</v>
      </c>
      <c r="T47" s="27">
        <f t="shared" si="12"/>
        <v>1050000</v>
      </c>
      <c r="U47" s="25">
        <f>SUM(I$13:I47)</f>
        <v>31524</v>
      </c>
      <c r="V47" s="26">
        <f>SUM(J$13:J47)</f>
        <v>52737</v>
      </c>
      <c r="W47" s="26">
        <f>SUM(K$13:K47)</f>
        <v>35528</v>
      </c>
      <c r="X47" s="27">
        <f t="shared" si="20"/>
        <v>119789</v>
      </c>
      <c r="Y47" s="3">
        <f t="shared" si="13"/>
        <v>9.0068571428571428E-2</v>
      </c>
      <c r="Z47" s="3">
        <f t="shared" si="6"/>
        <v>0.15067714285714287</v>
      </c>
      <c r="AA47" s="3">
        <f t="shared" si="21"/>
        <v>0.10150857142857143</v>
      </c>
      <c r="AB47" s="4">
        <f t="shared" si="14"/>
        <v>0.11408476190476191</v>
      </c>
    </row>
    <row r="48" spans="1:28" x14ac:dyDescent="0.3">
      <c r="A48" s="2">
        <v>36</v>
      </c>
      <c r="B48" s="13">
        <v>4.7865154844888069E-2</v>
      </c>
      <c r="C48" s="21">
        <v>0.52541042716998121</v>
      </c>
      <c r="D48" s="31">
        <v>0.41685646428506251</v>
      </c>
      <c r="E48" s="25">
        <v>10000</v>
      </c>
      <c r="F48" s="26">
        <v>10000</v>
      </c>
      <c r="G48" s="26">
        <v>10000</v>
      </c>
      <c r="H48" s="27">
        <f t="shared" si="8"/>
        <v>30000</v>
      </c>
      <c r="I48" s="25">
        <f t="shared" si="9"/>
        <v>853</v>
      </c>
      <c r="J48" s="26">
        <f t="shared" si="10"/>
        <v>1502</v>
      </c>
      <c r="K48" s="26">
        <f t="shared" si="11"/>
        <v>994</v>
      </c>
      <c r="L48" s="27">
        <f t="shared" si="15"/>
        <v>3349</v>
      </c>
      <c r="M48" s="19">
        <f t="shared" si="16"/>
        <v>8.5300000000000001E-2</v>
      </c>
      <c r="N48" s="3">
        <f t="shared" si="17"/>
        <v>0.1502</v>
      </c>
      <c r="O48" s="3">
        <f t="shared" si="18"/>
        <v>9.9400000000000002E-2</v>
      </c>
      <c r="P48" s="4">
        <f t="shared" si="19"/>
        <v>0.11163333333333333</v>
      </c>
      <c r="Q48" s="25">
        <f>SUM(E$13:E48)</f>
        <v>360000</v>
      </c>
      <c r="R48" s="26">
        <f>SUM(F$13:F48)</f>
        <v>360000</v>
      </c>
      <c r="S48" s="26">
        <f>SUM(G$13:G48)</f>
        <v>360000</v>
      </c>
      <c r="T48" s="27">
        <f t="shared" si="12"/>
        <v>1080000</v>
      </c>
      <c r="U48" s="25">
        <f>SUM(I$13:I48)</f>
        <v>32377</v>
      </c>
      <c r="V48" s="26">
        <f>SUM(J$13:J48)</f>
        <v>54239</v>
      </c>
      <c r="W48" s="26">
        <f>SUM(K$13:K48)</f>
        <v>36522</v>
      </c>
      <c r="X48" s="27">
        <f t="shared" si="20"/>
        <v>123138</v>
      </c>
      <c r="Y48" s="3">
        <f t="shared" si="13"/>
        <v>8.9936111111111106E-2</v>
      </c>
      <c r="Z48" s="3">
        <f t="shared" si="6"/>
        <v>0.1506638888888889</v>
      </c>
      <c r="AA48" s="3">
        <f t="shared" si="21"/>
        <v>0.10145</v>
      </c>
      <c r="AB48" s="4">
        <f t="shared" si="14"/>
        <v>0.11401666666666667</v>
      </c>
    </row>
    <row r="49" spans="1:28" x14ac:dyDescent="0.3">
      <c r="A49" s="2">
        <v>37</v>
      </c>
      <c r="B49" s="13">
        <v>0.19716443155712249</v>
      </c>
      <c r="C49" s="21">
        <v>0.88580004983850236</v>
      </c>
      <c r="D49" s="31">
        <v>3.0788225974295758E-2</v>
      </c>
      <c r="E49" s="25">
        <v>10000</v>
      </c>
      <c r="F49" s="26">
        <v>10000</v>
      </c>
      <c r="G49" s="26">
        <v>10000</v>
      </c>
      <c r="H49" s="27">
        <f t="shared" si="8"/>
        <v>30000</v>
      </c>
      <c r="I49" s="25">
        <f t="shared" si="9"/>
        <v>876</v>
      </c>
      <c r="J49" s="26">
        <f t="shared" si="10"/>
        <v>1543</v>
      </c>
      <c r="K49" s="26">
        <f t="shared" si="11"/>
        <v>944</v>
      </c>
      <c r="L49" s="27">
        <f t="shared" si="15"/>
        <v>3363</v>
      </c>
      <c r="M49" s="19">
        <f t="shared" si="16"/>
        <v>8.7599999999999997E-2</v>
      </c>
      <c r="N49" s="3">
        <f t="shared" si="17"/>
        <v>0.15429999999999999</v>
      </c>
      <c r="O49" s="3">
        <f t="shared" si="18"/>
        <v>9.4399999999999998E-2</v>
      </c>
      <c r="P49" s="4">
        <f t="shared" si="19"/>
        <v>0.11210000000000001</v>
      </c>
      <c r="Q49" s="25">
        <f>SUM(E$13:E49)</f>
        <v>370000</v>
      </c>
      <c r="R49" s="26">
        <f>SUM(F$13:F49)</f>
        <v>370000</v>
      </c>
      <c r="S49" s="26">
        <f>SUM(G$13:G49)</f>
        <v>370000</v>
      </c>
      <c r="T49" s="27">
        <f t="shared" si="12"/>
        <v>1110000</v>
      </c>
      <c r="U49" s="25">
        <f>SUM(I$13:I49)</f>
        <v>33253</v>
      </c>
      <c r="V49" s="26">
        <f>SUM(J$13:J49)</f>
        <v>55782</v>
      </c>
      <c r="W49" s="26">
        <f>SUM(K$13:K49)</f>
        <v>37466</v>
      </c>
      <c r="X49" s="27">
        <f t="shared" si="20"/>
        <v>126501</v>
      </c>
      <c r="Y49" s="3">
        <f t="shared" si="13"/>
        <v>8.9872972972972975E-2</v>
      </c>
      <c r="Z49" s="3">
        <f t="shared" si="6"/>
        <v>0.15076216216216215</v>
      </c>
      <c r="AA49" s="3">
        <f t="shared" si="21"/>
        <v>0.10125945945945945</v>
      </c>
      <c r="AB49" s="4">
        <f t="shared" si="14"/>
        <v>0.11396486486486486</v>
      </c>
    </row>
    <row r="50" spans="1:28" x14ac:dyDescent="0.3">
      <c r="A50" s="2">
        <v>38</v>
      </c>
      <c r="B50" s="13">
        <v>0.48165300113802223</v>
      </c>
      <c r="C50" s="21">
        <v>0.63957253558059357</v>
      </c>
      <c r="D50" s="31">
        <v>0.56574500553275064</v>
      </c>
      <c r="E50" s="25">
        <v>10000</v>
      </c>
      <c r="F50" s="26">
        <v>10000</v>
      </c>
      <c r="G50" s="26">
        <v>10000</v>
      </c>
      <c r="H50" s="27">
        <f t="shared" si="8"/>
        <v>30000</v>
      </c>
      <c r="I50" s="25">
        <f t="shared" si="9"/>
        <v>899</v>
      </c>
      <c r="J50" s="26">
        <f t="shared" si="10"/>
        <v>1513</v>
      </c>
      <c r="K50" s="26">
        <f t="shared" si="11"/>
        <v>1005</v>
      </c>
      <c r="L50" s="27">
        <f t="shared" si="15"/>
        <v>3417</v>
      </c>
      <c r="M50" s="19">
        <f t="shared" si="16"/>
        <v>8.9899999999999994E-2</v>
      </c>
      <c r="N50" s="3">
        <f t="shared" si="17"/>
        <v>0.15129999999999999</v>
      </c>
      <c r="O50" s="3">
        <f t="shared" si="18"/>
        <v>0.10050000000000001</v>
      </c>
      <c r="P50" s="4">
        <f t="shared" si="19"/>
        <v>0.1139</v>
      </c>
      <c r="Q50" s="25">
        <f>SUM(E$13:E50)</f>
        <v>380000</v>
      </c>
      <c r="R50" s="26">
        <f>SUM(F$13:F50)</f>
        <v>380000</v>
      </c>
      <c r="S50" s="26">
        <f>SUM(G$13:G50)</f>
        <v>380000</v>
      </c>
      <c r="T50" s="27">
        <f t="shared" si="12"/>
        <v>1140000</v>
      </c>
      <c r="U50" s="25">
        <f>SUM(I$13:I50)</f>
        <v>34152</v>
      </c>
      <c r="V50" s="26">
        <f>SUM(J$13:J50)</f>
        <v>57295</v>
      </c>
      <c r="W50" s="26">
        <f>SUM(K$13:K50)</f>
        <v>38471</v>
      </c>
      <c r="X50" s="27">
        <f t="shared" si="20"/>
        <v>129918</v>
      </c>
      <c r="Y50" s="3">
        <f t="shared" si="13"/>
        <v>8.9873684210526314E-2</v>
      </c>
      <c r="Z50" s="3">
        <f t="shared" si="6"/>
        <v>0.15077631578947367</v>
      </c>
      <c r="AA50" s="3">
        <f t="shared" si="21"/>
        <v>0.10123947368421053</v>
      </c>
      <c r="AB50" s="4">
        <f t="shared" si="14"/>
        <v>0.11396315789473684</v>
      </c>
    </row>
    <row r="51" spans="1:28" x14ac:dyDescent="0.3">
      <c r="A51" s="2">
        <v>39</v>
      </c>
      <c r="B51" s="13">
        <v>0.53252149389767411</v>
      </c>
      <c r="C51" s="21">
        <v>0.26264872583515153</v>
      </c>
      <c r="D51" s="31">
        <v>0.87955960602997807</v>
      </c>
      <c r="E51" s="25">
        <v>10000</v>
      </c>
      <c r="F51" s="26">
        <v>10000</v>
      </c>
      <c r="G51" s="26">
        <v>10000</v>
      </c>
      <c r="H51" s="27">
        <f t="shared" si="8"/>
        <v>30000</v>
      </c>
      <c r="I51" s="25">
        <f t="shared" si="9"/>
        <v>902</v>
      </c>
      <c r="J51" s="26">
        <f t="shared" si="10"/>
        <v>1477</v>
      </c>
      <c r="K51" s="26">
        <f t="shared" si="11"/>
        <v>1035</v>
      </c>
      <c r="L51" s="27">
        <f t="shared" si="15"/>
        <v>3414</v>
      </c>
      <c r="M51" s="19">
        <f t="shared" si="16"/>
        <v>9.0200000000000002E-2</v>
      </c>
      <c r="N51" s="3">
        <f t="shared" si="17"/>
        <v>0.1477</v>
      </c>
      <c r="O51" s="3">
        <f t="shared" si="18"/>
        <v>0.10349999999999999</v>
      </c>
      <c r="P51" s="4">
        <f t="shared" si="19"/>
        <v>0.1138</v>
      </c>
      <c r="Q51" s="25">
        <f>SUM(E$13:E51)</f>
        <v>390000</v>
      </c>
      <c r="R51" s="26">
        <f>SUM(F$13:F51)</f>
        <v>390000</v>
      </c>
      <c r="S51" s="26">
        <f>SUM(G$13:G51)</f>
        <v>390000</v>
      </c>
      <c r="T51" s="27">
        <f t="shared" si="12"/>
        <v>1170000</v>
      </c>
      <c r="U51" s="25">
        <f>SUM(I$13:I51)</f>
        <v>35054</v>
      </c>
      <c r="V51" s="26">
        <f>SUM(J$13:J51)</f>
        <v>58772</v>
      </c>
      <c r="W51" s="26">
        <f>SUM(K$13:K51)</f>
        <v>39506</v>
      </c>
      <c r="X51" s="27">
        <f t="shared" si="20"/>
        <v>133332</v>
      </c>
      <c r="Y51" s="3">
        <f t="shared" si="13"/>
        <v>8.9882051282051276E-2</v>
      </c>
      <c r="Z51" s="3">
        <f t="shared" si="6"/>
        <v>0.15069743589743589</v>
      </c>
      <c r="AA51" s="3">
        <f t="shared" si="21"/>
        <v>0.10129743589743589</v>
      </c>
      <c r="AB51" s="4">
        <f t="shared" si="14"/>
        <v>0.11395897435897435</v>
      </c>
    </row>
    <row r="52" spans="1:28" x14ac:dyDescent="0.3">
      <c r="A52" s="2">
        <v>40</v>
      </c>
      <c r="B52" s="13">
        <v>0.92255295532965398</v>
      </c>
      <c r="C52" s="21">
        <v>0.5670472003227135</v>
      </c>
      <c r="D52" s="31">
        <v>0.28631397150172722</v>
      </c>
      <c r="E52" s="25">
        <v>10000</v>
      </c>
      <c r="F52" s="26">
        <v>10000</v>
      </c>
      <c r="G52" s="26">
        <v>10000</v>
      </c>
      <c r="H52" s="27">
        <f t="shared" si="8"/>
        <v>30000</v>
      </c>
      <c r="I52" s="25">
        <f t="shared" si="9"/>
        <v>941</v>
      </c>
      <c r="J52" s="26">
        <f t="shared" si="10"/>
        <v>1506</v>
      </c>
      <c r="K52" s="26">
        <f t="shared" si="11"/>
        <v>983</v>
      </c>
      <c r="L52" s="27">
        <f t="shared" si="15"/>
        <v>3430</v>
      </c>
      <c r="M52" s="19">
        <f t="shared" si="16"/>
        <v>9.4100000000000003E-2</v>
      </c>
      <c r="N52" s="3">
        <f t="shared" si="17"/>
        <v>0.15060000000000001</v>
      </c>
      <c r="O52" s="3">
        <f t="shared" si="18"/>
        <v>9.8299999999999998E-2</v>
      </c>
      <c r="P52" s="4">
        <f t="shared" si="19"/>
        <v>0.11433333333333333</v>
      </c>
      <c r="Q52" s="25">
        <f>SUM(E$13:E52)</f>
        <v>400000</v>
      </c>
      <c r="R52" s="26">
        <f>SUM(F$13:F52)</f>
        <v>400000</v>
      </c>
      <c r="S52" s="26">
        <f>SUM(G$13:G52)</f>
        <v>400000</v>
      </c>
      <c r="T52" s="27">
        <f t="shared" si="12"/>
        <v>1200000</v>
      </c>
      <c r="U52" s="25">
        <f>SUM(I$13:I52)</f>
        <v>35995</v>
      </c>
      <c r="V52" s="26">
        <f>SUM(J$13:J52)</f>
        <v>60278</v>
      </c>
      <c r="W52" s="26">
        <f>SUM(K$13:K52)</f>
        <v>40489</v>
      </c>
      <c r="X52" s="27">
        <f t="shared" si="20"/>
        <v>136762</v>
      </c>
      <c r="Y52" s="3">
        <f t="shared" si="13"/>
        <v>8.9987499999999998E-2</v>
      </c>
      <c r="Z52" s="3">
        <f t="shared" si="6"/>
        <v>0.150695</v>
      </c>
      <c r="AA52" s="3">
        <f t="shared" si="21"/>
        <v>0.10122250000000001</v>
      </c>
      <c r="AB52" s="4">
        <f t="shared" si="14"/>
        <v>0.11396833333333334</v>
      </c>
    </row>
    <row r="53" spans="1:28" x14ac:dyDescent="0.3">
      <c r="A53" s="2">
        <v>41</v>
      </c>
      <c r="B53" s="13">
        <v>0.30472102087462405</v>
      </c>
      <c r="C53" s="21">
        <v>0.32391430552632161</v>
      </c>
      <c r="D53" s="31">
        <v>0.93321803690125427</v>
      </c>
      <c r="E53" s="25">
        <v>10000</v>
      </c>
      <c r="F53" s="26">
        <v>10000</v>
      </c>
      <c r="G53" s="26">
        <v>10000</v>
      </c>
      <c r="H53" s="27">
        <f t="shared" si="8"/>
        <v>30000</v>
      </c>
      <c r="I53" s="25">
        <f t="shared" si="9"/>
        <v>885</v>
      </c>
      <c r="J53" s="26">
        <f t="shared" si="10"/>
        <v>1484</v>
      </c>
      <c r="K53" s="26">
        <f t="shared" si="11"/>
        <v>1045</v>
      </c>
      <c r="L53" s="27">
        <f t="shared" si="15"/>
        <v>3414</v>
      </c>
      <c r="M53" s="19">
        <f t="shared" si="16"/>
        <v>8.8499999999999995E-2</v>
      </c>
      <c r="N53" s="3">
        <f t="shared" si="17"/>
        <v>0.1484</v>
      </c>
      <c r="O53" s="3">
        <f t="shared" si="18"/>
        <v>0.1045</v>
      </c>
      <c r="P53" s="4">
        <f t="shared" si="19"/>
        <v>0.1138</v>
      </c>
      <c r="Q53" s="25">
        <f>SUM(E$13:E53)</f>
        <v>410000</v>
      </c>
      <c r="R53" s="26">
        <f>SUM(F$13:F53)</f>
        <v>410000</v>
      </c>
      <c r="S53" s="26">
        <f>SUM(G$13:G53)</f>
        <v>410000</v>
      </c>
      <c r="T53" s="27">
        <f t="shared" si="12"/>
        <v>1230000</v>
      </c>
      <c r="U53" s="25">
        <f>SUM(I$13:I53)</f>
        <v>36880</v>
      </c>
      <c r="V53" s="26">
        <f>SUM(J$13:J53)</f>
        <v>61762</v>
      </c>
      <c r="W53" s="26">
        <f>SUM(K$13:K53)</f>
        <v>41534</v>
      </c>
      <c r="X53" s="27">
        <f t="shared" si="20"/>
        <v>140176</v>
      </c>
      <c r="Y53" s="3">
        <f t="shared" si="13"/>
        <v>8.9951219512195119E-2</v>
      </c>
      <c r="Z53" s="3">
        <f t="shared" si="6"/>
        <v>0.1506390243902439</v>
      </c>
      <c r="AA53" s="3">
        <f t="shared" si="21"/>
        <v>0.10130243902439025</v>
      </c>
      <c r="AB53" s="4">
        <f t="shared" si="14"/>
        <v>0.11396422764227643</v>
      </c>
    </row>
    <row r="54" spans="1:28" x14ac:dyDescent="0.3">
      <c r="A54" s="2">
        <v>42</v>
      </c>
      <c r="B54" s="13">
        <v>0.82345547987851098</v>
      </c>
      <c r="C54" s="21">
        <v>0.28873626061197466</v>
      </c>
      <c r="D54" s="31">
        <v>0.59287093332749319</v>
      </c>
      <c r="E54" s="25">
        <v>10000</v>
      </c>
      <c r="F54" s="26">
        <v>10000</v>
      </c>
      <c r="G54" s="26">
        <v>10000</v>
      </c>
      <c r="H54" s="27">
        <f t="shared" si="8"/>
        <v>30000</v>
      </c>
      <c r="I54" s="25">
        <f t="shared" si="9"/>
        <v>927</v>
      </c>
      <c r="J54" s="26">
        <f t="shared" si="10"/>
        <v>1480</v>
      </c>
      <c r="K54" s="26">
        <f t="shared" si="11"/>
        <v>1007</v>
      </c>
      <c r="L54" s="27">
        <f t="shared" si="15"/>
        <v>3414</v>
      </c>
      <c r="M54" s="19">
        <f t="shared" si="16"/>
        <v>9.2700000000000005E-2</v>
      </c>
      <c r="N54" s="3">
        <f t="shared" si="17"/>
        <v>0.14799999999999999</v>
      </c>
      <c r="O54" s="3">
        <f t="shared" si="18"/>
        <v>0.1007</v>
      </c>
      <c r="P54" s="4">
        <f t="shared" si="19"/>
        <v>0.1138</v>
      </c>
      <c r="Q54" s="25">
        <f>SUM(E$13:E54)</f>
        <v>420000</v>
      </c>
      <c r="R54" s="26">
        <f>SUM(F$13:F54)</f>
        <v>420000</v>
      </c>
      <c r="S54" s="26">
        <f>SUM(G$13:G54)</f>
        <v>420000</v>
      </c>
      <c r="T54" s="27">
        <f t="shared" si="12"/>
        <v>1260000</v>
      </c>
      <c r="U54" s="25">
        <f>SUM(I$13:I54)</f>
        <v>37807</v>
      </c>
      <c r="V54" s="26">
        <f>SUM(J$13:J54)</f>
        <v>63242</v>
      </c>
      <c r="W54" s="26">
        <f>SUM(K$13:K54)</f>
        <v>42541</v>
      </c>
      <c r="X54" s="27">
        <f t="shared" si="20"/>
        <v>143590</v>
      </c>
      <c r="Y54" s="3">
        <f t="shared" si="13"/>
        <v>9.0016666666666662E-2</v>
      </c>
      <c r="Z54" s="3">
        <f t="shared" si="6"/>
        <v>0.15057619047619047</v>
      </c>
      <c r="AA54" s="3">
        <f t="shared" si="21"/>
        <v>0.10128809523809523</v>
      </c>
      <c r="AB54" s="4">
        <f t="shared" si="14"/>
        <v>0.11396031746031746</v>
      </c>
    </row>
    <row r="55" spans="1:28" x14ac:dyDescent="0.3">
      <c r="A55" s="2">
        <v>43</v>
      </c>
      <c r="B55" s="13">
        <v>0.69675708463763708</v>
      </c>
      <c r="C55" s="21">
        <v>0.33186280995242534</v>
      </c>
      <c r="D55" s="31">
        <v>3.0146157546610541E-2</v>
      </c>
      <c r="E55" s="25">
        <v>10000</v>
      </c>
      <c r="F55" s="26">
        <v>10000</v>
      </c>
      <c r="G55" s="26">
        <v>10000</v>
      </c>
      <c r="H55" s="27">
        <f t="shared" si="8"/>
        <v>30000</v>
      </c>
      <c r="I55" s="25">
        <f t="shared" si="9"/>
        <v>915</v>
      </c>
      <c r="J55" s="26">
        <f t="shared" si="10"/>
        <v>1484</v>
      </c>
      <c r="K55" s="26">
        <f t="shared" si="11"/>
        <v>944</v>
      </c>
      <c r="L55" s="27">
        <f t="shared" si="15"/>
        <v>3343</v>
      </c>
      <c r="M55" s="19">
        <f t="shared" si="16"/>
        <v>9.1499999999999998E-2</v>
      </c>
      <c r="N55" s="3">
        <f t="shared" si="17"/>
        <v>0.1484</v>
      </c>
      <c r="O55" s="3">
        <f t="shared" si="18"/>
        <v>9.4399999999999998E-2</v>
      </c>
      <c r="P55" s="4">
        <f t="shared" si="19"/>
        <v>0.11143333333333333</v>
      </c>
      <c r="Q55" s="25">
        <f>SUM(E$13:E55)</f>
        <v>430000</v>
      </c>
      <c r="R55" s="26">
        <f>SUM(F$13:F55)</f>
        <v>430000</v>
      </c>
      <c r="S55" s="26">
        <f>SUM(G$13:G55)</f>
        <v>430000</v>
      </c>
      <c r="T55" s="27">
        <f t="shared" si="12"/>
        <v>1290000</v>
      </c>
      <c r="U55" s="25">
        <f>SUM(I$13:I55)</f>
        <v>38722</v>
      </c>
      <c r="V55" s="26">
        <f>SUM(J$13:J55)</f>
        <v>64726</v>
      </c>
      <c r="W55" s="26">
        <f>SUM(K$13:K55)</f>
        <v>43485</v>
      </c>
      <c r="X55" s="27">
        <f t="shared" si="20"/>
        <v>146933</v>
      </c>
      <c r="Y55" s="3">
        <f t="shared" si="13"/>
        <v>9.0051162790697678E-2</v>
      </c>
      <c r="Z55" s="3">
        <f t="shared" si="6"/>
        <v>0.15052558139534883</v>
      </c>
      <c r="AA55" s="3">
        <f t="shared" si="21"/>
        <v>0.10112790697674419</v>
      </c>
      <c r="AB55" s="4">
        <f t="shared" si="14"/>
        <v>0.1139015503875969</v>
      </c>
    </row>
    <row r="56" spans="1:28" x14ac:dyDescent="0.3">
      <c r="A56" s="2">
        <v>44</v>
      </c>
      <c r="B56" s="13">
        <v>0.55118861757691073</v>
      </c>
      <c r="C56" s="21">
        <v>0.32279980663695784</v>
      </c>
      <c r="D56" s="31">
        <v>0.30245200454104371</v>
      </c>
      <c r="E56" s="25">
        <v>10000</v>
      </c>
      <c r="F56" s="26">
        <v>10000</v>
      </c>
      <c r="G56" s="26">
        <v>10000</v>
      </c>
      <c r="H56" s="27">
        <f t="shared" si="8"/>
        <v>30000</v>
      </c>
      <c r="I56" s="25">
        <f t="shared" si="9"/>
        <v>904</v>
      </c>
      <c r="J56" s="26">
        <f t="shared" si="10"/>
        <v>1483</v>
      </c>
      <c r="K56" s="26">
        <f t="shared" si="11"/>
        <v>984</v>
      </c>
      <c r="L56" s="27">
        <f t="shared" si="15"/>
        <v>3371</v>
      </c>
      <c r="M56" s="19">
        <f t="shared" si="16"/>
        <v>9.0399999999999994E-2</v>
      </c>
      <c r="N56" s="3">
        <f t="shared" si="17"/>
        <v>0.14829999999999999</v>
      </c>
      <c r="O56" s="3">
        <f t="shared" si="18"/>
        <v>9.8400000000000001E-2</v>
      </c>
      <c r="P56" s="4">
        <f t="shared" si="19"/>
        <v>0.11236666666666667</v>
      </c>
      <c r="Q56" s="25">
        <f>SUM(E$13:E56)</f>
        <v>440000</v>
      </c>
      <c r="R56" s="26">
        <f>SUM(F$13:F56)</f>
        <v>440000</v>
      </c>
      <c r="S56" s="26">
        <f>SUM(G$13:G56)</f>
        <v>440000</v>
      </c>
      <c r="T56" s="27">
        <f t="shared" si="12"/>
        <v>1320000</v>
      </c>
      <c r="U56" s="25">
        <f>SUM(I$13:I56)</f>
        <v>39626</v>
      </c>
      <c r="V56" s="26">
        <f>SUM(J$13:J56)</f>
        <v>66209</v>
      </c>
      <c r="W56" s="26">
        <f>SUM(K$13:K56)</f>
        <v>44469</v>
      </c>
      <c r="X56" s="27">
        <f t="shared" si="20"/>
        <v>150304</v>
      </c>
      <c r="Y56" s="3">
        <f t="shared" si="13"/>
        <v>9.0059090909090908E-2</v>
      </c>
      <c r="Z56" s="3">
        <f t="shared" si="6"/>
        <v>0.150475</v>
      </c>
      <c r="AA56" s="3">
        <f t="shared" si="21"/>
        <v>0.1010659090909091</v>
      </c>
      <c r="AB56" s="4">
        <f t="shared" si="14"/>
        <v>0.11386666666666667</v>
      </c>
    </row>
    <row r="57" spans="1:28" x14ac:dyDescent="0.3">
      <c r="A57" s="2">
        <v>45</v>
      </c>
      <c r="B57" s="13">
        <v>0.97126569621433068</v>
      </c>
      <c r="C57" s="21">
        <v>0.27809922304627921</v>
      </c>
      <c r="D57" s="31">
        <v>8.1146938452552164E-2</v>
      </c>
      <c r="E57" s="25">
        <v>10000</v>
      </c>
      <c r="F57" s="26">
        <v>10000</v>
      </c>
      <c r="G57" s="26">
        <v>10000</v>
      </c>
      <c r="H57" s="27">
        <f t="shared" si="8"/>
        <v>30000</v>
      </c>
      <c r="I57" s="25">
        <f t="shared" si="9"/>
        <v>955</v>
      </c>
      <c r="J57" s="26">
        <f t="shared" si="10"/>
        <v>1479</v>
      </c>
      <c r="K57" s="26">
        <f t="shared" si="11"/>
        <v>958</v>
      </c>
      <c r="L57" s="27">
        <f t="shared" si="15"/>
        <v>3392</v>
      </c>
      <c r="M57" s="19">
        <f t="shared" si="16"/>
        <v>9.5500000000000002E-2</v>
      </c>
      <c r="N57" s="3">
        <f t="shared" si="17"/>
        <v>0.1479</v>
      </c>
      <c r="O57" s="3">
        <f t="shared" si="18"/>
        <v>9.5799999999999996E-2</v>
      </c>
      <c r="P57" s="4">
        <f t="shared" si="19"/>
        <v>0.11306666666666666</v>
      </c>
      <c r="Q57" s="25">
        <f>SUM(E$13:E57)</f>
        <v>450000</v>
      </c>
      <c r="R57" s="26">
        <f>SUM(F$13:F57)</f>
        <v>450000</v>
      </c>
      <c r="S57" s="26">
        <f>SUM(G$13:G57)</f>
        <v>450000</v>
      </c>
      <c r="T57" s="27">
        <f t="shared" si="12"/>
        <v>1350000</v>
      </c>
      <c r="U57" s="25">
        <f>SUM(I$13:I57)</f>
        <v>40581</v>
      </c>
      <c r="V57" s="26">
        <f>SUM(J$13:J57)</f>
        <v>67688</v>
      </c>
      <c r="W57" s="26">
        <f>SUM(K$13:K57)</f>
        <v>45427</v>
      </c>
      <c r="X57" s="27">
        <f t="shared" si="20"/>
        <v>153696</v>
      </c>
      <c r="Y57" s="3">
        <f t="shared" si="13"/>
        <v>9.0179999999999996E-2</v>
      </c>
      <c r="Z57" s="3">
        <f t="shared" si="6"/>
        <v>0.15041777777777779</v>
      </c>
      <c r="AA57" s="3">
        <f t="shared" si="21"/>
        <v>0.10094888888888889</v>
      </c>
      <c r="AB57" s="4">
        <f t="shared" si="14"/>
        <v>0.11384888888888889</v>
      </c>
    </row>
    <row r="58" spans="1:28" x14ac:dyDescent="0.3">
      <c r="A58" s="2">
        <v>46</v>
      </c>
      <c r="B58" s="13">
        <v>0.43683091602869928</v>
      </c>
      <c r="C58" s="21">
        <v>0.65151255819418341</v>
      </c>
      <c r="D58" s="31">
        <v>0.43435853801382374</v>
      </c>
      <c r="E58" s="25">
        <v>10000</v>
      </c>
      <c r="F58" s="26">
        <v>10000</v>
      </c>
      <c r="G58" s="26">
        <v>10000</v>
      </c>
      <c r="H58" s="27">
        <f t="shared" si="8"/>
        <v>30000</v>
      </c>
      <c r="I58" s="25">
        <f t="shared" si="9"/>
        <v>895</v>
      </c>
      <c r="J58" s="26">
        <f t="shared" si="10"/>
        <v>1514</v>
      </c>
      <c r="K58" s="26">
        <f t="shared" si="11"/>
        <v>995</v>
      </c>
      <c r="L58" s="27">
        <f t="shared" si="15"/>
        <v>3404</v>
      </c>
      <c r="M58" s="19">
        <f t="shared" si="16"/>
        <v>8.9499999999999996E-2</v>
      </c>
      <c r="N58" s="3">
        <f t="shared" si="17"/>
        <v>0.15140000000000001</v>
      </c>
      <c r="O58" s="3">
        <f t="shared" si="18"/>
        <v>9.9500000000000005E-2</v>
      </c>
      <c r="P58" s="4">
        <f t="shared" si="19"/>
        <v>0.11346666666666666</v>
      </c>
      <c r="Q58" s="25">
        <f>SUM(E$13:E58)</f>
        <v>460000</v>
      </c>
      <c r="R58" s="26">
        <f>SUM(F$13:F58)</f>
        <v>460000</v>
      </c>
      <c r="S58" s="26">
        <f>SUM(G$13:G58)</f>
        <v>460000</v>
      </c>
      <c r="T58" s="27">
        <f t="shared" si="12"/>
        <v>1380000</v>
      </c>
      <c r="U58" s="25">
        <f>SUM(I$13:I58)</f>
        <v>41476</v>
      </c>
      <c r="V58" s="26">
        <f>SUM(J$13:J58)</f>
        <v>69202</v>
      </c>
      <c r="W58" s="26">
        <f>SUM(K$13:K58)</f>
        <v>46422</v>
      </c>
      <c r="X58" s="27">
        <f t="shared" si="20"/>
        <v>157100</v>
      </c>
      <c r="Y58" s="3">
        <f t="shared" si="13"/>
        <v>9.0165217391304342E-2</v>
      </c>
      <c r="Z58" s="3">
        <f t="shared" si="6"/>
        <v>0.1504391304347826</v>
      </c>
      <c r="AA58" s="3">
        <f t="shared" si="21"/>
        <v>0.10091739130434782</v>
      </c>
      <c r="AB58" s="4">
        <f t="shared" si="14"/>
        <v>0.11384057971014493</v>
      </c>
    </row>
    <row r="59" spans="1:28" x14ac:dyDescent="0.3">
      <c r="A59" s="2">
        <v>47</v>
      </c>
      <c r="B59" s="13">
        <v>0.13072269162680195</v>
      </c>
      <c r="C59" s="21">
        <v>0.92090357503884801</v>
      </c>
      <c r="D59" s="31">
        <v>0.93803893204143263</v>
      </c>
      <c r="E59" s="25">
        <v>10000</v>
      </c>
      <c r="F59" s="26">
        <v>10000</v>
      </c>
      <c r="G59" s="26">
        <v>10000</v>
      </c>
      <c r="H59" s="27">
        <f t="shared" si="8"/>
        <v>30000</v>
      </c>
      <c r="I59" s="25">
        <f t="shared" si="9"/>
        <v>868</v>
      </c>
      <c r="J59" s="26">
        <f t="shared" si="10"/>
        <v>1551</v>
      </c>
      <c r="K59" s="26">
        <f t="shared" si="11"/>
        <v>1046</v>
      </c>
      <c r="L59" s="27">
        <f t="shared" si="15"/>
        <v>3465</v>
      </c>
      <c r="M59" s="19">
        <f t="shared" si="16"/>
        <v>8.6800000000000002E-2</v>
      </c>
      <c r="N59" s="3">
        <f t="shared" si="17"/>
        <v>0.15509999999999999</v>
      </c>
      <c r="O59" s="3">
        <f t="shared" si="18"/>
        <v>0.1046</v>
      </c>
      <c r="P59" s="4">
        <f t="shared" si="19"/>
        <v>0.11550000000000001</v>
      </c>
      <c r="Q59" s="25">
        <f>SUM(E$13:E59)</f>
        <v>470000</v>
      </c>
      <c r="R59" s="26">
        <f>SUM(F$13:F59)</f>
        <v>470000</v>
      </c>
      <c r="S59" s="26">
        <f>SUM(G$13:G59)</f>
        <v>470000</v>
      </c>
      <c r="T59" s="27">
        <f t="shared" si="12"/>
        <v>1410000</v>
      </c>
      <c r="U59" s="25">
        <f>SUM(I$13:I59)</f>
        <v>42344</v>
      </c>
      <c r="V59" s="26">
        <f>SUM(J$13:J59)</f>
        <v>70753</v>
      </c>
      <c r="W59" s="26">
        <f>SUM(K$13:K59)</f>
        <v>47468</v>
      </c>
      <c r="X59" s="27">
        <f t="shared" si="20"/>
        <v>160565</v>
      </c>
      <c r="Y59" s="3">
        <f t="shared" si="13"/>
        <v>9.0093617021276592E-2</v>
      </c>
      <c r="Z59" s="3">
        <f t="shared" si="6"/>
        <v>0.15053829787234044</v>
      </c>
      <c r="AA59" s="3">
        <f t="shared" si="21"/>
        <v>0.10099574468085107</v>
      </c>
      <c r="AB59" s="4">
        <f t="shared" si="14"/>
        <v>0.11387588652482269</v>
      </c>
    </row>
    <row r="60" spans="1:28" x14ac:dyDescent="0.3">
      <c r="A60" s="2">
        <v>48</v>
      </c>
      <c r="B60" s="13">
        <v>0.81470058361646791</v>
      </c>
      <c r="C60" s="21">
        <v>0.24018709609043409</v>
      </c>
      <c r="D60" s="31">
        <v>0.75655942169367063</v>
      </c>
      <c r="E60" s="25">
        <v>10000</v>
      </c>
      <c r="F60" s="26">
        <v>10000</v>
      </c>
      <c r="G60" s="26">
        <v>10000</v>
      </c>
      <c r="H60" s="27">
        <f t="shared" si="8"/>
        <v>30000</v>
      </c>
      <c r="I60" s="25">
        <f t="shared" si="9"/>
        <v>926</v>
      </c>
      <c r="J60" s="26">
        <f t="shared" si="10"/>
        <v>1475</v>
      </c>
      <c r="K60" s="26">
        <f t="shared" si="11"/>
        <v>1021</v>
      </c>
      <c r="L60" s="27">
        <f t="shared" si="15"/>
        <v>3422</v>
      </c>
      <c r="M60" s="19">
        <f t="shared" si="16"/>
        <v>9.2600000000000002E-2</v>
      </c>
      <c r="N60" s="3">
        <f t="shared" si="17"/>
        <v>0.14749999999999999</v>
      </c>
      <c r="O60" s="3">
        <f t="shared" si="18"/>
        <v>0.1021</v>
      </c>
      <c r="P60" s="4">
        <f t="shared" si="19"/>
        <v>0.11406666666666666</v>
      </c>
      <c r="Q60" s="25">
        <f>SUM(E$13:E60)</f>
        <v>480000</v>
      </c>
      <c r="R60" s="26">
        <f>SUM(F$13:F60)</f>
        <v>480000</v>
      </c>
      <c r="S60" s="26">
        <f>SUM(G$13:G60)</f>
        <v>480000</v>
      </c>
      <c r="T60" s="27">
        <f t="shared" si="12"/>
        <v>1440000</v>
      </c>
      <c r="U60" s="25">
        <f>SUM(I$13:I60)</f>
        <v>43270</v>
      </c>
      <c r="V60" s="26">
        <f>SUM(J$13:J60)</f>
        <v>72228</v>
      </c>
      <c r="W60" s="26">
        <f>SUM(K$13:K60)</f>
        <v>48489</v>
      </c>
      <c r="X60" s="27">
        <f t="shared" si="20"/>
        <v>163987</v>
      </c>
      <c r="Y60" s="3">
        <f t="shared" si="13"/>
        <v>9.0145833333333328E-2</v>
      </c>
      <c r="Z60" s="3">
        <f t="shared" si="6"/>
        <v>0.150475</v>
      </c>
      <c r="AA60" s="3">
        <f t="shared" si="21"/>
        <v>0.10101875</v>
      </c>
      <c r="AB60" s="4">
        <f t="shared" si="14"/>
        <v>0.11387986111111111</v>
      </c>
    </row>
    <row r="61" spans="1:28" x14ac:dyDescent="0.3">
      <c r="A61" s="2">
        <v>49</v>
      </c>
      <c r="B61" s="13">
        <v>0.79026756724035763</v>
      </c>
      <c r="C61" s="21">
        <v>0.82548138017143335</v>
      </c>
      <c r="D61" s="31">
        <v>5.7515534179600314E-2</v>
      </c>
      <c r="E61" s="25">
        <v>10000</v>
      </c>
      <c r="F61" s="26">
        <v>10000</v>
      </c>
      <c r="G61" s="26">
        <v>10000</v>
      </c>
      <c r="H61" s="27">
        <f t="shared" si="8"/>
        <v>30000</v>
      </c>
      <c r="I61" s="25">
        <f t="shared" si="9"/>
        <v>923</v>
      </c>
      <c r="J61" s="26">
        <f t="shared" si="10"/>
        <v>1533</v>
      </c>
      <c r="K61" s="26">
        <f t="shared" si="11"/>
        <v>953</v>
      </c>
      <c r="L61" s="27">
        <f t="shared" si="15"/>
        <v>3409</v>
      </c>
      <c r="M61" s="19">
        <f t="shared" si="16"/>
        <v>9.2299999999999993E-2</v>
      </c>
      <c r="N61" s="3">
        <f t="shared" si="17"/>
        <v>0.15329999999999999</v>
      </c>
      <c r="O61" s="3">
        <f t="shared" si="18"/>
        <v>9.5299999999999996E-2</v>
      </c>
      <c r="P61" s="4">
        <f t="shared" si="19"/>
        <v>0.11363333333333334</v>
      </c>
      <c r="Q61" s="25">
        <f>SUM(E$13:E61)</f>
        <v>490000</v>
      </c>
      <c r="R61" s="26">
        <f>SUM(F$13:F61)</f>
        <v>490000</v>
      </c>
      <c r="S61" s="26">
        <f>SUM(G$13:G61)</f>
        <v>490000</v>
      </c>
      <c r="T61" s="27">
        <f t="shared" si="12"/>
        <v>1470000</v>
      </c>
      <c r="U61" s="25">
        <f>SUM(I$13:I61)</f>
        <v>44193</v>
      </c>
      <c r="V61" s="26">
        <f>SUM(J$13:J61)</f>
        <v>73761</v>
      </c>
      <c r="W61" s="26">
        <f>SUM(K$13:K61)</f>
        <v>49442</v>
      </c>
      <c r="X61" s="27">
        <f t="shared" si="20"/>
        <v>167396</v>
      </c>
      <c r="Y61" s="3">
        <f t="shared" si="13"/>
        <v>9.0189795918367344E-2</v>
      </c>
      <c r="Z61" s="3">
        <f t="shared" si="6"/>
        <v>0.15053265306122449</v>
      </c>
      <c r="AA61" s="3">
        <f t="shared" si="21"/>
        <v>0.10090204081632653</v>
      </c>
      <c r="AB61" s="4">
        <f t="shared" si="14"/>
        <v>0.11387482993197279</v>
      </c>
    </row>
    <row r="62" spans="1:28" x14ac:dyDescent="0.3">
      <c r="A62" s="2">
        <v>50</v>
      </c>
      <c r="B62" s="13">
        <v>0.42758733201812404</v>
      </c>
      <c r="C62" s="21">
        <v>0.95349662323506224</v>
      </c>
      <c r="D62" s="31">
        <v>0.94465908454631897</v>
      </c>
      <c r="E62" s="25">
        <v>10000</v>
      </c>
      <c r="F62" s="26">
        <v>10000</v>
      </c>
      <c r="G62" s="26">
        <v>10000</v>
      </c>
      <c r="H62" s="27">
        <f t="shared" si="8"/>
        <v>30000</v>
      </c>
      <c r="I62" s="25">
        <f t="shared" si="9"/>
        <v>895</v>
      </c>
      <c r="J62" s="26">
        <f t="shared" si="10"/>
        <v>1560</v>
      </c>
      <c r="K62" s="26">
        <f t="shared" si="11"/>
        <v>1048</v>
      </c>
      <c r="L62" s="27">
        <f t="shared" si="15"/>
        <v>3503</v>
      </c>
      <c r="M62" s="19">
        <f t="shared" si="16"/>
        <v>8.9499999999999996E-2</v>
      </c>
      <c r="N62" s="3">
        <f t="shared" si="17"/>
        <v>0.156</v>
      </c>
      <c r="O62" s="3">
        <f t="shared" si="18"/>
        <v>0.1048</v>
      </c>
      <c r="P62" s="4">
        <f t="shared" si="19"/>
        <v>0.11676666666666667</v>
      </c>
      <c r="Q62" s="25">
        <f>SUM(E$13:E62)</f>
        <v>500000</v>
      </c>
      <c r="R62" s="26">
        <f>SUM(F$13:F62)</f>
        <v>500000</v>
      </c>
      <c r="S62" s="26">
        <f>SUM(G$13:G62)</f>
        <v>500000</v>
      </c>
      <c r="T62" s="27">
        <f t="shared" si="12"/>
        <v>1500000</v>
      </c>
      <c r="U62" s="25">
        <f>SUM(I$13:I62)</f>
        <v>45088</v>
      </c>
      <c r="V62" s="26">
        <f>SUM(J$13:J62)</f>
        <v>75321</v>
      </c>
      <c r="W62" s="26">
        <f>SUM(K$13:K62)</f>
        <v>50490</v>
      </c>
      <c r="X62" s="27">
        <f t="shared" si="20"/>
        <v>170899</v>
      </c>
      <c r="Y62" s="3">
        <f t="shared" si="13"/>
        <v>9.0176000000000006E-2</v>
      </c>
      <c r="Z62" s="3">
        <f t="shared" si="6"/>
        <v>0.150642</v>
      </c>
      <c r="AA62" s="3">
        <f t="shared" si="21"/>
        <v>0.10098</v>
      </c>
      <c r="AB62" s="4">
        <f t="shared" si="14"/>
        <v>0.11393266666666667</v>
      </c>
    </row>
    <row r="63" spans="1:28" x14ac:dyDescent="0.3">
      <c r="A63" s="2">
        <v>51</v>
      </c>
      <c r="B63" s="13">
        <v>0.65943465308028182</v>
      </c>
      <c r="C63" s="21">
        <v>0.57687389067164185</v>
      </c>
      <c r="D63" s="31">
        <v>0.98088432174162832</v>
      </c>
      <c r="E63" s="25">
        <v>10000</v>
      </c>
      <c r="F63" s="26">
        <v>10000</v>
      </c>
      <c r="G63" s="26">
        <v>10000</v>
      </c>
      <c r="H63" s="27">
        <f t="shared" si="8"/>
        <v>30000</v>
      </c>
      <c r="I63" s="25">
        <f t="shared" si="9"/>
        <v>912</v>
      </c>
      <c r="J63" s="26">
        <f t="shared" si="10"/>
        <v>1507</v>
      </c>
      <c r="K63" s="26">
        <f t="shared" si="11"/>
        <v>1063</v>
      </c>
      <c r="L63" s="27">
        <f t="shared" si="15"/>
        <v>3482</v>
      </c>
      <c r="M63" s="19">
        <f t="shared" si="16"/>
        <v>9.1200000000000003E-2</v>
      </c>
      <c r="N63" s="3">
        <f t="shared" si="17"/>
        <v>0.1507</v>
      </c>
      <c r="O63" s="3">
        <f t="shared" si="18"/>
        <v>0.10630000000000001</v>
      </c>
      <c r="P63" s="4">
        <f t="shared" si="19"/>
        <v>0.11606666666666667</v>
      </c>
      <c r="Q63" s="25">
        <f>SUM(E$13:E63)</f>
        <v>510000</v>
      </c>
      <c r="R63" s="26">
        <f>SUM(F$13:F63)</f>
        <v>510000</v>
      </c>
      <c r="S63" s="26">
        <f>SUM(G$13:G63)</f>
        <v>510000</v>
      </c>
      <c r="T63" s="27">
        <f t="shared" si="12"/>
        <v>1530000</v>
      </c>
      <c r="U63" s="25">
        <f>SUM(I$13:I63)</f>
        <v>46000</v>
      </c>
      <c r="V63" s="26">
        <f>SUM(J$13:J63)</f>
        <v>76828</v>
      </c>
      <c r="W63" s="26">
        <f>SUM(K$13:K63)</f>
        <v>51553</v>
      </c>
      <c r="X63" s="27">
        <f t="shared" si="20"/>
        <v>174381</v>
      </c>
      <c r="Y63" s="3">
        <f t="shared" si="13"/>
        <v>9.0196078431372548E-2</v>
      </c>
      <c r="Z63" s="3">
        <f t="shared" si="6"/>
        <v>0.15064313725490197</v>
      </c>
      <c r="AA63" s="3">
        <f t="shared" si="21"/>
        <v>0.10108431372549019</v>
      </c>
      <c r="AB63" s="4">
        <f t="shared" si="14"/>
        <v>0.11397450980392157</v>
      </c>
    </row>
    <row r="64" spans="1:28" x14ac:dyDescent="0.3">
      <c r="A64" s="2">
        <v>52</v>
      </c>
      <c r="B64" s="13">
        <v>0.42883399079216966</v>
      </c>
      <c r="C64" s="21">
        <v>0.36718630775224848</v>
      </c>
      <c r="D64" s="31">
        <v>0.44067449123700475</v>
      </c>
      <c r="E64" s="25">
        <v>10000</v>
      </c>
      <c r="F64" s="26">
        <v>10000</v>
      </c>
      <c r="G64" s="26">
        <v>10000</v>
      </c>
      <c r="H64" s="27">
        <f t="shared" si="8"/>
        <v>30000</v>
      </c>
      <c r="I64" s="25">
        <f t="shared" si="9"/>
        <v>895</v>
      </c>
      <c r="J64" s="26">
        <f t="shared" si="10"/>
        <v>1488</v>
      </c>
      <c r="K64" s="26">
        <f t="shared" si="11"/>
        <v>995</v>
      </c>
      <c r="L64" s="27">
        <f t="shared" si="15"/>
        <v>3378</v>
      </c>
      <c r="M64" s="19">
        <f t="shared" si="16"/>
        <v>8.9499999999999996E-2</v>
      </c>
      <c r="N64" s="3">
        <f t="shared" si="17"/>
        <v>0.14879999999999999</v>
      </c>
      <c r="O64" s="3">
        <f t="shared" si="18"/>
        <v>9.9500000000000005E-2</v>
      </c>
      <c r="P64" s="4">
        <f t="shared" si="19"/>
        <v>0.11260000000000001</v>
      </c>
      <c r="Q64" s="25">
        <f>SUM(E$13:E64)</f>
        <v>520000</v>
      </c>
      <c r="R64" s="26">
        <f>SUM(F$13:F64)</f>
        <v>520000</v>
      </c>
      <c r="S64" s="26">
        <f>SUM(G$13:G64)</f>
        <v>520000</v>
      </c>
      <c r="T64" s="27">
        <f t="shared" si="12"/>
        <v>1560000</v>
      </c>
      <c r="U64" s="25">
        <f>SUM(I$13:I64)</f>
        <v>46895</v>
      </c>
      <c r="V64" s="26">
        <f>SUM(J$13:J64)</f>
        <v>78316</v>
      </c>
      <c r="W64" s="26">
        <f>SUM(K$13:K64)</f>
        <v>52548</v>
      </c>
      <c r="X64" s="27">
        <f t="shared" si="20"/>
        <v>177759</v>
      </c>
      <c r="Y64" s="3">
        <f t="shared" si="13"/>
        <v>9.0182692307692311E-2</v>
      </c>
      <c r="Z64" s="3">
        <f t="shared" si="6"/>
        <v>0.1506076923076923</v>
      </c>
      <c r="AA64" s="3">
        <f t="shared" si="21"/>
        <v>0.10105384615384616</v>
      </c>
      <c r="AB64" s="4">
        <f t="shared" si="14"/>
        <v>0.11394807692307693</v>
      </c>
    </row>
    <row r="65" spans="1:28" x14ac:dyDescent="0.3">
      <c r="A65" s="2">
        <v>53</v>
      </c>
      <c r="B65" s="13">
        <v>0.7962500473750127</v>
      </c>
      <c r="C65" s="21">
        <v>0.19777003374874824</v>
      </c>
      <c r="D65" s="31">
        <v>0.99290287080816053</v>
      </c>
      <c r="E65" s="25">
        <v>10000</v>
      </c>
      <c r="F65" s="26">
        <v>10000</v>
      </c>
      <c r="G65" s="26">
        <v>10000</v>
      </c>
      <c r="H65" s="27">
        <f t="shared" si="8"/>
        <v>30000</v>
      </c>
      <c r="I65" s="25">
        <f t="shared" si="9"/>
        <v>924</v>
      </c>
      <c r="J65" s="26">
        <f t="shared" si="10"/>
        <v>1470</v>
      </c>
      <c r="K65" s="26">
        <f t="shared" si="11"/>
        <v>1074</v>
      </c>
      <c r="L65" s="27">
        <f t="shared" si="15"/>
        <v>3468</v>
      </c>
      <c r="M65" s="19">
        <f t="shared" si="16"/>
        <v>9.2399999999999996E-2</v>
      </c>
      <c r="N65" s="3">
        <f t="shared" si="17"/>
        <v>0.14699999999999999</v>
      </c>
      <c r="O65" s="3">
        <f t="shared" si="18"/>
        <v>0.1074</v>
      </c>
      <c r="P65" s="4">
        <f t="shared" si="19"/>
        <v>0.11559999999999999</v>
      </c>
      <c r="Q65" s="25">
        <f>SUM(E$13:E65)</f>
        <v>530000</v>
      </c>
      <c r="R65" s="26">
        <f>SUM(F$13:F65)</f>
        <v>530000</v>
      </c>
      <c r="S65" s="26">
        <f>SUM(G$13:G65)</f>
        <v>530000</v>
      </c>
      <c r="T65" s="27">
        <f t="shared" si="12"/>
        <v>1590000</v>
      </c>
      <c r="U65" s="25">
        <f>SUM(I$13:I65)</f>
        <v>47819</v>
      </c>
      <c r="V65" s="26">
        <f>SUM(J$13:J65)</f>
        <v>79786</v>
      </c>
      <c r="W65" s="26">
        <f>SUM(K$13:K65)</f>
        <v>53622</v>
      </c>
      <c r="X65" s="27">
        <f t="shared" si="20"/>
        <v>181227</v>
      </c>
      <c r="Y65" s="3">
        <f t="shared" si="13"/>
        <v>9.0224528301886792E-2</v>
      </c>
      <c r="Z65" s="3">
        <f t="shared" si="6"/>
        <v>0.15053962264150944</v>
      </c>
      <c r="AA65" s="3">
        <f t="shared" si="21"/>
        <v>0.10117358490566038</v>
      </c>
      <c r="AB65" s="4">
        <f t="shared" si="14"/>
        <v>0.11397924528301887</v>
      </c>
    </row>
    <row r="66" spans="1:28" x14ac:dyDescent="0.3">
      <c r="A66" s="2">
        <v>54</v>
      </c>
      <c r="B66" s="13">
        <v>0.70403495542233963</v>
      </c>
      <c r="C66" s="21">
        <v>0.68229574211941502</v>
      </c>
      <c r="D66" s="31">
        <v>0.59709338272492474</v>
      </c>
      <c r="E66" s="25">
        <v>10000</v>
      </c>
      <c r="F66" s="26">
        <v>10000</v>
      </c>
      <c r="G66" s="26">
        <v>10000</v>
      </c>
      <c r="H66" s="27">
        <f t="shared" si="8"/>
        <v>30000</v>
      </c>
      <c r="I66" s="25">
        <f t="shared" si="9"/>
        <v>915</v>
      </c>
      <c r="J66" s="26">
        <f t="shared" si="10"/>
        <v>1517</v>
      </c>
      <c r="K66" s="26">
        <f t="shared" si="11"/>
        <v>1007</v>
      </c>
      <c r="L66" s="27">
        <f t="shared" si="15"/>
        <v>3439</v>
      </c>
      <c r="M66" s="19">
        <f t="shared" si="16"/>
        <v>9.1499999999999998E-2</v>
      </c>
      <c r="N66" s="3">
        <f t="shared" si="17"/>
        <v>0.1517</v>
      </c>
      <c r="O66" s="3">
        <f t="shared" si="18"/>
        <v>0.1007</v>
      </c>
      <c r="P66" s="4">
        <f t="shared" si="19"/>
        <v>0.11463333333333334</v>
      </c>
      <c r="Q66" s="25">
        <f>SUM(E$13:E66)</f>
        <v>540000</v>
      </c>
      <c r="R66" s="26">
        <f>SUM(F$13:F66)</f>
        <v>540000</v>
      </c>
      <c r="S66" s="26">
        <f>SUM(G$13:G66)</f>
        <v>540000</v>
      </c>
      <c r="T66" s="27">
        <f t="shared" si="12"/>
        <v>1620000</v>
      </c>
      <c r="U66" s="25">
        <f>SUM(I$13:I66)</f>
        <v>48734</v>
      </c>
      <c r="V66" s="26">
        <f>SUM(J$13:J66)</f>
        <v>81303</v>
      </c>
      <c r="W66" s="26">
        <f>SUM(K$13:K66)</f>
        <v>54629</v>
      </c>
      <c r="X66" s="27">
        <f t="shared" si="20"/>
        <v>184666</v>
      </c>
      <c r="Y66" s="3">
        <f t="shared" si="13"/>
        <v>9.0248148148148147E-2</v>
      </c>
      <c r="Z66" s="3">
        <f t="shared" si="6"/>
        <v>0.15056111111111112</v>
      </c>
      <c r="AA66" s="3">
        <f t="shared" si="21"/>
        <v>0.10116481481481482</v>
      </c>
      <c r="AB66" s="4">
        <f t="shared" si="14"/>
        <v>0.11399135802469136</v>
      </c>
    </row>
    <row r="67" spans="1:28" x14ac:dyDescent="0.3">
      <c r="A67" s="2">
        <v>55</v>
      </c>
      <c r="B67" s="13">
        <v>1.3340648779700648E-2</v>
      </c>
      <c r="C67" s="21">
        <v>0.49982915942260175</v>
      </c>
      <c r="D67" s="31">
        <v>0.1440601078158471</v>
      </c>
      <c r="E67" s="25">
        <v>10000</v>
      </c>
      <c r="F67" s="26">
        <v>10000</v>
      </c>
      <c r="G67" s="26">
        <v>10000</v>
      </c>
      <c r="H67" s="27">
        <f t="shared" si="8"/>
        <v>30000</v>
      </c>
      <c r="I67" s="25">
        <f t="shared" si="9"/>
        <v>837</v>
      </c>
      <c r="J67" s="26">
        <f t="shared" si="10"/>
        <v>1500</v>
      </c>
      <c r="K67" s="26">
        <f t="shared" si="11"/>
        <v>968</v>
      </c>
      <c r="L67" s="27">
        <f t="shared" si="15"/>
        <v>3305</v>
      </c>
      <c r="M67" s="19">
        <f t="shared" si="16"/>
        <v>8.3699999999999997E-2</v>
      </c>
      <c r="N67" s="3">
        <f t="shared" si="17"/>
        <v>0.15</v>
      </c>
      <c r="O67" s="3">
        <f t="shared" si="18"/>
        <v>9.6799999999999997E-2</v>
      </c>
      <c r="P67" s="4">
        <f t="shared" si="19"/>
        <v>0.11016666666666666</v>
      </c>
      <c r="Q67" s="25">
        <f>SUM(E$13:E67)</f>
        <v>550000</v>
      </c>
      <c r="R67" s="26">
        <f>SUM(F$13:F67)</f>
        <v>550000</v>
      </c>
      <c r="S67" s="26">
        <f>SUM(G$13:G67)</f>
        <v>550000</v>
      </c>
      <c r="T67" s="27">
        <f t="shared" si="12"/>
        <v>1650000</v>
      </c>
      <c r="U67" s="25">
        <f>SUM(I$13:I67)</f>
        <v>49571</v>
      </c>
      <c r="V67" s="26">
        <f>SUM(J$13:J67)</f>
        <v>82803</v>
      </c>
      <c r="W67" s="26">
        <f>SUM(K$13:K67)</f>
        <v>55597</v>
      </c>
      <c r="X67" s="27">
        <f t="shared" si="20"/>
        <v>187971</v>
      </c>
      <c r="Y67" s="3">
        <f t="shared" si="13"/>
        <v>9.0129090909090909E-2</v>
      </c>
      <c r="Z67" s="3">
        <f t="shared" si="6"/>
        <v>0.1505509090909091</v>
      </c>
      <c r="AA67" s="3">
        <f t="shared" si="21"/>
        <v>0.10108545454545455</v>
      </c>
      <c r="AB67" s="4">
        <f t="shared" si="14"/>
        <v>0.11392181818181818</v>
      </c>
    </row>
    <row r="68" spans="1:28" x14ac:dyDescent="0.3">
      <c r="A68" s="2">
        <v>56</v>
      </c>
      <c r="B68" s="13">
        <v>0.1236542602056504</v>
      </c>
      <c r="C68" s="21">
        <v>0.49142859139611528</v>
      </c>
      <c r="D68" s="31">
        <v>0.11963361925312777</v>
      </c>
      <c r="E68" s="25">
        <v>10000</v>
      </c>
      <c r="F68" s="26">
        <v>10000</v>
      </c>
      <c r="G68" s="26">
        <v>10000</v>
      </c>
      <c r="H68" s="27">
        <f t="shared" si="8"/>
        <v>30000</v>
      </c>
      <c r="I68" s="25">
        <f t="shared" si="9"/>
        <v>867</v>
      </c>
      <c r="J68" s="26">
        <f t="shared" si="10"/>
        <v>1499</v>
      </c>
      <c r="K68" s="26">
        <f t="shared" si="11"/>
        <v>965</v>
      </c>
      <c r="L68" s="27">
        <f t="shared" si="15"/>
        <v>3331</v>
      </c>
      <c r="M68" s="19">
        <f t="shared" si="16"/>
        <v>8.6699999999999999E-2</v>
      </c>
      <c r="N68" s="3">
        <f t="shared" si="17"/>
        <v>0.14990000000000001</v>
      </c>
      <c r="O68" s="3">
        <f t="shared" si="18"/>
        <v>9.6500000000000002E-2</v>
      </c>
      <c r="P68" s="4">
        <f t="shared" si="19"/>
        <v>0.11103333333333333</v>
      </c>
      <c r="Q68" s="25">
        <f>SUM(E$13:E68)</f>
        <v>560000</v>
      </c>
      <c r="R68" s="26">
        <f>SUM(F$13:F68)</f>
        <v>560000</v>
      </c>
      <c r="S68" s="26">
        <f>SUM(G$13:G68)</f>
        <v>560000</v>
      </c>
      <c r="T68" s="27">
        <f t="shared" si="12"/>
        <v>1680000</v>
      </c>
      <c r="U68" s="25">
        <f>SUM(I$13:I68)</f>
        <v>50438</v>
      </c>
      <c r="V68" s="26">
        <f>SUM(J$13:J68)</f>
        <v>84302</v>
      </c>
      <c r="W68" s="26">
        <f>SUM(K$13:K68)</f>
        <v>56562</v>
      </c>
      <c r="X68" s="27">
        <f t="shared" si="20"/>
        <v>191302</v>
      </c>
      <c r="Y68" s="3">
        <f t="shared" si="13"/>
        <v>9.0067857142857144E-2</v>
      </c>
      <c r="Z68" s="3">
        <f t="shared" si="6"/>
        <v>0.15053928571428571</v>
      </c>
      <c r="AA68" s="3">
        <f t="shared" si="21"/>
        <v>0.10100357142857143</v>
      </c>
      <c r="AB68" s="4">
        <f t="shared" si="14"/>
        <v>0.11387023809523809</v>
      </c>
    </row>
    <row r="69" spans="1:28" x14ac:dyDescent="0.3">
      <c r="A69" s="2">
        <v>57</v>
      </c>
      <c r="B69" s="13">
        <v>0.1068913172375765</v>
      </c>
      <c r="C69" s="21">
        <v>0.75020115715201474</v>
      </c>
      <c r="D69" s="31">
        <v>0.33398222748228101</v>
      </c>
      <c r="E69" s="25">
        <v>10000</v>
      </c>
      <c r="F69" s="26">
        <v>10000</v>
      </c>
      <c r="G69" s="26">
        <v>10000</v>
      </c>
      <c r="H69" s="27">
        <f t="shared" si="8"/>
        <v>30000</v>
      </c>
      <c r="I69" s="25">
        <f t="shared" si="9"/>
        <v>864</v>
      </c>
      <c r="J69" s="26">
        <f t="shared" si="10"/>
        <v>1524</v>
      </c>
      <c r="K69" s="26">
        <f t="shared" si="11"/>
        <v>987</v>
      </c>
      <c r="L69" s="27">
        <f t="shared" si="15"/>
        <v>3375</v>
      </c>
      <c r="M69" s="19">
        <f t="shared" si="16"/>
        <v>8.6400000000000005E-2</v>
      </c>
      <c r="N69" s="3">
        <f t="shared" si="17"/>
        <v>0.15240000000000001</v>
      </c>
      <c r="O69" s="3">
        <f t="shared" si="18"/>
        <v>9.8699999999999996E-2</v>
      </c>
      <c r="P69" s="4">
        <f t="shared" si="19"/>
        <v>0.1125</v>
      </c>
      <c r="Q69" s="25">
        <f>SUM(E$13:E69)</f>
        <v>570000</v>
      </c>
      <c r="R69" s="26">
        <f>SUM(F$13:F69)</f>
        <v>570000</v>
      </c>
      <c r="S69" s="26">
        <f>SUM(G$13:G69)</f>
        <v>570000</v>
      </c>
      <c r="T69" s="27">
        <f t="shared" si="12"/>
        <v>1710000</v>
      </c>
      <c r="U69" s="25">
        <f>SUM(I$13:I69)</f>
        <v>51302</v>
      </c>
      <c r="V69" s="26">
        <f>SUM(J$13:J69)</f>
        <v>85826</v>
      </c>
      <c r="W69" s="26">
        <f>SUM(K$13:K69)</f>
        <v>57549</v>
      </c>
      <c r="X69" s="27">
        <f t="shared" si="20"/>
        <v>194677</v>
      </c>
      <c r="Y69" s="3">
        <f t="shared" si="13"/>
        <v>9.0003508771929822E-2</v>
      </c>
      <c r="Z69" s="3">
        <f t="shared" si="6"/>
        <v>0.15057192982456141</v>
      </c>
      <c r="AA69" s="3">
        <f t="shared" si="21"/>
        <v>0.10096315789473684</v>
      </c>
      <c r="AB69" s="4">
        <f t="shared" si="14"/>
        <v>0.11384619883040936</v>
      </c>
    </row>
    <row r="70" spans="1:28" x14ac:dyDescent="0.3">
      <c r="A70" s="2">
        <v>58</v>
      </c>
      <c r="B70" s="13">
        <v>0.10351727872833261</v>
      </c>
      <c r="C70" s="21">
        <v>0.23134266036686824</v>
      </c>
      <c r="D70" s="31">
        <v>0.95695578079638932</v>
      </c>
      <c r="E70" s="25">
        <v>10000</v>
      </c>
      <c r="F70" s="26">
        <v>10000</v>
      </c>
      <c r="G70" s="26">
        <v>10000</v>
      </c>
      <c r="H70" s="27">
        <f t="shared" si="8"/>
        <v>30000</v>
      </c>
      <c r="I70" s="25">
        <f t="shared" si="9"/>
        <v>864</v>
      </c>
      <c r="J70" s="26">
        <f t="shared" si="10"/>
        <v>1474</v>
      </c>
      <c r="K70" s="26">
        <f t="shared" si="11"/>
        <v>1052</v>
      </c>
      <c r="L70" s="27">
        <f t="shared" si="15"/>
        <v>3390</v>
      </c>
      <c r="M70" s="19">
        <f t="shared" si="16"/>
        <v>8.6400000000000005E-2</v>
      </c>
      <c r="N70" s="3">
        <f t="shared" si="17"/>
        <v>0.1474</v>
      </c>
      <c r="O70" s="3">
        <f t="shared" si="18"/>
        <v>0.1052</v>
      </c>
      <c r="P70" s="4">
        <f t="shared" si="19"/>
        <v>0.113</v>
      </c>
      <c r="Q70" s="25">
        <f>SUM(E$13:E70)</f>
        <v>580000</v>
      </c>
      <c r="R70" s="26">
        <f>SUM(F$13:F70)</f>
        <v>580000</v>
      </c>
      <c r="S70" s="26">
        <f>SUM(G$13:G70)</f>
        <v>580000</v>
      </c>
      <c r="T70" s="27">
        <f t="shared" si="12"/>
        <v>1740000</v>
      </c>
      <c r="U70" s="25">
        <f>SUM(I$13:I70)</f>
        <v>52166</v>
      </c>
      <c r="V70" s="26">
        <f>SUM(J$13:J70)</f>
        <v>87300</v>
      </c>
      <c r="W70" s="26">
        <f>SUM(K$13:K70)</f>
        <v>58601</v>
      </c>
      <c r="X70" s="27">
        <f t="shared" si="20"/>
        <v>198067</v>
      </c>
      <c r="Y70" s="3">
        <f t="shared" si="13"/>
        <v>8.9941379310344821E-2</v>
      </c>
      <c r="Z70" s="3">
        <f t="shared" si="6"/>
        <v>0.15051724137931036</v>
      </c>
      <c r="AA70" s="3">
        <f t="shared" si="21"/>
        <v>0.10103620689655173</v>
      </c>
      <c r="AB70" s="4">
        <f t="shared" si="14"/>
        <v>0.11383160919540231</v>
      </c>
    </row>
    <row r="71" spans="1:28" x14ac:dyDescent="0.3">
      <c r="A71" s="2">
        <v>59</v>
      </c>
      <c r="B71" s="13">
        <v>0.4804902732606352</v>
      </c>
      <c r="C71" s="21">
        <v>0.5137663061763984</v>
      </c>
      <c r="D71" s="31">
        <v>0.45305565013918581</v>
      </c>
      <c r="E71" s="25">
        <v>10000</v>
      </c>
      <c r="F71" s="26">
        <v>10000</v>
      </c>
      <c r="G71" s="26">
        <v>10000</v>
      </c>
      <c r="H71" s="27">
        <f t="shared" si="8"/>
        <v>30000</v>
      </c>
      <c r="I71" s="25">
        <f t="shared" si="9"/>
        <v>898</v>
      </c>
      <c r="J71" s="26">
        <f t="shared" si="10"/>
        <v>1501</v>
      </c>
      <c r="K71" s="26">
        <f t="shared" si="11"/>
        <v>996</v>
      </c>
      <c r="L71" s="27">
        <f t="shared" si="15"/>
        <v>3395</v>
      </c>
      <c r="M71" s="19">
        <f t="shared" si="16"/>
        <v>8.9800000000000005E-2</v>
      </c>
      <c r="N71" s="3">
        <f t="shared" si="17"/>
        <v>0.15010000000000001</v>
      </c>
      <c r="O71" s="3">
        <f t="shared" si="18"/>
        <v>9.9599999999999994E-2</v>
      </c>
      <c r="P71" s="4">
        <f t="shared" si="19"/>
        <v>0.11316666666666667</v>
      </c>
      <c r="Q71" s="25">
        <f>SUM(E$13:E71)</f>
        <v>590000</v>
      </c>
      <c r="R71" s="26">
        <f>SUM(F$13:F71)</f>
        <v>590000</v>
      </c>
      <c r="S71" s="26">
        <f>SUM(G$13:G71)</f>
        <v>590000</v>
      </c>
      <c r="T71" s="27">
        <f t="shared" si="12"/>
        <v>1770000</v>
      </c>
      <c r="U71" s="25">
        <f>SUM(I$13:I71)</f>
        <v>53064</v>
      </c>
      <c r="V71" s="26">
        <f>SUM(J$13:J71)</f>
        <v>88801</v>
      </c>
      <c r="W71" s="26">
        <f>SUM(K$13:K71)</f>
        <v>59597</v>
      </c>
      <c r="X71" s="27">
        <f t="shared" si="20"/>
        <v>201462</v>
      </c>
      <c r="Y71" s="3">
        <f t="shared" si="13"/>
        <v>8.9938983050847451E-2</v>
      </c>
      <c r="Z71" s="3">
        <f t="shared" si="6"/>
        <v>0.15051016949152543</v>
      </c>
      <c r="AA71" s="3">
        <f t="shared" si="21"/>
        <v>0.10101186440677966</v>
      </c>
      <c r="AB71" s="4">
        <f t="shared" si="14"/>
        <v>0.11382033898305084</v>
      </c>
    </row>
    <row r="72" spans="1:28" x14ac:dyDescent="0.3">
      <c r="A72" s="2">
        <v>60</v>
      </c>
      <c r="B72" s="13">
        <v>6.2317728534169947E-2</v>
      </c>
      <c r="C72" s="21">
        <v>0.60105487775360378</v>
      </c>
      <c r="D72" s="31">
        <v>0.3315854579555686</v>
      </c>
      <c r="E72" s="25">
        <v>10000</v>
      </c>
      <c r="F72" s="26">
        <v>10000</v>
      </c>
      <c r="G72" s="26">
        <v>10000</v>
      </c>
      <c r="H72" s="27">
        <f t="shared" si="8"/>
        <v>30000</v>
      </c>
      <c r="I72" s="25">
        <f t="shared" si="9"/>
        <v>856</v>
      </c>
      <c r="J72" s="26">
        <f t="shared" si="10"/>
        <v>1509</v>
      </c>
      <c r="K72" s="26">
        <f t="shared" si="11"/>
        <v>987</v>
      </c>
      <c r="L72" s="27">
        <f t="shared" si="15"/>
        <v>3352</v>
      </c>
      <c r="M72" s="19">
        <f t="shared" si="16"/>
        <v>8.5599999999999996E-2</v>
      </c>
      <c r="N72" s="3">
        <f t="shared" si="17"/>
        <v>0.15090000000000001</v>
      </c>
      <c r="O72" s="3">
        <f t="shared" si="18"/>
        <v>9.8699999999999996E-2</v>
      </c>
      <c r="P72" s="4">
        <f t="shared" si="19"/>
        <v>0.11173333333333334</v>
      </c>
      <c r="Q72" s="25">
        <f>SUM(E$13:E72)</f>
        <v>600000</v>
      </c>
      <c r="R72" s="26">
        <f>SUM(F$13:F72)</f>
        <v>600000</v>
      </c>
      <c r="S72" s="26">
        <f>SUM(G$13:G72)</f>
        <v>600000</v>
      </c>
      <c r="T72" s="27">
        <f t="shared" si="12"/>
        <v>1800000</v>
      </c>
      <c r="U72" s="25">
        <f>SUM(I$13:I72)</f>
        <v>53920</v>
      </c>
      <c r="V72" s="26">
        <f>SUM(J$13:J72)</f>
        <v>90310</v>
      </c>
      <c r="W72" s="26">
        <f>SUM(K$13:K72)</f>
        <v>60584</v>
      </c>
      <c r="X72" s="27">
        <f t="shared" si="20"/>
        <v>204814</v>
      </c>
      <c r="Y72" s="3">
        <f t="shared" si="13"/>
        <v>8.9866666666666664E-2</v>
      </c>
      <c r="Z72" s="3">
        <f t="shared" si="6"/>
        <v>0.15051666666666666</v>
      </c>
      <c r="AA72" s="3">
        <f t="shared" si="21"/>
        <v>0.10097333333333333</v>
      </c>
      <c r="AB72" s="4">
        <f t="shared" si="14"/>
        <v>0.11378555555555556</v>
      </c>
    </row>
    <row r="73" spans="1:28" x14ac:dyDescent="0.3">
      <c r="A73" s="2">
        <v>61</v>
      </c>
      <c r="B73" s="13">
        <v>0.30040763454036046</v>
      </c>
      <c r="C73" s="21">
        <v>0.78221505924762524</v>
      </c>
      <c r="D73" s="31">
        <v>2.48736075771403E-2</v>
      </c>
      <c r="E73" s="25">
        <v>10000</v>
      </c>
      <c r="F73" s="26">
        <v>10000</v>
      </c>
      <c r="G73" s="26">
        <v>10000</v>
      </c>
      <c r="H73" s="27">
        <f t="shared" si="8"/>
        <v>30000</v>
      </c>
      <c r="I73" s="25">
        <f t="shared" si="9"/>
        <v>885</v>
      </c>
      <c r="J73" s="26">
        <f t="shared" si="10"/>
        <v>1528</v>
      </c>
      <c r="K73" s="26">
        <f t="shared" si="11"/>
        <v>942</v>
      </c>
      <c r="L73" s="27">
        <f t="shared" si="15"/>
        <v>3355</v>
      </c>
      <c r="M73" s="19">
        <f t="shared" si="16"/>
        <v>8.8499999999999995E-2</v>
      </c>
      <c r="N73" s="3">
        <f t="shared" si="17"/>
        <v>0.15279999999999999</v>
      </c>
      <c r="O73" s="3">
        <f t="shared" si="18"/>
        <v>9.4200000000000006E-2</v>
      </c>
      <c r="P73" s="4">
        <f t="shared" si="19"/>
        <v>0.11183333333333334</v>
      </c>
      <c r="Q73" s="25">
        <f>SUM(E$13:E73)</f>
        <v>610000</v>
      </c>
      <c r="R73" s="26">
        <f>SUM(F$13:F73)</f>
        <v>610000</v>
      </c>
      <c r="S73" s="26">
        <f>SUM(G$13:G73)</f>
        <v>610000</v>
      </c>
      <c r="T73" s="27">
        <f t="shared" si="12"/>
        <v>1830000</v>
      </c>
      <c r="U73" s="25">
        <f>SUM(I$13:I73)</f>
        <v>54805</v>
      </c>
      <c r="V73" s="26">
        <f>SUM(J$13:J73)</f>
        <v>91838</v>
      </c>
      <c r="W73" s="26">
        <f>SUM(K$13:K73)</f>
        <v>61526</v>
      </c>
      <c r="X73" s="27">
        <f t="shared" si="20"/>
        <v>208169</v>
      </c>
      <c r="Y73" s="3">
        <f t="shared" si="13"/>
        <v>8.9844262295081967E-2</v>
      </c>
      <c r="Z73" s="3">
        <f t="shared" si="6"/>
        <v>0.15055409836065572</v>
      </c>
      <c r="AA73" s="3">
        <f t="shared" si="21"/>
        <v>0.10086229508196722</v>
      </c>
      <c r="AB73" s="4">
        <f t="shared" si="14"/>
        <v>0.11375355191256831</v>
      </c>
    </row>
    <row r="74" spans="1:28" x14ac:dyDescent="0.3">
      <c r="A74" s="2">
        <v>62</v>
      </c>
      <c r="B74" s="13">
        <v>0.98357770437053726</v>
      </c>
      <c r="C74" s="21">
        <v>0.87604889394012042</v>
      </c>
      <c r="D74" s="31">
        <v>0.67988928237936219</v>
      </c>
      <c r="E74" s="25">
        <v>10000</v>
      </c>
      <c r="F74" s="26">
        <v>10000</v>
      </c>
      <c r="G74" s="26">
        <v>10000</v>
      </c>
      <c r="H74" s="27">
        <f t="shared" si="8"/>
        <v>30000</v>
      </c>
      <c r="I74" s="25">
        <f t="shared" si="9"/>
        <v>962</v>
      </c>
      <c r="J74" s="26">
        <f t="shared" si="10"/>
        <v>1541</v>
      </c>
      <c r="K74" s="26">
        <f t="shared" si="11"/>
        <v>1014</v>
      </c>
      <c r="L74" s="27">
        <f t="shared" si="15"/>
        <v>3517</v>
      </c>
      <c r="M74" s="19">
        <f t="shared" si="16"/>
        <v>9.6199999999999994E-2</v>
      </c>
      <c r="N74" s="3">
        <f t="shared" si="17"/>
        <v>0.15409999999999999</v>
      </c>
      <c r="O74" s="3">
        <f t="shared" si="18"/>
        <v>0.1014</v>
      </c>
      <c r="P74" s="4">
        <f t="shared" si="19"/>
        <v>0.11723333333333333</v>
      </c>
      <c r="Q74" s="25">
        <f>SUM(E$13:E74)</f>
        <v>620000</v>
      </c>
      <c r="R74" s="26">
        <f>SUM(F$13:F74)</f>
        <v>620000</v>
      </c>
      <c r="S74" s="26">
        <f>SUM(G$13:G74)</f>
        <v>620000</v>
      </c>
      <c r="T74" s="27">
        <f t="shared" si="12"/>
        <v>1860000</v>
      </c>
      <c r="U74" s="25">
        <f>SUM(I$13:I74)</f>
        <v>55767</v>
      </c>
      <c r="V74" s="26">
        <f>SUM(J$13:J74)</f>
        <v>93379</v>
      </c>
      <c r="W74" s="26">
        <f>SUM(K$13:K74)</f>
        <v>62540</v>
      </c>
      <c r="X74" s="27">
        <f t="shared" si="20"/>
        <v>211686</v>
      </c>
      <c r="Y74" s="3">
        <f t="shared" si="13"/>
        <v>8.9946774193548393E-2</v>
      </c>
      <c r="Z74" s="3">
        <f t="shared" si="6"/>
        <v>0.15061129032258064</v>
      </c>
      <c r="AA74" s="3">
        <f t="shared" si="21"/>
        <v>0.10087096774193548</v>
      </c>
      <c r="AB74" s="4">
        <f t="shared" si="14"/>
        <v>0.11380967741935484</v>
      </c>
    </row>
    <row r="75" spans="1:28" x14ac:dyDescent="0.3">
      <c r="A75" s="2">
        <v>63</v>
      </c>
      <c r="B75" s="13">
        <v>0.83159479974446804</v>
      </c>
      <c r="C75" s="21">
        <v>0.27598501331487124</v>
      </c>
      <c r="D75" s="31">
        <v>0.13111658002056636</v>
      </c>
      <c r="E75" s="25">
        <v>10000</v>
      </c>
      <c r="F75" s="26">
        <v>10000</v>
      </c>
      <c r="G75" s="26">
        <v>10000</v>
      </c>
      <c r="H75" s="27">
        <f t="shared" si="8"/>
        <v>30000</v>
      </c>
      <c r="I75" s="25">
        <f t="shared" si="9"/>
        <v>927</v>
      </c>
      <c r="J75" s="26">
        <f t="shared" si="10"/>
        <v>1479</v>
      </c>
      <c r="K75" s="26">
        <f t="shared" si="11"/>
        <v>966</v>
      </c>
      <c r="L75" s="27">
        <f t="shared" si="15"/>
        <v>3372</v>
      </c>
      <c r="M75" s="19">
        <f t="shared" si="16"/>
        <v>9.2700000000000005E-2</v>
      </c>
      <c r="N75" s="3">
        <f t="shared" si="17"/>
        <v>0.1479</v>
      </c>
      <c r="O75" s="3">
        <f t="shared" si="18"/>
        <v>9.6600000000000005E-2</v>
      </c>
      <c r="P75" s="4">
        <f t="shared" si="19"/>
        <v>0.1124</v>
      </c>
      <c r="Q75" s="25">
        <f>SUM(E$13:E75)</f>
        <v>630000</v>
      </c>
      <c r="R75" s="26">
        <f>SUM(F$13:F75)</f>
        <v>630000</v>
      </c>
      <c r="S75" s="26">
        <f>SUM(G$13:G75)</f>
        <v>630000</v>
      </c>
      <c r="T75" s="27">
        <f t="shared" si="12"/>
        <v>1890000</v>
      </c>
      <c r="U75" s="25">
        <f>SUM(I$13:I75)</f>
        <v>56694</v>
      </c>
      <c r="V75" s="26">
        <f>SUM(J$13:J75)</f>
        <v>94858</v>
      </c>
      <c r="W75" s="26">
        <f>SUM(K$13:K75)</f>
        <v>63506</v>
      </c>
      <c r="X75" s="27">
        <f t="shared" si="20"/>
        <v>215058</v>
      </c>
      <c r="Y75" s="3">
        <f t="shared" si="13"/>
        <v>8.999047619047619E-2</v>
      </c>
      <c r="Z75" s="3">
        <f t="shared" si="6"/>
        <v>0.15056825396825396</v>
      </c>
      <c r="AA75" s="3">
        <f t="shared" si="21"/>
        <v>0.1008031746031746</v>
      </c>
      <c r="AB75" s="4">
        <f t="shared" si="14"/>
        <v>0.11378730158730159</v>
      </c>
    </row>
    <row r="76" spans="1:28" x14ac:dyDescent="0.3">
      <c r="A76" s="2">
        <v>64</v>
      </c>
      <c r="B76" s="13">
        <v>0.32156038644239171</v>
      </c>
      <c r="C76" s="21">
        <v>0.40216553317967141</v>
      </c>
      <c r="D76" s="31">
        <v>0.3889124103330005</v>
      </c>
      <c r="E76" s="25">
        <v>10000</v>
      </c>
      <c r="F76" s="26">
        <v>10000</v>
      </c>
      <c r="G76" s="26">
        <v>10000</v>
      </c>
      <c r="H76" s="27">
        <f t="shared" si="8"/>
        <v>30000</v>
      </c>
      <c r="I76" s="25">
        <f t="shared" si="9"/>
        <v>887</v>
      </c>
      <c r="J76" s="26">
        <f t="shared" si="10"/>
        <v>1491</v>
      </c>
      <c r="K76" s="26">
        <f t="shared" si="11"/>
        <v>991</v>
      </c>
      <c r="L76" s="27">
        <f t="shared" si="15"/>
        <v>3369</v>
      </c>
      <c r="M76" s="19">
        <f t="shared" si="16"/>
        <v>8.8700000000000001E-2</v>
      </c>
      <c r="N76" s="3">
        <f t="shared" si="17"/>
        <v>0.14910000000000001</v>
      </c>
      <c r="O76" s="3">
        <f t="shared" si="18"/>
        <v>9.9099999999999994E-2</v>
      </c>
      <c r="P76" s="4">
        <f t="shared" si="19"/>
        <v>0.1123</v>
      </c>
      <c r="Q76" s="25">
        <f>SUM(E$13:E76)</f>
        <v>640000</v>
      </c>
      <c r="R76" s="26">
        <f>SUM(F$13:F76)</f>
        <v>640000</v>
      </c>
      <c r="S76" s="26">
        <f>SUM(G$13:G76)</f>
        <v>640000</v>
      </c>
      <c r="T76" s="27">
        <f t="shared" si="12"/>
        <v>1920000</v>
      </c>
      <c r="U76" s="25">
        <f>SUM(I$13:I76)</f>
        <v>57581</v>
      </c>
      <c r="V76" s="26">
        <f>SUM(J$13:J76)</f>
        <v>96349</v>
      </c>
      <c r="W76" s="26">
        <f>SUM(K$13:K76)</f>
        <v>64497</v>
      </c>
      <c r="X76" s="27">
        <f t="shared" si="20"/>
        <v>218427</v>
      </c>
      <c r="Y76" s="3">
        <f t="shared" si="13"/>
        <v>8.9970312499999996E-2</v>
      </c>
      <c r="Z76" s="3">
        <f t="shared" si="6"/>
        <v>0.1505453125</v>
      </c>
      <c r="AA76" s="3">
        <f t="shared" si="21"/>
        <v>0.1007765625</v>
      </c>
      <c r="AB76" s="4">
        <f t="shared" si="14"/>
        <v>0.1137640625</v>
      </c>
    </row>
    <row r="77" spans="1:28" x14ac:dyDescent="0.3">
      <c r="A77" s="2">
        <v>65</v>
      </c>
      <c r="B77" s="13">
        <v>0.72094992555296589</v>
      </c>
      <c r="C77" s="21">
        <v>0.15903684958592934</v>
      </c>
      <c r="D77" s="31">
        <v>0.14706596914284165</v>
      </c>
      <c r="E77" s="25">
        <v>10000</v>
      </c>
      <c r="F77" s="26">
        <v>10000</v>
      </c>
      <c r="G77" s="26">
        <v>10000</v>
      </c>
      <c r="H77" s="27">
        <f t="shared" si="8"/>
        <v>30000</v>
      </c>
      <c r="I77" s="25">
        <f t="shared" si="9"/>
        <v>917</v>
      </c>
      <c r="J77" s="26">
        <f t="shared" si="10"/>
        <v>1464</v>
      </c>
      <c r="K77" s="26">
        <f t="shared" si="11"/>
        <v>969</v>
      </c>
      <c r="L77" s="27">
        <f t="shared" ref="L77:L108" si="22">SUM(I77:K77)</f>
        <v>3350</v>
      </c>
      <c r="M77" s="19">
        <f t="shared" ref="M77:M112" si="23">IF(E77=0,"",I77/E77)</f>
        <v>9.1700000000000004E-2</v>
      </c>
      <c r="N77" s="3">
        <f t="shared" ref="N77:N112" si="24">IF(F77=0,"",J77/F77)</f>
        <v>0.1464</v>
      </c>
      <c r="O77" s="3">
        <f t="shared" ref="O77:O112" si="25">IF(G77=0,"",K77/G77)</f>
        <v>9.69E-2</v>
      </c>
      <c r="P77" s="4">
        <f t="shared" ref="P77:P112" si="26">L77/H77</f>
        <v>0.11166666666666666</v>
      </c>
      <c r="Q77" s="25">
        <f>SUM(E$13:E77)</f>
        <v>650000</v>
      </c>
      <c r="R77" s="26">
        <f>SUM(F$13:F77)</f>
        <v>650000</v>
      </c>
      <c r="S77" s="26">
        <f>SUM(G$13:G77)</f>
        <v>650000</v>
      </c>
      <c r="T77" s="27">
        <f t="shared" si="12"/>
        <v>1950000</v>
      </c>
      <c r="U77" s="25">
        <f>SUM(I$13:I77)</f>
        <v>58498</v>
      </c>
      <c r="V77" s="26">
        <f>SUM(J$13:J77)</f>
        <v>97813</v>
      </c>
      <c r="W77" s="26">
        <f>SUM(K$13:K77)</f>
        <v>65466</v>
      </c>
      <c r="X77" s="27">
        <f t="shared" ref="X77:X108" si="27">SUM(U77:W77)</f>
        <v>221777</v>
      </c>
      <c r="Y77" s="3">
        <f t="shared" si="13"/>
        <v>8.9996923076923072E-2</v>
      </c>
      <c r="Z77" s="3">
        <f t="shared" ref="Z77:Z112" si="28">IF(R77=0,"",V77/R77)</f>
        <v>0.15048153846153847</v>
      </c>
      <c r="AA77" s="3">
        <f t="shared" ref="AA77:AA112" si="29">IF(S77=0,"",W77/S77)</f>
        <v>0.10071692307692308</v>
      </c>
      <c r="AB77" s="4">
        <f t="shared" si="14"/>
        <v>0.11373179487179487</v>
      </c>
    </row>
    <row r="78" spans="1:28" x14ac:dyDescent="0.3">
      <c r="A78" s="2">
        <v>66</v>
      </c>
      <c r="B78" s="13">
        <v>0.43486119508435161</v>
      </c>
      <c r="C78" s="21">
        <v>9.2389159231239582E-2</v>
      </c>
      <c r="D78" s="31">
        <v>0.1278941396424369</v>
      </c>
      <c r="E78" s="25">
        <v>10000</v>
      </c>
      <c r="F78" s="26">
        <v>10000</v>
      </c>
      <c r="G78" s="26">
        <v>10000</v>
      </c>
      <c r="H78" s="27">
        <f t="shared" ref="H78:H112" si="30">SUM(E78:G78)</f>
        <v>30000</v>
      </c>
      <c r="I78" s="25">
        <f t="shared" ref="I78:I112" si="31">IFERROR(_xlfn.BINOM.INV(E78,$C$4,B78),0)</f>
        <v>895</v>
      </c>
      <c r="J78" s="26">
        <f t="shared" ref="J78:J112" si="32">IFERROR(_xlfn.BINOM.INV(F78,$C$5,C78),0)</f>
        <v>1453</v>
      </c>
      <c r="K78" s="26">
        <f t="shared" ref="K78:K112" si="33">IFERROR(_xlfn.BINOM.INV(G78,$C$6,D78),0)</f>
        <v>966</v>
      </c>
      <c r="L78" s="27">
        <f t="shared" si="22"/>
        <v>3314</v>
      </c>
      <c r="M78" s="19">
        <f t="shared" si="23"/>
        <v>8.9499999999999996E-2</v>
      </c>
      <c r="N78" s="3">
        <f t="shared" si="24"/>
        <v>0.14530000000000001</v>
      </c>
      <c r="O78" s="3">
        <f t="shared" si="25"/>
        <v>9.6600000000000005E-2</v>
      </c>
      <c r="P78" s="4">
        <f t="shared" si="26"/>
        <v>0.11046666666666667</v>
      </c>
      <c r="Q78" s="25">
        <f>SUM(E$13:E78)</f>
        <v>660000</v>
      </c>
      <c r="R78" s="26">
        <f>SUM(F$13:F78)</f>
        <v>660000</v>
      </c>
      <c r="S78" s="26">
        <f>SUM(G$13:G78)</f>
        <v>660000</v>
      </c>
      <c r="T78" s="27">
        <f t="shared" ref="T78:T112" si="34">SUM(Q78:S78)</f>
        <v>1980000</v>
      </c>
      <c r="U78" s="25">
        <f>SUM(I$13:I78)</f>
        <v>59393</v>
      </c>
      <c r="V78" s="26">
        <f>SUM(J$13:J78)</f>
        <v>99266</v>
      </c>
      <c r="W78" s="26">
        <f>SUM(K$13:K78)</f>
        <v>66432</v>
      </c>
      <c r="X78" s="27">
        <f t="shared" si="27"/>
        <v>225091</v>
      </c>
      <c r="Y78" s="3">
        <f t="shared" ref="Y78:Y112" si="35">IF(Q78=0,"",U78/Q78)</f>
        <v>8.9989393939393938E-2</v>
      </c>
      <c r="Z78" s="3">
        <f t="shared" si="28"/>
        <v>0.15040303030303032</v>
      </c>
      <c r="AA78" s="3">
        <f t="shared" si="29"/>
        <v>0.10065454545454545</v>
      </c>
      <c r="AB78" s="4">
        <f t="shared" ref="AB78:AB112" si="36">X78/T78</f>
        <v>0.11368232323232323</v>
      </c>
    </row>
    <row r="79" spans="1:28" x14ac:dyDescent="0.3">
      <c r="A79" s="2">
        <v>67</v>
      </c>
      <c r="B79" s="13">
        <v>0.76259417931833129</v>
      </c>
      <c r="C79" s="21">
        <v>0.54420035647619047</v>
      </c>
      <c r="D79" s="31">
        <v>0.80386464620775455</v>
      </c>
      <c r="E79" s="25">
        <v>10000</v>
      </c>
      <c r="F79" s="26">
        <v>10000</v>
      </c>
      <c r="G79" s="26">
        <v>10000</v>
      </c>
      <c r="H79" s="27">
        <f t="shared" si="30"/>
        <v>30000</v>
      </c>
      <c r="I79" s="25">
        <f t="shared" si="31"/>
        <v>920</v>
      </c>
      <c r="J79" s="26">
        <f t="shared" si="32"/>
        <v>1504</v>
      </c>
      <c r="K79" s="26">
        <f t="shared" si="33"/>
        <v>1026</v>
      </c>
      <c r="L79" s="27">
        <f t="shared" si="22"/>
        <v>3450</v>
      </c>
      <c r="M79" s="19">
        <f t="shared" si="23"/>
        <v>9.1999999999999998E-2</v>
      </c>
      <c r="N79" s="3">
        <f t="shared" si="24"/>
        <v>0.15040000000000001</v>
      </c>
      <c r="O79" s="3">
        <f t="shared" si="25"/>
        <v>0.1026</v>
      </c>
      <c r="P79" s="4">
        <f t="shared" si="26"/>
        <v>0.115</v>
      </c>
      <c r="Q79" s="25">
        <f>SUM(E$13:E79)</f>
        <v>670000</v>
      </c>
      <c r="R79" s="26">
        <f>SUM(F$13:F79)</f>
        <v>670000</v>
      </c>
      <c r="S79" s="26">
        <f>SUM(G$13:G79)</f>
        <v>670000</v>
      </c>
      <c r="T79" s="27">
        <f t="shared" si="34"/>
        <v>2010000</v>
      </c>
      <c r="U79" s="25">
        <f>SUM(I$13:I79)</f>
        <v>60313</v>
      </c>
      <c r="V79" s="26">
        <f>SUM(J$13:J79)</f>
        <v>100770</v>
      </c>
      <c r="W79" s="26">
        <f>SUM(K$13:K79)</f>
        <v>67458</v>
      </c>
      <c r="X79" s="27">
        <f t="shared" si="27"/>
        <v>228541</v>
      </c>
      <c r="Y79" s="3">
        <f t="shared" si="35"/>
        <v>9.0019402985074631E-2</v>
      </c>
      <c r="Z79" s="3">
        <f t="shared" si="28"/>
        <v>0.15040298507462688</v>
      </c>
      <c r="AA79" s="3">
        <f t="shared" si="29"/>
        <v>0.10068358208955223</v>
      </c>
      <c r="AB79" s="4">
        <f t="shared" si="36"/>
        <v>0.11370199004975125</v>
      </c>
    </row>
    <row r="80" spans="1:28" x14ac:dyDescent="0.3">
      <c r="A80" s="2">
        <v>68</v>
      </c>
      <c r="B80" s="13">
        <v>0.91889146399776012</v>
      </c>
      <c r="C80" s="21">
        <v>5.9655154632712537E-2</v>
      </c>
      <c r="D80" s="31">
        <v>6.3482129442969715E-2</v>
      </c>
      <c r="E80" s="25">
        <v>10000</v>
      </c>
      <c r="F80" s="26">
        <v>10000</v>
      </c>
      <c r="G80" s="26">
        <v>10000</v>
      </c>
      <c r="H80" s="27">
        <f t="shared" si="30"/>
        <v>30000</v>
      </c>
      <c r="I80" s="25">
        <f t="shared" si="31"/>
        <v>940</v>
      </c>
      <c r="J80" s="26">
        <f t="shared" si="32"/>
        <v>1445</v>
      </c>
      <c r="K80" s="26">
        <f t="shared" si="33"/>
        <v>954</v>
      </c>
      <c r="L80" s="27">
        <f t="shared" si="22"/>
        <v>3339</v>
      </c>
      <c r="M80" s="19">
        <f t="shared" si="23"/>
        <v>9.4E-2</v>
      </c>
      <c r="N80" s="3">
        <f t="shared" si="24"/>
        <v>0.14449999999999999</v>
      </c>
      <c r="O80" s="3">
        <f t="shared" si="25"/>
        <v>9.5399999999999999E-2</v>
      </c>
      <c r="P80" s="4">
        <f t="shared" si="26"/>
        <v>0.1113</v>
      </c>
      <c r="Q80" s="25">
        <f>SUM(E$13:E80)</f>
        <v>680000</v>
      </c>
      <c r="R80" s="26">
        <f>SUM(F$13:F80)</f>
        <v>680000</v>
      </c>
      <c r="S80" s="26">
        <f>SUM(G$13:G80)</f>
        <v>680000</v>
      </c>
      <c r="T80" s="27">
        <f t="shared" si="34"/>
        <v>2040000</v>
      </c>
      <c r="U80" s="25">
        <f>SUM(I$13:I80)</f>
        <v>61253</v>
      </c>
      <c r="V80" s="26">
        <f>SUM(J$13:J80)</f>
        <v>102215</v>
      </c>
      <c r="W80" s="26">
        <f>SUM(K$13:K80)</f>
        <v>68412</v>
      </c>
      <c r="X80" s="27">
        <f t="shared" si="27"/>
        <v>231880</v>
      </c>
      <c r="Y80" s="3">
        <f t="shared" si="35"/>
        <v>9.0077941176470583E-2</v>
      </c>
      <c r="Z80" s="3">
        <f t="shared" si="28"/>
        <v>0.15031617647058823</v>
      </c>
      <c r="AA80" s="3">
        <f t="shared" si="29"/>
        <v>0.10060588235294117</v>
      </c>
      <c r="AB80" s="4">
        <f t="shared" si="36"/>
        <v>0.11366666666666667</v>
      </c>
    </row>
    <row r="81" spans="1:28" x14ac:dyDescent="0.3">
      <c r="A81" s="2">
        <v>69</v>
      </c>
      <c r="B81" s="13">
        <v>0.44707247929119731</v>
      </c>
      <c r="C81" s="21">
        <v>0.37649617724085149</v>
      </c>
      <c r="D81" s="31">
        <v>0.93230252227486643</v>
      </c>
      <c r="E81" s="25">
        <v>10000</v>
      </c>
      <c r="F81" s="26">
        <v>10000</v>
      </c>
      <c r="G81" s="26">
        <v>10000</v>
      </c>
      <c r="H81" s="27">
        <f t="shared" si="30"/>
        <v>30000</v>
      </c>
      <c r="I81" s="25">
        <f t="shared" si="31"/>
        <v>896</v>
      </c>
      <c r="J81" s="26">
        <f t="shared" si="32"/>
        <v>1489</v>
      </c>
      <c r="K81" s="26">
        <f t="shared" si="33"/>
        <v>1045</v>
      </c>
      <c r="L81" s="27">
        <f t="shared" si="22"/>
        <v>3430</v>
      </c>
      <c r="M81" s="19">
        <f t="shared" si="23"/>
        <v>8.9599999999999999E-2</v>
      </c>
      <c r="N81" s="3">
        <f t="shared" si="24"/>
        <v>0.1489</v>
      </c>
      <c r="O81" s="3">
        <f t="shared" si="25"/>
        <v>0.1045</v>
      </c>
      <c r="P81" s="4">
        <f t="shared" si="26"/>
        <v>0.11433333333333333</v>
      </c>
      <c r="Q81" s="25">
        <f>SUM(E$13:E81)</f>
        <v>690000</v>
      </c>
      <c r="R81" s="26">
        <f>SUM(F$13:F81)</f>
        <v>690000</v>
      </c>
      <c r="S81" s="26">
        <f>SUM(G$13:G81)</f>
        <v>690000</v>
      </c>
      <c r="T81" s="27">
        <f t="shared" si="34"/>
        <v>2070000</v>
      </c>
      <c r="U81" s="25">
        <f>SUM(I$13:I81)</f>
        <v>62149</v>
      </c>
      <c r="V81" s="26">
        <f>SUM(J$13:J81)</f>
        <v>103704</v>
      </c>
      <c r="W81" s="26">
        <f>SUM(K$13:K81)</f>
        <v>69457</v>
      </c>
      <c r="X81" s="27">
        <f t="shared" si="27"/>
        <v>235310</v>
      </c>
      <c r="Y81" s="3">
        <f t="shared" si="35"/>
        <v>9.007101449275362E-2</v>
      </c>
      <c r="Z81" s="3">
        <f t="shared" si="28"/>
        <v>0.15029565217391305</v>
      </c>
      <c r="AA81" s="3">
        <f t="shared" si="29"/>
        <v>0.1006623188405797</v>
      </c>
      <c r="AB81" s="4">
        <f t="shared" si="36"/>
        <v>0.11367632850241546</v>
      </c>
    </row>
    <row r="82" spans="1:28" x14ac:dyDescent="0.3">
      <c r="A82" s="2">
        <v>70</v>
      </c>
      <c r="B82" s="13">
        <v>0.28690392077845417</v>
      </c>
      <c r="C82" s="21">
        <v>0.28563895088705793</v>
      </c>
      <c r="D82" s="31">
        <v>7.9561216856171013E-3</v>
      </c>
      <c r="E82" s="25">
        <v>10000</v>
      </c>
      <c r="F82" s="26">
        <v>10000</v>
      </c>
      <c r="G82" s="26">
        <v>10000</v>
      </c>
      <c r="H82" s="27">
        <f t="shared" si="30"/>
        <v>30000</v>
      </c>
      <c r="I82" s="25">
        <f t="shared" si="31"/>
        <v>884</v>
      </c>
      <c r="J82" s="26">
        <f t="shared" si="32"/>
        <v>1480</v>
      </c>
      <c r="K82" s="26">
        <f t="shared" si="33"/>
        <v>928</v>
      </c>
      <c r="L82" s="27">
        <f t="shared" si="22"/>
        <v>3292</v>
      </c>
      <c r="M82" s="19">
        <f t="shared" si="23"/>
        <v>8.8400000000000006E-2</v>
      </c>
      <c r="N82" s="3">
        <f t="shared" si="24"/>
        <v>0.14799999999999999</v>
      </c>
      <c r="O82" s="3">
        <f t="shared" si="25"/>
        <v>9.2799999999999994E-2</v>
      </c>
      <c r="P82" s="4">
        <f t="shared" si="26"/>
        <v>0.10973333333333334</v>
      </c>
      <c r="Q82" s="25">
        <f>SUM(E$13:E82)</f>
        <v>700000</v>
      </c>
      <c r="R82" s="26">
        <f>SUM(F$13:F82)</f>
        <v>700000</v>
      </c>
      <c r="S82" s="26">
        <f>SUM(G$13:G82)</f>
        <v>700000</v>
      </c>
      <c r="T82" s="27">
        <f t="shared" si="34"/>
        <v>2100000</v>
      </c>
      <c r="U82" s="25">
        <f>SUM(I$13:I82)</f>
        <v>63033</v>
      </c>
      <c r="V82" s="26">
        <f>SUM(J$13:J82)</f>
        <v>105184</v>
      </c>
      <c r="W82" s="26">
        <f>SUM(K$13:K82)</f>
        <v>70385</v>
      </c>
      <c r="X82" s="27">
        <f t="shared" si="27"/>
        <v>238602</v>
      </c>
      <c r="Y82" s="3">
        <f t="shared" si="35"/>
        <v>9.0047142857142853E-2</v>
      </c>
      <c r="Z82" s="3">
        <f t="shared" si="28"/>
        <v>0.15026285714285714</v>
      </c>
      <c r="AA82" s="3">
        <f t="shared" si="29"/>
        <v>0.10055</v>
      </c>
      <c r="AB82" s="4">
        <f t="shared" si="36"/>
        <v>0.11362</v>
      </c>
    </row>
    <row r="83" spans="1:28" x14ac:dyDescent="0.3">
      <c r="A83" s="2">
        <v>71</v>
      </c>
      <c r="B83" s="13">
        <v>0.76912135274311488</v>
      </c>
      <c r="C83" s="21">
        <v>0.97600320199195445</v>
      </c>
      <c r="D83" s="31">
        <v>0.58451565278780004</v>
      </c>
      <c r="E83" s="25">
        <v>10000</v>
      </c>
      <c r="F83" s="26">
        <v>10000</v>
      </c>
      <c r="G83" s="26">
        <v>10000</v>
      </c>
      <c r="H83" s="27">
        <f t="shared" si="30"/>
        <v>30000</v>
      </c>
      <c r="I83" s="25">
        <f t="shared" si="31"/>
        <v>921</v>
      </c>
      <c r="J83" s="26">
        <f t="shared" si="32"/>
        <v>1571</v>
      </c>
      <c r="K83" s="26">
        <f t="shared" si="33"/>
        <v>1006</v>
      </c>
      <c r="L83" s="27">
        <f t="shared" si="22"/>
        <v>3498</v>
      </c>
      <c r="M83" s="19">
        <f t="shared" si="23"/>
        <v>9.2100000000000001E-2</v>
      </c>
      <c r="N83" s="3">
        <f t="shared" si="24"/>
        <v>0.15709999999999999</v>
      </c>
      <c r="O83" s="3">
        <f t="shared" si="25"/>
        <v>0.10059999999999999</v>
      </c>
      <c r="P83" s="4">
        <f t="shared" si="26"/>
        <v>0.1166</v>
      </c>
      <c r="Q83" s="25">
        <f>SUM(E$13:E83)</f>
        <v>710000</v>
      </c>
      <c r="R83" s="26">
        <f>SUM(F$13:F83)</f>
        <v>710000</v>
      </c>
      <c r="S83" s="26">
        <f>SUM(G$13:G83)</f>
        <v>710000</v>
      </c>
      <c r="T83" s="27">
        <f t="shared" si="34"/>
        <v>2130000</v>
      </c>
      <c r="U83" s="25">
        <f>SUM(I$13:I83)</f>
        <v>63954</v>
      </c>
      <c r="V83" s="26">
        <f>SUM(J$13:J83)</f>
        <v>106755</v>
      </c>
      <c r="W83" s="26">
        <f>SUM(K$13:K83)</f>
        <v>71391</v>
      </c>
      <c r="X83" s="27">
        <f t="shared" si="27"/>
        <v>242100</v>
      </c>
      <c r="Y83" s="3">
        <f t="shared" si="35"/>
        <v>9.0076056338028163E-2</v>
      </c>
      <c r="Z83" s="3">
        <f t="shared" si="28"/>
        <v>0.15035915492957747</v>
      </c>
      <c r="AA83" s="3">
        <f t="shared" si="29"/>
        <v>0.10055070422535212</v>
      </c>
      <c r="AB83" s="4">
        <f t="shared" si="36"/>
        <v>0.11366197183098592</v>
      </c>
    </row>
    <row r="84" spans="1:28" x14ac:dyDescent="0.3">
      <c r="A84" s="2">
        <v>72</v>
      </c>
      <c r="B84" s="13">
        <v>0.59148408699320043</v>
      </c>
      <c r="C84" s="21">
        <v>0.88573654285995462</v>
      </c>
      <c r="D84" s="31">
        <v>0.20147625269824476</v>
      </c>
      <c r="E84" s="25">
        <v>10000</v>
      </c>
      <c r="F84" s="26">
        <v>10000</v>
      </c>
      <c r="G84" s="26">
        <v>10000</v>
      </c>
      <c r="H84" s="27">
        <f t="shared" si="30"/>
        <v>30000</v>
      </c>
      <c r="I84" s="25">
        <f t="shared" si="31"/>
        <v>906</v>
      </c>
      <c r="J84" s="26">
        <f t="shared" si="32"/>
        <v>1543</v>
      </c>
      <c r="K84" s="26">
        <f t="shared" si="33"/>
        <v>975</v>
      </c>
      <c r="L84" s="27">
        <f t="shared" si="22"/>
        <v>3424</v>
      </c>
      <c r="M84" s="19">
        <f t="shared" si="23"/>
        <v>9.06E-2</v>
      </c>
      <c r="N84" s="3">
        <f t="shared" si="24"/>
        <v>0.15429999999999999</v>
      </c>
      <c r="O84" s="3">
        <f t="shared" si="25"/>
        <v>9.7500000000000003E-2</v>
      </c>
      <c r="P84" s="4">
        <f t="shared" si="26"/>
        <v>0.11413333333333334</v>
      </c>
      <c r="Q84" s="25">
        <f>SUM(E$13:E84)</f>
        <v>720000</v>
      </c>
      <c r="R84" s="26">
        <f>SUM(F$13:F84)</f>
        <v>720000</v>
      </c>
      <c r="S84" s="26">
        <f>SUM(G$13:G84)</f>
        <v>720000</v>
      </c>
      <c r="T84" s="27">
        <f t="shared" si="34"/>
        <v>2160000</v>
      </c>
      <c r="U84" s="25">
        <f>SUM(I$13:I84)</f>
        <v>64860</v>
      </c>
      <c r="V84" s="26">
        <f>SUM(J$13:J84)</f>
        <v>108298</v>
      </c>
      <c r="W84" s="26">
        <f>SUM(K$13:K84)</f>
        <v>72366</v>
      </c>
      <c r="X84" s="27">
        <f t="shared" si="27"/>
        <v>245524</v>
      </c>
      <c r="Y84" s="3">
        <f t="shared" si="35"/>
        <v>9.0083333333333335E-2</v>
      </c>
      <c r="Z84" s="3">
        <f t="shared" si="28"/>
        <v>0.1504138888888889</v>
      </c>
      <c r="AA84" s="3">
        <f t="shared" si="29"/>
        <v>0.10050833333333334</v>
      </c>
      <c r="AB84" s="4">
        <f t="shared" si="36"/>
        <v>0.11366851851851852</v>
      </c>
    </row>
    <row r="85" spans="1:28" x14ac:dyDescent="0.3">
      <c r="A85" s="2">
        <v>73</v>
      </c>
      <c r="B85" s="13">
        <v>0.77504206866074332</v>
      </c>
      <c r="C85" s="21">
        <v>0.33459362943827242</v>
      </c>
      <c r="D85" s="31">
        <v>2.7230057953294695E-3</v>
      </c>
      <c r="E85" s="25">
        <v>10000</v>
      </c>
      <c r="F85" s="26">
        <v>10000</v>
      </c>
      <c r="G85" s="26">
        <v>10000</v>
      </c>
      <c r="H85" s="27">
        <f t="shared" si="30"/>
        <v>30000</v>
      </c>
      <c r="I85" s="25">
        <f t="shared" si="31"/>
        <v>922</v>
      </c>
      <c r="J85" s="26">
        <f t="shared" si="32"/>
        <v>1485</v>
      </c>
      <c r="K85" s="26">
        <f t="shared" si="33"/>
        <v>918</v>
      </c>
      <c r="L85" s="27">
        <f t="shared" si="22"/>
        <v>3325</v>
      </c>
      <c r="M85" s="19">
        <f t="shared" si="23"/>
        <v>9.2200000000000004E-2</v>
      </c>
      <c r="N85" s="3">
        <f t="shared" si="24"/>
        <v>0.14849999999999999</v>
      </c>
      <c r="O85" s="3">
        <f t="shared" si="25"/>
        <v>9.1800000000000007E-2</v>
      </c>
      <c r="P85" s="4">
        <f t="shared" si="26"/>
        <v>0.11083333333333334</v>
      </c>
      <c r="Q85" s="25">
        <f>SUM(E$13:E85)</f>
        <v>730000</v>
      </c>
      <c r="R85" s="26">
        <f>SUM(F$13:F85)</f>
        <v>730000</v>
      </c>
      <c r="S85" s="26">
        <f>SUM(G$13:G85)</f>
        <v>730000</v>
      </c>
      <c r="T85" s="27">
        <f t="shared" si="34"/>
        <v>2190000</v>
      </c>
      <c r="U85" s="25">
        <f>SUM(I$13:I85)</f>
        <v>65782</v>
      </c>
      <c r="V85" s="26">
        <f>SUM(J$13:J85)</f>
        <v>109783</v>
      </c>
      <c r="W85" s="26">
        <f>SUM(K$13:K85)</f>
        <v>73284</v>
      </c>
      <c r="X85" s="27">
        <f t="shared" si="27"/>
        <v>248849</v>
      </c>
      <c r="Y85" s="3">
        <f t="shared" si="35"/>
        <v>9.0112328767123287E-2</v>
      </c>
      <c r="Z85" s="3">
        <f t="shared" si="28"/>
        <v>0.15038767123287672</v>
      </c>
      <c r="AA85" s="3">
        <f t="shared" si="29"/>
        <v>0.10038904109589041</v>
      </c>
      <c r="AB85" s="4">
        <f t="shared" si="36"/>
        <v>0.1136296803652968</v>
      </c>
    </row>
    <row r="86" spans="1:28" x14ac:dyDescent="0.3">
      <c r="A86" s="2">
        <v>74</v>
      </c>
      <c r="B86" s="13">
        <v>3.0755585543528752E-2</v>
      </c>
      <c r="C86" s="21">
        <v>0.39571796271561144</v>
      </c>
      <c r="D86" s="31">
        <v>0.28652563215718241</v>
      </c>
      <c r="E86" s="25">
        <v>10000</v>
      </c>
      <c r="F86" s="26">
        <v>10000</v>
      </c>
      <c r="G86" s="26">
        <v>10000</v>
      </c>
      <c r="H86" s="27">
        <f t="shared" si="30"/>
        <v>30000</v>
      </c>
      <c r="I86" s="25">
        <f t="shared" si="31"/>
        <v>847</v>
      </c>
      <c r="J86" s="26">
        <f t="shared" si="32"/>
        <v>1490</v>
      </c>
      <c r="K86" s="26">
        <f t="shared" si="33"/>
        <v>983</v>
      </c>
      <c r="L86" s="27">
        <f t="shared" si="22"/>
        <v>3320</v>
      </c>
      <c r="M86" s="19">
        <f t="shared" si="23"/>
        <v>8.4699999999999998E-2</v>
      </c>
      <c r="N86" s="3">
        <f t="shared" si="24"/>
        <v>0.14899999999999999</v>
      </c>
      <c r="O86" s="3">
        <f t="shared" si="25"/>
        <v>9.8299999999999998E-2</v>
      </c>
      <c r="P86" s="4">
        <f t="shared" si="26"/>
        <v>0.11066666666666666</v>
      </c>
      <c r="Q86" s="25">
        <f>SUM(E$13:E86)</f>
        <v>740000</v>
      </c>
      <c r="R86" s="26">
        <f>SUM(F$13:F86)</f>
        <v>740000</v>
      </c>
      <c r="S86" s="26">
        <f>SUM(G$13:G86)</f>
        <v>740000</v>
      </c>
      <c r="T86" s="27">
        <f t="shared" si="34"/>
        <v>2220000</v>
      </c>
      <c r="U86" s="25">
        <f>SUM(I$13:I86)</f>
        <v>66629</v>
      </c>
      <c r="V86" s="26">
        <f>SUM(J$13:J86)</f>
        <v>111273</v>
      </c>
      <c r="W86" s="26">
        <f>SUM(K$13:K86)</f>
        <v>74267</v>
      </c>
      <c r="X86" s="27">
        <f t="shared" si="27"/>
        <v>252169</v>
      </c>
      <c r="Y86" s="3">
        <f t="shared" si="35"/>
        <v>9.0039189189189184E-2</v>
      </c>
      <c r="Z86" s="3">
        <f t="shared" si="28"/>
        <v>0.15036891891891893</v>
      </c>
      <c r="AA86" s="3">
        <f t="shared" si="29"/>
        <v>0.10036081081081082</v>
      </c>
      <c r="AB86" s="4">
        <f t="shared" si="36"/>
        <v>0.11358963963963964</v>
      </c>
    </row>
    <row r="87" spans="1:28" x14ac:dyDescent="0.3">
      <c r="A87" s="2">
        <v>75</v>
      </c>
      <c r="B87" s="13">
        <v>0.93027768123861343</v>
      </c>
      <c r="C87" s="21">
        <v>0.94285519141836316</v>
      </c>
      <c r="D87" s="31">
        <v>0.33517621032116163</v>
      </c>
      <c r="E87" s="25">
        <v>10000</v>
      </c>
      <c r="F87" s="26">
        <v>10000</v>
      </c>
      <c r="G87" s="26">
        <v>10000</v>
      </c>
      <c r="H87" s="27">
        <f t="shared" si="30"/>
        <v>30000</v>
      </c>
      <c r="I87" s="25">
        <f t="shared" si="31"/>
        <v>942</v>
      </c>
      <c r="J87" s="26">
        <f t="shared" si="32"/>
        <v>1557</v>
      </c>
      <c r="K87" s="26">
        <f t="shared" si="33"/>
        <v>987</v>
      </c>
      <c r="L87" s="27">
        <f t="shared" si="22"/>
        <v>3486</v>
      </c>
      <c r="M87" s="19">
        <f t="shared" si="23"/>
        <v>9.4200000000000006E-2</v>
      </c>
      <c r="N87" s="3">
        <f t="shared" si="24"/>
        <v>0.15570000000000001</v>
      </c>
      <c r="O87" s="3">
        <f t="shared" si="25"/>
        <v>9.8699999999999996E-2</v>
      </c>
      <c r="P87" s="4">
        <f t="shared" si="26"/>
        <v>0.1162</v>
      </c>
      <c r="Q87" s="25">
        <f>SUM(E$13:E87)</f>
        <v>750000</v>
      </c>
      <c r="R87" s="26">
        <f>SUM(F$13:F87)</f>
        <v>750000</v>
      </c>
      <c r="S87" s="26">
        <f>SUM(G$13:G87)</f>
        <v>750000</v>
      </c>
      <c r="T87" s="27">
        <f t="shared" si="34"/>
        <v>2250000</v>
      </c>
      <c r="U87" s="25">
        <f>SUM(I$13:I87)</f>
        <v>67571</v>
      </c>
      <c r="V87" s="26">
        <f>SUM(J$13:J87)</f>
        <v>112830</v>
      </c>
      <c r="W87" s="26">
        <f>SUM(K$13:K87)</f>
        <v>75254</v>
      </c>
      <c r="X87" s="27">
        <f t="shared" si="27"/>
        <v>255655</v>
      </c>
      <c r="Y87" s="3">
        <f t="shared" si="35"/>
        <v>9.009466666666667E-2</v>
      </c>
      <c r="Z87" s="3">
        <f t="shared" si="28"/>
        <v>0.15043999999999999</v>
      </c>
      <c r="AA87" s="3">
        <f t="shared" si="29"/>
        <v>0.10033866666666667</v>
      </c>
      <c r="AB87" s="4">
        <f t="shared" si="36"/>
        <v>0.11362444444444444</v>
      </c>
    </row>
    <row r="88" spans="1:28" x14ac:dyDescent="0.3">
      <c r="A88" s="2">
        <v>76</v>
      </c>
      <c r="B88" s="13">
        <v>5.8627887603776352E-2</v>
      </c>
      <c r="C88" s="21">
        <v>0.21280194718457168</v>
      </c>
      <c r="D88" s="31">
        <v>0.79979298252786024</v>
      </c>
      <c r="E88" s="25">
        <v>10000</v>
      </c>
      <c r="F88" s="26">
        <v>10000</v>
      </c>
      <c r="G88" s="26">
        <v>10000</v>
      </c>
      <c r="H88" s="27">
        <f t="shared" si="30"/>
        <v>30000</v>
      </c>
      <c r="I88" s="25">
        <f t="shared" si="31"/>
        <v>855</v>
      </c>
      <c r="J88" s="26">
        <f t="shared" si="32"/>
        <v>1472</v>
      </c>
      <c r="K88" s="26">
        <f t="shared" si="33"/>
        <v>1025</v>
      </c>
      <c r="L88" s="27">
        <f t="shared" si="22"/>
        <v>3352</v>
      </c>
      <c r="M88" s="19">
        <f t="shared" si="23"/>
        <v>8.5500000000000007E-2</v>
      </c>
      <c r="N88" s="3">
        <f t="shared" si="24"/>
        <v>0.1472</v>
      </c>
      <c r="O88" s="3">
        <f t="shared" si="25"/>
        <v>0.10249999999999999</v>
      </c>
      <c r="P88" s="4">
        <f t="shared" si="26"/>
        <v>0.11173333333333334</v>
      </c>
      <c r="Q88" s="25">
        <f>SUM(E$13:E88)</f>
        <v>760000</v>
      </c>
      <c r="R88" s="26">
        <f>SUM(F$13:F88)</f>
        <v>760000</v>
      </c>
      <c r="S88" s="26">
        <f>SUM(G$13:G88)</f>
        <v>760000</v>
      </c>
      <c r="T88" s="27">
        <f t="shared" si="34"/>
        <v>2280000</v>
      </c>
      <c r="U88" s="25">
        <f>SUM(I$13:I88)</f>
        <v>68426</v>
      </c>
      <c r="V88" s="26">
        <f>SUM(J$13:J88)</f>
        <v>114302</v>
      </c>
      <c r="W88" s="26">
        <f>SUM(K$13:K88)</f>
        <v>76279</v>
      </c>
      <c r="X88" s="27">
        <f t="shared" si="27"/>
        <v>259007</v>
      </c>
      <c r="Y88" s="3">
        <f t="shared" si="35"/>
        <v>9.0034210526315786E-2</v>
      </c>
      <c r="Z88" s="3">
        <f t="shared" si="28"/>
        <v>0.15039736842105264</v>
      </c>
      <c r="AA88" s="3">
        <f t="shared" si="29"/>
        <v>0.1003671052631579</v>
      </c>
      <c r="AB88" s="4">
        <f t="shared" si="36"/>
        <v>0.11359956140350877</v>
      </c>
    </row>
    <row r="89" spans="1:28" x14ac:dyDescent="0.3">
      <c r="A89" s="2">
        <v>77</v>
      </c>
      <c r="B89" s="13">
        <v>0.72900444174301304</v>
      </c>
      <c r="C89" s="21">
        <v>0.74055986463739687</v>
      </c>
      <c r="D89" s="31">
        <v>0.96678560508324651</v>
      </c>
      <c r="E89" s="25">
        <v>10000</v>
      </c>
      <c r="F89" s="26">
        <v>10000</v>
      </c>
      <c r="G89" s="26">
        <v>10000</v>
      </c>
      <c r="H89" s="27">
        <f t="shared" si="30"/>
        <v>30000</v>
      </c>
      <c r="I89" s="25">
        <f t="shared" si="31"/>
        <v>917</v>
      </c>
      <c r="J89" s="26">
        <f t="shared" si="32"/>
        <v>1523</v>
      </c>
      <c r="K89" s="26">
        <f t="shared" si="33"/>
        <v>1055</v>
      </c>
      <c r="L89" s="27">
        <f t="shared" si="22"/>
        <v>3495</v>
      </c>
      <c r="M89" s="19">
        <f t="shared" si="23"/>
        <v>9.1700000000000004E-2</v>
      </c>
      <c r="N89" s="3">
        <f t="shared" si="24"/>
        <v>0.15229999999999999</v>
      </c>
      <c r="O89" s="3">
        <f t="shared" si="25"/>
        <v>0.1055</v>
      </c>
      <c r="P89" s="4">
        <f t="shared" si="26"/>
        <v>0.11650000000000001</v>
      </c>
      <c r="Q89" s="25">
        <f>SUM(E$13:E89)</f>
        <v>770000</v>
      </c>
      <c r="R89" s="26">
        <f>SUM(F$13:F89)</f>
        <v>770000</v>
      </c>
      <c r="S89" s="26">
        <f>SUM(G$13:G89)</f>
        <v>770000</v>
      </c>
      <c r="T89" s="27">
        <f t="shared" si="34"/>
        <v>2310000</v>
      </c>
      <c r="U89" s="25">
        <f>SUM(I$13:I89)</f>
        <v>69343</v>
      </c>
      <c r="V89" s="26">
        <f>SUM(J$13:J89)</f>
        <v>115825</v>
      </c>
      <c r="W89" s="26">
        <f>SUM(K$13:K89)</f>
        <v>77334</v>
      </c>
      <c r="X89" s="27">
        <f t="shared" si="27"/>
        <v>262502</v>
      </c>
      <c r="Y89" s="3">
        <f t="shared" si="35"/>
        <v>9.0055844155844153E-2</v>
      </c>
      <c r="Z89" s="3">
        <f t="shared" si="28"/>
        <v>0.15042207792207793</v>
      </c>
      <c r="AA89" s="3">
        <f t="shared" si="29"/>
        <v>0.10043376623376624</v>
      </c>
      <c r="AB89" s="4">
        <f t="shared" si="36"/>
        <v>0.11363722943722944</v>
      </c>
    </row>
    <row r="90" spans="1:28" x14ac:dyDescent="0.3">
      <c r="A90" s="2">
        <v>78</v>
      </c>
      <c r="B90" s="13">
        <v>0.34631010178344379</v>
      </c>
      <c r="C90" s="21">
        <v>0.30061293870916361</v>
      </c>
      <c r="D90" s="31">
        <v>0.45475831117616139</v>
      </c>
      <c r="E90" s="25">
        <v>10000</v>
      </c>
      <c r="F90" s="26">
        <v>10000</v>
      </c>
      <c r="G90" s="26">
        <v>10000</v>
      </c>
      <c r="H90" s="27">
        <f t="shared" si="30"/>
        <v>30000</v>
      </c>
      <c r="I90" s="25">
        <f t="shared" si="31"/>
        <v>889</v>
      </c>
      <c r="J90" s="26">
        <f t="shared" si="32"/>
        <v>1481</v>
      </c>
      <c r="K90" s="26">
        <f t="shared" si="33"/>
        <v>996</v>
      </c>
      <c r="L90" s="27">
        <f t="shared" si="22"/>
        <v>3366</v>
      </c>
      <c r="M90" s="19">
        <f t="shared" si="23"/>
        <v>8.8900000000000007E-2</v>
      </c>
      <c r="N90" s="3">
        <f t="shared" si="24"/>
        <v>0.14810000000000001</v>
      </c>
      <c r="O90" s="3">
        <f t="shared" si="25"/>
        <v>9.9599999999999994E-2</v>
      </c>
      <c r="P90" s="4">
        <f t="shared" si="26"/>
        <v>0.11219999999999999</v>
      </c>
      <c r="Q90" s="25">
        <f>SUM(E$13:E90)</f>
        <v>780000</v>
      </c>
      <c r="R90" s="26">
        <f>SUM(F$13:F90)</f>
        <v>780000</v>
      </c>
      <c r="S90" s="26">
        <f>SUM(G$13:G90)</f>
        <v>780000</v>
      </c>
      <c r="T90" s="27">
        <f t="shared" si="34"/>
        <v>2340000</v>
      </c>
      <c r="U90" s="25">
        <f>SUM(I$13:I90)</f>
        <v>70232</v>
      </c>
      <c r="V90" s="26">
        <f>SUM(J$13:J90)</f>
        <v>117306</v>
      </c>
      <c r="W90" s="26">
        <f>SUM(K$13:K90)</f>
        <v>78330</v>
      </c>
      <c r="X90" s="27">
        <f t="shared" si="27"/>
        <v>265868</v>
      </c>
      <c r="Y90" s="3">
        <f t="shared" si="35"/>
        <v>9.0041025641025646E-2</v>
      </c>
      <c r="Z90" s="3">
        <f t="shared" si="28"/>
        <v>0.15039230769230769</v>
      </c>
      <c r="AA90" s="3">
        <f t="shared" si="29"/>
        <v>0.10042307692307692</v>
      </c>
      <c r="AB90" s="4">
        <f t="shared" si="36"/>
        <v>0.11361880341880341</v>
      </c>
    </row>
    <row r="91" spans="1:28" x14ac:dyDescent="0.3">
      <c r="A91" s="2">
        <v>79</v>
      </c>
      <c r="B91" s="13">
        <v>0.97834905680349626</v>
      </c>
      <c r="C91" s="21">
        <v>0.80974428755901162</v>
      </c>
      <c r="D91" s="31">
        <v>0.78313964031650007</v>
      </c>
      <c r="E91" s="25">
        <v>10000</v>
      </c>
      <c r="F91" s="26">
        <v>10000</v>
      </c>
      <c r="G91" s="26">
        <v>10000</v>
      </c>
      <c r="H91" s="27">
        <f t="shared" si="30"/>
        <v>30000</v>
      </c>
      <c r="I91" s="25">
        <f t="shared" si="31"/>
        <v>958</v>
      </c>
      <c r="J91" s="26">
        <f t="shared" si="32"/>
        <v>1531</v>
      </c>
      <c r="K91" s="26">
        <f t="shared" si="33"/>
        <v>1023</v>
      </c>
      <c r="L91" s="27">
        <f t="shared" si="22"/>
        <v>3512</v>
      </c>
      <c r="M91" s="19">
        <f t="shared" si="23"/>
        <v>9.5799999999999996E-2</v>
      </c>
      <c r="N91" s="3">
        <f t="shared" si="24"/>
        <v>0.15310000000000001</v>
      </c>
      <c r="O91" s="3">
        <f t="shared" si="25"/>
        <v>0.1023</v>
      </c>
      <c r="P91" s="4">
        <f t="shared" si="26"/>
        <v>0.11706666666666667</v>
      </c>
      <c r="Q91" s="25">
        <f>SUM(E$13:E91)</f>
        <v>790000</v>
      </c>
      <c r="R91" s="26">
        <f>SUM(F$13:F91)</f>
        <v>790000</v>
      </c>
      <c r="S91" s="26">
        <f>SUM(G$13:G91)</f>
        <v>790000</v>
      </c>
      <c r="T91" s="27">
        <f t="shared" si="34"/>
        <v>2370000</v>
      </c>
      <c r="U91" s="25">
        <f>SUM(I$13:I91)</f>
        <v>71190</v>
      </c>
      <c r="V91" s="26">
        <f>SUM(J$13:J91)</f>
        <v>118837</v>
      </c>
      <c r="W91" s="26">
        <f>SUM(K$13:K91)</f>
        <v>79353</v>
      </c>
      <c r="X91" s="27">
        <f t="shared" si="27"/>
        <v>269380</v>
      </c>
      <c r="Y91" s="3">
        <f t="shared" si="35"/>
        <v>9.0113924050632913E-2</v>
      </c>
      <c r="Z91" s="3">
        <f t="shared" si="28"/>
        <v>0.15042658227848102</v>
      </c>
      <c r="AA91" s="3">
        <f t="shared" si="29"/>
        <v>0.10044683544303798</v>
      </c>
      <c r="AB91" s="4">
        <f t="shared" si="36"/>
        <v>0.11366244725738396</v>
      </c>
    </row>
    <row r="92" spans="1:28" x14ac:dyDescent="0.3">
      <c r="A92" s="2">
        <v>80</v>
      </c>
      <c r="B92" s="13">
        <v>0.48597469435809215</v>
      </c>
      <c r="C92" s="21">
        <v>0.60397345532338798</v>
      </c>
      <c r="D92" s="31">
        <v>0.65033772394671752</v>
      </c>
      <c r="E92" s="25">
        <v>10000</v>
      </c>
      <c r="F92" s="26">
        <v>10000</v>
      </c>
      <c r="G92" s="26">
        <v>10000</v>
      </c>
      <c r="H92" s="27">
        <f t="shared" si="30"/>
        <v>30000</v>
      </c>
      <c r="I92" s="25">
        <f t="shared" si="31"/>
        <v>899</v>
      </c>
      <c r="J92" s="26">
        <f t="shared" si="32"/>
        <v>1509</v>
      </c>
      <c r="K92" s="26">
        <f t="shared" si="33"/>
        <v>1011</v>
      </c>
      <c r="L92" s="27">
        <f t="shared" si="22"/>
        <v>3419</v>
      </c>
      <c r="M92" s="19">
        <f t="shared" si="23"/>
        <v>8.9899999999999994E-2</v>
      </c>
      <c r="N92" s="3">
        <f t="shared" si="24"/>
        <v>0.15090000000000001</v>
      </c>
      <c r="O92" s="3">
        <f t="shared" si="25"/>
        <v>0.1011</v>
      </c>
      <c r="P92" s="4">
        <f t="shared" si="26"/>
        <v>0.11396666666666666</v>
      </c>
      <c r="Q92" s="25">
        <f>SUM(E$13:E92)</f>
        <v>800000</v>
      </c>
      <c r="R92" s="26">
        <f>SUM(F$13:F92)</f>
        <v>800000</v>
      </c>
      <c r="S92" s="26">
        <f>SUM(G$13:G92)</f>
        <v>800000</v>
      </c>
      <c r="T92" s="27">
        <f t="shared" si="34"/>
        <v>2400000</v>
      </c>
      <c r="U92" s="25">
        <f>SUM(I$13:I92)</f>
        <v>72089</v>
      </c>
      <c r="V92" s="26">
        <f>SUM(J$13:J92)</f>
        <v>120346</v>
      </c>
      <c r="W92" s="26">
        <f>SUM(K$13:K92)</f>
        <v>80364</v>
      </c>
      <c r="X92" s="27">
        <f t="shared" si="27"/>
        <v>272799</v>
      </c>
      <c r="Y92" s="3">
        <f t="shared" si="35"/>
        <v>9.0111250000000004E-2</v>
      </c>
      <c r="Z92" s="3">
        <f t="shared" si="28"/>
        <v>0.1504325</v>
      </c>
      <c r="AA92" s="3">
        <f t="shared" si="29"/>
        <v>0.100455</v>
      </c>
      <c r="AB92" s="4">
        <f t="shared" si="36"/>
        <v>0.11366625</v>
      </c>
    </row>
    <row r="93" spans="1:28" x14ac:dyDescent="0.3">
      <c r="A93" s="2">
        <v>81</v>
      </c>
      <c r="B93" s="13">
        <v>0.26995315516255525</v>
      </c>
      <c r="C93" s="21">
        <v>0.81723728005559626</v>
      </c>
      <c r="D93" s="31">
        <v>0.6921976638657823</v>
      </c>
      <c r="E93" s="25">
        <v>10000</v>
      </c>
      <c r="F93" s="26">
        <v>10000</v>
      </c>
      <c r="G93" s="26">
        <v>10000</v>
      </c>
      <c r="H93" s="27">
        <f t="shared" si="30"/>
        <v>30000</v>
      </c>
      <c r="I93" s="25">
        <f t="shared" si="31"/>
        <v>882</v>
      </c>
      <c r="J93" s="26">
        <f t="shared" si="32"/>
        <v>1532</v>
      </c>
      <c r="K93" s="26">
        <f t="shared" si="33"/>
        <v>1015</v>
      </c>
      <c r="L93" s="27">
        <f t="shared" si="22"/>
        <v>3429</v>
      </c>
      <c r="M93" s="19">
        <f t="shared" si="23"/>
        <v>8.8200000000000001E-2</v>
      </c>
      <c r="N93" s="3">
        <f t="shared" si="24"/>
        <v>0.1532</v>
      </c>
      <c r="O93" s="3">
        <f t="shared" si="25"/>
        <v>0.10150000000000001</v>
      </c>
      <c r="P93" s="4">
        <f t="shared" si="26"/>
        <v>0.1143</v>
      </c>
      <c r="Q93" s="25">
        <f>SUM(E$13:E93)</f>
        <v>810000</v>
      </c>
      <c r="R93" s="26">
        <f>SUM(F$13:F93)</f>
        <v>810000</v>
      </c>
      <c r="S93" s="26">
        <f>SUM(G$13:G93)</f>
        <v>810000</v>
      </c>
      <c r="T93" s="27">
        <f t="shared" si="34"/>
        <v>2430000</v>
      </c>
      <c r="U93" s="25">
        <f>SUM(I$13:I93)</f>
        <v>72971</v>
      </c>
      <c r="V93" s="26">
        <f>SUM(J$13:J93)</f>
        <v>121878</v>
      </c>
      <c r="W93" s="26">
        <f>SUM(K$13:K93)</f>
        <v>81379</v>
      </c>
      <c r="X93" s="27">
        <f t="shared" si="27"/>
        <v>276228</v>
      </c>
      <c r="Y93" s="3">
        <f t="shared" si="35"/>
        <v>9.0087654320987656E-2</v>
      </c>
      <c r="Z93" s="3">
        <f t="shared" si="28"/>
        <v>0.15046666666666667</v>
      </c>
      <c r="AA93" s="3">
        <f t="shared" si="29"/>
        <v>0.10046790123456791</v>
      </c>
      <c r="AB93" s="4">
        <f t="shared" si="36"/>
        <v>0.11367407407407408</v>
      </c>
    </row>
    <row r="94" spans="1:28" x14ac:dyDescent="0.3">
      <c r="A94" s="2">
        <v>82</v>
      </c>
      <c r="B94" s="13">
        <v>6.0282743738085953E-3</v>
      </c>
      <c r="C94" s="21">
        <v>0.25093004710731959</v>
      </c>
      <c r="D94" s="31">
        <v>0.20751681311193138</v>
      </c>
      <c r="E94" s="25">
        <v>10000</v>
      </c>
      <c r="F94" s="26">
        <v>10000</v>
      </c>
      <c r="G94" s="26">
        <v>10000</v>
      </c>
      <c r="H94" s="27">
        <f t="shared" si="30"/>
        <v>30000</v>
      </c>
      <c r="I94" s="25">
        <f t="shared" si="31"/>
        <v>829</v>
      </c>
      <c r="J94" s="26">
        <f t="shared" si="32"/>
        <v>1476</v>
      </c>
      <c r="K94" s="26">
        <f t="shared" si="33"/>
        <v>976</v>
      </c>
      <c r="L94" s="27">
        <f t="shared" si="22"/>
        <v>3281</v>
      </c>
      <c r="M94" s="19">
        <f t="shared" si="23"/>
        <v>8.2900000000000001E-2</v>
      </c>
      <c r="N94" s="3">
        <f t="shared" si="24"/>
        <v>0.14760000000000001</v>
      </c>
      <c r="O94" s="3">
        <f t="shared" si="25"/>
        <v>9.7600000000000006E-2</v>
      </c>
      <c r="P94" s="4">
        <f t="shared" si="26"/>
        <v>0.10936666666666667</v>
      </c>
      <c r="Q94" s="25">
        <f>SUM(E$13:E94)</f>
        <v>820000</v>
      </c>
      <c r="R94" s="26">
        <f>SUM(F$13:F94)</f>
        <v>820000</v>
      </c>
      <c r="S94" s="26">
        <f>SUM(G$13:G94)</f>
        <v>820000</v>
      </c>
      <c r="T94" s="27">
        <f t="shared" si="34"/>
        <v>2460000</v>
      </c>
      <c r="U94" s="25">
        <f>SUM(I$13:I94)</f>
        <v>73800</v>
      </c>
      <c r="V94" s="26">
        <f>SUM(J$13:J94)</f>
        <v>123354</v>
      </c>
      <c r="W94" s="26">
        <f>SUM(K$13:K94)</f>
        <v>82355</v>
      </c>
      <c r="X94" s="27">
        <f t="shared" si="27"/>
        <v>279509</v>
      </c>
      <c r="Y94" s="3">
        <f t="shared" si="35"/>
        <v>0.09</v>
      </c>
      <c r="Z94" s="3">
        <f t="shared" si="28"/>
        <v>0.15043170731707317</v>
      </c>
      <c r="AA94" s="3">
        <f t="shared" si="29"/>
        <v>0.1004329268292683</v>
      </c>
      <c r="AB94" s="4">
        <f t="shared" si="36"/>
        <v>0.11362154471544715</v>
      </c>
    </row>
    <row r="95" spans="1:28" x14ac:dyDescent="0.3">
      <c r="A95" s="2">
        <v>83</v>
      </c>
      <c r="B95" s="13">
        <v>0.30816333775697613</v>
      </c>
      <c r="C95" s="21">
        <v>0.53744895139262971</v>
      </c>
      <c r="D95" s="31">
        <v>0.76499844870774403</v>
      </c>
      <c r="E95" s="25">
        <v>10000</v>
      </c>
      <c r="F95" s="26">
        <v>10000</v>
      </c>
      <c r="G95" s="26">
        <v>10000</v>
      </c>
      <c r="H95" s="27">
        <f t="shared" si="30"/>
        <v>30000</v>
      </c>
      <c r="I95" s="25">
        <f t="shared" si="31"/>
        <v>886</v>
      </c>
      <c r="J95" s="26">
        <f t="shared" si="32"/>
        <v>1503</v>
      </c>
      <c r="K95" s="26">
        <f t="shared" si="33"/>
        <v>1022</v>
      </c>
      <c r="L95" s="27">
        <f t="shared" si="22"/>
        <v>3411</v>
      </c>
      <c r="M95" s="19">
        <f t="shared" si="23"/>
        <v>8.8599999999999998E-2</v>
      </c>
      <c r="N95" s="3">
        <f t="shared" si="24"/>
        <v>0.15029999999999999</v>
      </c>
      <c r="O95" s="3">
        <f t="shared" si="25"/>
        <v>0.1022</v>
      </c>
      <c r="P95" s="4">
        <f t="shared" si="26"/>
        <v>0.1137</v>
      </c>
      <c r="Q95" s="25">
        <f>SUM(E$13:E95)</f>
        <v>830000</v>
      </c>
      <c r="R95" s="26">
        <f>SUM(F$13:F95)</f>
        <v>830000</v>
      </c>
      <c r="S95" s="26">
        <f>SUM(G$13:G95)</f>
        <v>830000</v>
      </c>
      <c r="T95" s="27">
        <f t="shared" si="34"/>
        <v>2490000</v>
      </c>
      <c r="U95" s="25">
        <f>SUM(I$13:I95)</f>
        <v>74686</v>
      </c>
      <c r="V95" s="26">
        <f>SUM(J$13:J95)</f>
        <v>124857</v>
      </c>
      <c r="W95" s="26">
        <f>SUM(K$13:K95)</f>
        <v>83377</v>
      </c>
      <c r="X95" s="27">
        <f t="shared" si="27"/>
        <v>282920</v>
      </c>
      <c r="Y95" s="3">
        <f t="shared" si="35"/>
        <v>8.9983132530120483E-2</v>
      </c>
      <c r="Z95" s="3">
        <f t="shared" si="28"/>
        <v>0.15043012048192772</v>
      </c>
      <c r="AA95" s="3">
        <f t="shared" si="29"/>
        <v>0.10045421686746987</v>
      </c>
      <c r="AB95" s="4">
        <f t="shared" si="36"/>
        <v>0.11362248995983935</v>
      </c>
    </row>
    <row r="96" spans="1:28" x14ac:dyDescent="0.3">
      <c r="A96" s="2">
        <v>84</v>
      </c>
      <c r="B96" s="13">
        <v>2.4018343509170204E-2</v>
      </c>
      <c r="C96" s="21">
        <v>0.13928576039662621</v>
      </c>
      <c r="D96" s="31">
        <v>0.83560141946420796</v>
      </c>
      <c r="E96" s="25">
        <v>10000</v>
      </c>
      <c r="F96" s="26">
        <v>10000</v>
      </c>
      <c r="G96" s="26">
        <v>10000</v>
      </c>
      <c r="H96" s="27">
        <f t="shared" si="30"/>
        <v>30000</v>
      </c>
      <c r="I96" s="25">
        <f t="shared" si="31"/>
        <v>844</v>
      </c>
      <c r="J96" s="26">
        <f t="shared" si="32"/>
        <v>1461</v>
      </c>
      <c r="K96" s="26">
        <f t="shared" si="33"/>
        <v>1029</v>
      </c>
      <c r="L96" s="27">
        <f t="shared" si="22"/>
        <v>3334</v>
      </c>
      <c r="M96" s="19">
        <f t="shared" si="23"/>
        <v>8.4400000000000003E-2</v>
      </c>
      <c r="N96" s="3">
        <f t="shared" si="24"/>
        <v>0.14610000000000001</v>
      </c>
      <c r="O96" s="3">
        <f t="shared" si="25"/>
        <v>0.10290000000000001</v>
      </c>
      <c r="P96" s="4">
        <f t="shared" si="26"/>
        <v>0.11113333333333333</v>
      </c>
      <c r="Q96" s="25">
        <f>SUM(E$13:E96)</f>
        <v>840000</v>
      </c>
      <c r="R96" s="26">
        <f>SUM(F$13:F96)</f>
        <v>840000</v>
      </c>
      <c r="S96" s="26">
        <f>SUM(G$13:G96)</f>
        <v>840000</v>
      </c>
      <c r="T96" s="27">
        <f t="shared" si="34"/>
        <v>2520000</v>
      </c>
      <c r="U96" s="25">
        <f>SUM(I$13:I96)</f>
        <v>75530</v>
      </c>
      <c r="V96" s="26">
        <f>SUM(J$13:J96)</f>
        <v>126318</v>
      </c>
      <c r="W96" s="26">
        <f>SUM(K$13:K96)</f>
        <v>84406</v>
      </c>
      <c r="X96" s="27">
        <f t="shared" si="27"/>
        <v>286254</v>
      </c>
      <c r="Y96" s="3">
        <f t="shared" si="35"/>
        <v>8.9916666666666673E-2</v>
      </c>
      <c r="Z96" s="3">
        <f t="shared" si="28"/>
        <v>0.15037857142857142</v>
      </c>
      <c r="AA96" s="3">
        <f t="shared" si="29"/>
        <v>0.10048333333333333</v>
      </c>
      <c r="AB96" s="4">
        <f t="shared" si="36"/>
        <v>0.11359285714285715</v>
      </c>
    </row>
    <row r="97" spans="1:28" x14ac:dyDescent="0.3">
      <c r="A97" s="2">
        <v>85</v>
      </c>
      <c r="B97" s="13">
        <v>0.31814169174281948</v>
      </c>
      <c r="C97" s="21">
        <v>0.2351072569789161</v>
      </c>
      <c r="D97" s="31">
        <v>2.9852004744422178E-2</v>
      </c>
      <c r="E97" s="25">
        <v>10000</v>
      </c>
      <c r="F97" s="26">
        <v>10000</v>
      </c>
      <c r="G97" s="26">
        <v>10000</v>
      </c>
      <c r="H97" s="27">
        <f t="shared" si="30"/>
        <v>30000</v>
      </c>
      <c r="I97" s="25">
        <f t="shared" si="31"/>
        <v>886</v>
      </c>
      <c r="J97" s="26">
        <f t="shared" si="32"/>
        <v>1474</v>
      </c>
      <c r="K97" s="26">
        <f t="shared" si="33"/>
        <v>944</v>
      </c>
      <c r="L97" s="27">
        <f t="shared" si="22"/>
        <v>3304</v>
      </c>
      <c r="M97" s="19">
        <f t="shared" si="23"/>
        <v>8.8599999999999998E-2</v>
      </c>
      <c r="N97" s="3">
        <f t="shared" si="24"/>
        <v>0.1474</v>
      </c>
      <c r="O97" s="3">
        <f t="shared" si="25"/>
        <v>9.4399999999999998E-2</v>
      </c>
      <c r="P97" s="4">
        <f t="shared" si="26"/>
        <v>0.11013333333333333</v>
      </c>
      <c r="Q97" s="25">
        <f>SUM(E$13:E97)</f>
        <v>850000</v>
      </c>
      <c r="R97" s="26">
        <f>SUM(F$13:F97)</f>
        <v>850000</v>
      </c>
      <c r="S97" s="26">
        <f>SUM(G$13:G97)</f>
        <v>850000</v>
      </c>
      <c r="T97" s="27">
        <f t="shared" si="34"/>
        <v>2550000</v>
      </c>
      <c r="U97" s="25">
        <f>SUM(I$13:I97)</f>
        <v>76416</v>
      </c>
      <c r="V97" s="26">
        <f>SUM(J$13:J97)</f>
        <v>127792</v>
      </c>
      <c r="W97" s="26">
        <f>SUM(K$13:K97)</f>
        <v>85350</v>
      </c>
      <c r="X97" s="27">
        <f t="shared" si="27"/>
        <v>289558</v>
      </c>
      <c r="Y97" s="3">
        <f t="shared" si="35"/>
        <v>8.9901176470588234E-2</v>
      </c>
      <c r="Z97" s="3">
        <f t="shared" si="28"/>
        <v>0.15034352941176471</v>
      </c>
      <c r="AA97" s="3">
        <f t="shared" si="29"/>
        <v>0.10041176470588235</v>
      </c>
      <c r="AB97" s="4">
        <f t="shared" si="36"/>
        <v>0.1135521568627451</v>
      </c>
    </row>
    <row r="98" spans="1:28" x14ac:dyDescent="0.3">
      <c r="A98" s="2">
        <v>86</v>
      </c>
      <c r="B98" s="13">
        <v>0.8885010343526113</v>
      </c>
      <c r="C98" s="21">
        <v>0.51675477382158452</v>
      </c>
      <c r="D98" s="31">
        <v>0.23468028359458015</v>
      </c>
      <c r="E98" s="25">
        <v>10000</v>
      </c>
      <c r="F98" s="26">
        <v>10000</v>
      </c>
      <c r="G98" s="26">
        <v>10000</v>
      </c>
      <c r="H98" s="27">
        <f t="shared" si="30"/>
        <v>30000</v>
      </c>
      <c r="I98" s="25">
        <f t="shared" si="31"/>
        <v>935</v>
      </c>
      <c r="J98" s="26">
        <f t="shared" si="32"/>
        <v>1501</v>
      </c>
      <c r="K98" s="26">
        <f t="shared" si="33"/>
        <v>978</v>
      </c>
      <c r="L98" s="27">
        <f t="shared" si="22"/>
        <v>3414</v>
      </c>
      <c r="M98" s="19">
        <f t="shared" si="23"/>
        <v>9.35E-2</v>
      </c>
      <c r="N98" s="3">
        <f t="shared" si="24"/>
        <v>0.15010000000000001</v>
      </c>
      <c r="O98" s="3">
        <f t="shared" si="25"/>
        <v>9.7799999999999998E-2</v>
      </c>
      <c r="P98" s="4">
        <f t="shared" si="26"/>
        <v>0.1138</v>
      </c>
      <c r="Q98" s="25">
        <f>SUM(E$13:E98)</f>
        <v>860000</v>
      </c>
      <c r="R98" s="26">
        <f>SUM(F$13:F98)</f>
        <v>860000</v>
      </c>
      <c r="S98" s="26">
        <f>SUM(G$13:G98)</f>
        <v>860000</v>
      </c>
      <c r="T98" s="27">
        <f t="shared" si="34"/>
        <v>2580000</v>
      </c>
      <c r="U98" s="25">
        <f>SUM(I$13:I98)</f>
        <v>77351</v>
      </c>
      <c r="V98" s="26">
        <f>SUM(J$13:J98)</f>
        <v>129293</v>
      </c>
      <c r="W98" s="26">
        <f>SUM(K$13:K98)</f>
        <v>86328</v>
      </c>
      <c r="X98" s="27">
        <f t="shared" si="27"/>
        <v>292972</v>
      </c>
      <c r="Y98" s="3">
        <f t="shared" si="35"/>
        <v>8.994302325581395E-2</v>
      </c>
      <c r="Z98" s="3">
        <f t="shared" si="28"/>
        <v>0.1503406976744186</v>
      </c>
      <c r="AA98" s="3">
        <f t="shared" si="29"/>
        <v>0.10038139534883721</v>
      </c>
      <c r="AB98" s="4">
        <f t="shared" si="36"/>
        <v>0.11355503875968992</v>
      </c>
    </row>
    <row r="99" spans="1:28" x14ac:dyDescent="0.3">
      <c r="A99" s="2">
        <v>87</v>
      </c>
      <c r="B99" s="13">
        <v>0.64857937990936154</v>
      </c>
      <c r="C99" s="21">
        <v>0.49305256267982889</v>
      </c>
      <c r="D99" s="31">
        <v>0.31263897501178872</v>
      </c>
      <c r="E99" s="25">
        <v>10000</v>
      </c>
      <c r="F99" s="26">
        <v>10000</v>
      </c>
      <c r="G99" s="26">
        <v>10000</v>
      </c>
      <c r="H99" s="27">
        <f t="shared" si="30"/>
        <v>30000</v>
      </c>
      <c r="I99" s="25">
        <f t="shared" si="31"/>
        <v>911</v>
      </c>
      <c r="J99" s="26">
        <f t="shared" si="32"/>
        <v>1499</v>
      </c>
      <c r="K99" s="26">
        <f t="shared" si="33"/>
        <v>985</v>
      </c>
      <c r="L99" s="27">
        <f t="shared" si="22"/>
        <v>3395</v>
      </c>
      <c r="M99" s="19">
        <f t="shared" si="23"/>
        <v>9.11E-2</v>
      </c>
      <c r="N99" s="3">
        <f t="shared" si="24"/>
        <v>0.14990000000000001</v>
      </c>
      <c r="O99" s="3">
        <f t="shared" si="25"/>
        <v>9.8500000000000004E-2</v>
      </c>
      <c r="P99" s="4">
        <f t="shared" si="26"/>
        <v>0.11316666666666667</v>
      </c>
      <c r="Q99" s="25">
        <f>SUM(E$13:E99)</f>
        <v>870000</v>
      </c>
      <c r="R99" s="26">
        <f>SUM(F$13:F99)</f>
        <v>870000</v>
      </c>
      <c r="S99" s="26">
        <f>SUM(G$13:G99)</f>
        <v>870000</v>
      </c>
      <c r="T99" s="27">
        <f t="shared" si="34"/>
        <v>2610000</v>
      </c>
      <c r="U99" s="25">
        <f>SUM(I$13:I99)</f>
        <v>78262</v>
      </c>
      <c r="V99" s="26">
        <f>SUM(J$13:J99)</f>
        <v>130792</v>
      </c>
      <c r="W99" s="26">
        <f>SUM(K$13:K99)</f>
        <v>87313</v>
      </c>
      <c r="X99" s="27">
        <f t="shared" si="27"/>
        <v>296367</v>
      </c>
      <c r="Y99" s="3">
        <f t="shared" si="35"/>
        <v>8.9956321839080464E-2</v>
      </c>
      <c r="Z99" s="3">
        <f t="shared" si="28"/>
        <v>0.15033563218390805</v>
      </c>
      <c r="AA99" s="3">
        <f t="shared" si="29"/>
        <v>0.10035977011494253</v>
      </c>
      <c r="AB99" s="4">
        <f t="shared" si="36"/>
        <v>0.11355057471264368</v>
      </c>
    </row>
    <row r="100" spans="1:28" x14ac:dyDescent="0.3">
      <c r="A100" s="2">
        <v>88</v>
      </c>
      <c r="B100" s="13">
        <v>0.10046354405298519</v>
      </c>
      <c r="C100" s="21">
        <v>0.69831772569615647</v>
      </c>
      <c r="D100" s="31">
        <v>0.33135131823650465</v>
      </c>
      <c r="E100" s="25">
        <v>10000</v>
      </c>
      <c r="F100" s="26">
        <v>10000</v>
      </c>
      <c r="G100" s="26">
        <v>10000</v>
      </c>
      <c r="H100" s="27">
        <f t="shared" si="30"/>
        <v>30000</v>
      </c>
      <c r="I100" s="25">
        <f t="shared" si="31"/>
        <v>863</v>
      </c>
      <c r="J100" s="26">
        <f t="shared" si="32"/>
        <v>1518</v>
      </c>
      <c r="K100" s="26">
        <f t="shared" si="33"/>
        <v>987</v>
      </c>
      <c r="L100" s="27">
        <f t="shared" si="22"/>
        <v>3368</v>
      </c>
      <c r="M100" s="19">
        <f t="shared" si="23"/>
        <v>8.6300000000000002E-2</v>
      </c>
      <c r="N100" s="3">
        <f t="shared" si="24"/>
        <v>0.15179999999999999</v>
      </c>
      <c r="O100" s="3">
        <f t="shared" si="25"/>
        <v>9.8699999999999996E-2</v>
      </c>
      <c r="P100" s="4">
        <f t="shared" si="26"/>
        <v>0.11226666666666667</v>
      </c>
      <c r="Q100" s="25">
        <f>SUM(E$13:E100)</f>
        <v>880000</v>
      </c>
      <c r="R100" s="26">
        <f>SUM(F$13:F100)</f>
        <v>880000</v>
      </c>
      <c r="S100" s="26">
        <f>SUM(G$13:G100)</f>
        <v>880000</v>
      </c>
      <c r="T100" s="27">
        <f t="shared" si="34"/>
        <v>2640000</v>
      </c>
      <c r="U100" s="25">
        <f>SUM(I$13:I100)</f>
        <v>79125</v>
      </c>
      <c r="V100" s="26">
        <f>SUM(J$13:J100)</f>
        <v>132310</v>
      </c>
      <c r="W100" s="26">
        <f>SUM(K$13:K100)</f>
        <v>88300</v>
      </c>
      <c r="X100" s="27">
        <f t="shared" si="27"/>
        <v>299735</v>
      </c>
      <c r="Y100" s="3">
        <f t="shared" si="35"/>
        <v>8.9914772727272732E-2</v>
      </c>
      <c r="Z100" s="3">
        <f t="shared" si="28"/>
        <v>0.15035227272727272</v>
      </c>
      <c r="AA100" s="3">
        <f t="shared" si="29"/>
        <v>0.10034090909090909</v>
      </c>
      <c r="AB100" s="4">
        <f t="shared" si="36"/>
        <v>0.11353598484848484</v>
      </c>
    </row>
    <row r="101" spans="1:28" x14ac:dyDescent="0.3">
      <c r="A101" s="2">
        <v>89</v>
      </c>
      <c r="B101" s="13">
        <v>0.80527171132507769</v>
      </c>
      <c r="C101" s="21">
        <v>0.46912419276395889</v>
      </c>
      <c r="D101" s="31">
        <v>0.15508711917457563</v>
      </c>
      <c r="E101" s="25">
        <v>10000</v>
      </c>
      <c r="F101" s="26">
        <v>10000</v>
      </c>
      <c r="G101" s="26">
        <v>10000</v>
      </c>
      <c r="H101" s="27">
        <f t="shared" si="30"/>
        <v>30000</v>
      </c>
      <c r="I101" s="25">
        <f t="shared" si="31"/>
        <v>925</v>
      </c>
      <c r="J101" s="26">
        <f t="shared" si="32"/>
        <v>1497</v>
      </c>
      <c r="K101" s="26">
        <f t="shared" si="33"/>
        <v>970</v>
      </c>
      <c r="L101" s="27">
        <f t="shared" si="22"/>
        <v>3392</v>
      </c>
      <c r="M101" s="19">
        <f t="shared" si="23"/>
        <v>9.2499999999999999E-2</v>
      </c>
      <c r="N101" s="3">
        <f t="shared" si="24"/>
        <v>0.1497</v>
      </c>
      <c r="O101" s="3">
        <f t="shared" si="25"/>
        <v>9.7000000000000003E-2</v>
      </c>
      <c r="P101" s="4">
        <f t="shared" si="26"/>
        <v>0.11306666666666666</v>
      </c>
      <c r="Q101" s="25">
        <f>SUM(E$13:E101)</f>
        <v>890000</v>
      </c>
      <c r="R101" s="26">
        <f>SUM(F$13:F101)</f>
        <v>890000</v>
      </c>
      <c r="S101" s="26">
        <f>SUM(G$13:G101)</f>
        <v>890000</v>
      </c>
      <c r="T101" s="27">
        <f t="shared" si="34"/>
        <v>2670000</v>
      </c>
      <c r="U101" s="25">
        <f>SUM(I$13:I101)</f>
        <v>80050</v>
      </c>
      <c r="V101" s="26">
        <f>SUM(J$13:J101)</f>
        <v>133807</v>
      </c>
      <c r="W101" s="26">
        <f>SUM(K$13:K101)</f>
        <v>89270</v>
      </c>
      <c r="X101" s="27">
        <f t="shared" si="27"/>
        <v>303127</v>
      </c>
      <c r="Y101" s="3">
        <f t="shared" si="35"/>
        <v>8.9943820224719098E-2</v>
      </c>
      <c r="Z101" s="3">
        <f t="shared" si="28"/>
        <v>0.15034494382022473</v>
      </c>
      <c r="AA101" s="3">
        <f t="shared" si="29"/>
        <v>0.10030337078651685</v>
      </c>
      <c r="AB101" s="4">
        <f t="shared" si="36"/>
        <v>0.11353071161048689</v>
      </c>
    </row>
    <row r="102" spans="1:28" x14ac:dyDescent="0.3">
      <c r="A102" s="2">
        <v>90</v>
      </c>
      <c r="B102" s="13">
        <v>0.71522780574552536</v>
      </c>
      <c r="C102" s="21">
        <v>0.92633689273087105</v>
      </c>
      <c r="D102" s="31">
        <v>0.61818661320843427</v>
      </c>
      <c r="E102" s="25">
        <v>10000</v>
      </c>
      <c r="F102" s="26">
        <v>10000</v>
      </c>
      <c r="G102" s="26">
        <v>10000</v>
      </c>
      <c r="H102" s="27">
        <f t="shared" si="30"/>
        <v>30000</v>
      </c>
      <c r="I102" s="25">
        <f t="shared" si="31"/>
        <v>916</v>
      </c>
      <c r="J102" s="26">
        <f t="shared" si="32"/>
        <v>1552</v>
      </c>
      <c r="K102" s="26">
        <f t="shared" si="33"/>
        <v>1009</v>
      </c>
      <c r="L102" s="27">
        <f t="shared" si="22"/>
        <v>3477</v>
      </c>
      <c r="M102" s="19">
        <f t="shared" si="23"/>
        <v>9.1600000000000001E-2</v>
      </c>
      <c r="N102" s="3">
        <f t="shared" si="24"/>
        <v>0.1552</v>
      </c>
      <c r="O102" s="3">
        <f t="shared" si="25"/>
        <v>0.1009</v>
      </c>
      <c r="P102" s="4">
        <f t="shared" si="26"/>
        <v>0.1159</v>
      </c>
      <c r="Q102" s="25">
        <f>SUM(E$13:E102)</f>
        <v>900000</v>
      </c>
      <c r="R102" s="26">
        <f>SUM(F$13:F102)</f>
        <v>900000</v>
      </c>
      <c r="S102" s="26">
        <f>SUM(G$13:G102)</f>
        <v>900000</v>
      </c>
      <c r="T102" s="27">
        <f t="shared" si="34"/>
        <v>2700000</v>
      </c>
      <c r="U102" s="25">
        <f>SUM(I$13:I102)</f>
        <v>80966</v>
      </c>
      <c r="V102" s="26">
        <f>SUM(J$13:J102)</f>
        <v>135359</v>
      </c>
      <c r="W102" s="26">
        <f>SUM(K$13:K102)</f>
        <v>90279</v>
      </c>
      <c r="X102" s="27">
        <f t="shared" si="27"/>
        <v>306604</v>
      </c>
      <c r="Y102" s="3">
        <f t="shared" si="35"/>
        <v>8.9962222222222221E-2</v>
      </c>
      <c r="Z102" s="3">
        <f t="shared" si="28"/>
        <v>0.15039888888888889</v>
      </c>
      <c r="AA102" s="3">
        <f t="shared" si="29"/>
        <v>0.10031</v>
      </c>
      <c r="AB102" s="4">
        <f t="shared" si="36"/>
        <v>0.11355703703703704</v>
      </c>
    </row>
    <row r="103" spans="1:28" x14ac:dyDescent="0.3">
      <c r="A103" s="2">
        <v>91</v>
      </c>
      <c r="B103" s="13">
        <v>0.56547221841622886</v>
      </c>
      <c r="C103" s="21">
        <v>0.29672057058124457</v>
      </c>
      <c r="D103" s="31">
        <v>0.73096467990167469</v>
      </c>
      <c r="E103" s="25">
        <v>10000</v>
      </c>
      <c r="F103" s="26">
        <v>10000</v>
      </c>
      <c r="G103" s="26">
        <v>10000</v>
      </c>
      <c r="H103" s="27">
        <f t="shared" si="30"/>
        <v>30000</v>
      </c>
      <c r="I103" s="25">
        <f t="shared" si="31"/>
        <v>905</v>
      </c>
      <c r="J103" s="26">
        <f t="shared" si="32"/>
        <v>1481</v>
      </c>
      <c r="K103" s="26">
        <f t="shared" si="33"/>
        <v>1018</v>
      </c>
      <c r="L103" s="27">
        <f t="shared" si="22"/>
        <v>3404</v>
      </c>
      <c r="M103" s="19">
        <f t="shared" si="23"/>
        <v>9.0499999999999997E-2</v>
      </c>
      <c r="N103" s="3">
        <f t="shared" si="24"/>
        <v>0.14810000000000001</v>
      </c>
      <c r="O103" s="3">
        <f t="shared" si="25"/>
        <v>0.1018</v>
      </c>
      <c r="P103" s="4">
        <f t="shared" si="26"/>
        <v>0.11346666666666666</v>
      </c>
      <c r="Q103" s="25">
        <f>SUM(E$13:E103)</f>
        <v>910000</v>
      </c>
      <c r="R103" s="26">
        <f>SUM(F$13:F103)</f>
        <v>910000</v>
      </c>
      <c r="S103" s="26">
        <f>SUM(G$13:G103)</f>
        <v>910000</v>
      </c>
      <c r="T103" s="27">
        <f t="shared" si="34"/>
        <v>2730000</v>
      </c>
      <c r="U103" s="25">
        <f>SUM(I$13:I103)</f>
        <v>81871</v>
      </c>
      <c r="V103" s="26">
        <f>SUM(J$13:J103)</f>
        <v>136840</v>
      </c>
      <c r="W103" s="26">
        <f>SUM(K$13:K103)</f>
        <v>91297</v>
      </c>
      <c r="X103" s="27">
        <f t="shared" si="27"/>
        <v>310008</v>
      </c>
      <c r="Y103" s="3">
        <f t="shared" si="35"/>
        <v>8.9968131868131865E-2</v>
      </c>
      <c r="Z103" s="3">
        <f t="shared" si="28"/>
        <v>0.15037362637362636</v>
      </c>
      <c r="AA103" s="3">
        <f t="shared" si="29"/>
        <v>0.10032637362637363</v>
      </c>
      <c r="AB103" s="4">
        <f t="shared" si="36"/>
        <v>0.11355604395604396</v>
      </c>
    </row>
    <row r="104" spans="1:28" x14ac:dyDescent="0.3">
      <c r="A104" s="2">
        <v>92</v>
      </c>
      <c r="B104" s="13">
        <v>0.58673739987979778</v>
      </c>
      <c r="C104" s="21">
        <v>0.92627667649164835</v>
      </c>
      <c r="D104" s="31">
        <v>0.70717938221237242</v>
      </c>
      <c r="E104" s="25">
        <v>10000</v>
      </c>
      <c r="F104" s="26">
        <v>10000</v>
      </c>
      <c r="G104" s="26">
        <v>10000</v>
      </c>
      <c r="H104" s="27">
        <f t="shared" si="30"/>
        <v>30000</v>
      </c>
      <c r="I104" s="25">
        <f t="shared" si="31"/>
        <v>906</v>
      </c>
      <c r="J104" s="26">
        <f t="shared" si="32"/>
        <v>1552</v>
      </c>
      <c r="K104" s="26">
        <f t="shared" si="33"/>
        <v>1016</v>
      </c>
      <c r="L104" s="27">
        <f t="shared" si="22"/>
        <v>3474</v>
      </c>
      <c r="M104" s="19">
        <f t="shared" si="23"/>
        <v>9.06E-2</v>
      </c>
      <c r="N104" s="3">
        <f t="shared" si="24"/>
        <v>0.1552</v>
      </c>
      <c r="O104" s="3">
        <f t="shared" si="25"/>
        <v>0.1016</v>
      </c>
      <c r="P104" s="4">
        <f t="shared" si="26"/>
        <v>0.1158</v>
      </c>
      <c r="Q104" s="25">
        <f>SUM(E$13:E104)</f>
        <v>920000</v>
      </c>
      <c r="R104" s="26">
        <f>SUM(F$13:F104)</f>
        <v>920000</v>
      </c>
      <c r="S104" s="26">
        <f>SUM(G$13:G104)</f>
        <v>920000</v>
      </c>
      <c r="T104" s="27">
        <f t="shared" si="34"/>
        <v>2760000</v>
      </c>
      <c r="U104" s="25">
        <f>SUM(I$13:I104)</f>
        <v>82777</v>
      </c>
      <c r="V104" s="26">
        <f>SUM(J$13:J104)</f>
        <v>138392</v>
      </c>
      <c r="W104" s="26">
        <f>SUM(K$13:K104)</f>
        <v>92313</v>
      </c>
      <c r="X104" s="27">
        <f t="shared" si="27"/>
        <v>313482</v>
      </c>
      <c r="Y104" s="3">
        <f t="shared" si="35"/>
        <v>8.9974999999999999E-2</v>
      </c>
      <c r="Z104" s="3">
        <f t="shared" si="28"/>
        <v>0.15042608695652174</v>
      </c>
      <c r="AA104" s="3">
        <f t="shared" si="29"/>
        <v>0.10034021739130435</v>
      </c>
      <c r="AB104" s="4">
        <f t="shared" si="36"/>
        <v>0.11358043478260869</v>
      </c>
    </row>
    <row r="105" spans="1:28" x14ac:dyDescent="0.3">
      <c r="A105" s="2">
        <v>93</v>
      </c>
      <c r="B105" s="13">
        <v>0.90891228973019411</v>
      </c>
      <c r="C105" s="21">
        <v>0.11383310303295957</v>
      </c>
      <c r="D105" s="31">
        <v>0.58057234015474923</v>
      </c>
      <c r="E105" s="25">
        <v>10000</v>
      </c>
      <c r="F105" s="26">
        <v>10000</v>
      </c>
      <c r="G105" s="26">
        <v>10000</v>
      </c>
      <c r="H105" s="27">
        <f t="shared" si="30"/>
        <v>30000</v>
      </c>
      <c r="I105" s="25">
        <f t="shared" si="31"/>
        <v>938</v>
      </c>
      <c r="J105" s="26">
        <f t="shared" si="32"/>
        <v>1457</v>
      </c>
      <c r="K105" s="26">
        <f t="shared" si="33"/>
        <v>1006</v>
      </c>
      <c r="L105" s="27">
        <f t="shared" si="22"/>
        <v>3401</v>
      </c>
      <c r="M105" s="19">
        <f t="shared" si="23"/>
        <v>9.3799999999999994E-2</v>
      </c>
      <c r="N105" s="3">
        <f t="shared" si="24"/>
        <v>0.1457</v>
      </c>
      <c r="O105" s="3">
        <f t="shared" si="25"/>
        <v>0.10059999999999999</v>
      </c>
      <c r="P105" s="4">
        <f t="shared" si="26"/>
        <v>0.11336666666666667</v>
      </c>
      <c r="Q105" s="25">
        <f>SUM(E$13:E105)</f>
        <v>930000</v>
      </c>
      <c r="R105" s="26">
        <f>SUM(F$13:F105)</f>
        <v>930000</v>
      </c>
      <c r="S105" s="26">
        <f>SUM(G$13:G105)</f>
        <v>930000</v>
      </c>
      <c r="T105" s="27">
        <f t="shared" si="34"/>
        <v>2790000</v>
      </c>
      <c r="U105" s="25">
        <f>SUM(I$13:I105)</f>
        <v>83715</v>
      </c>
      <c r="V105" s="26">
        <f>SUM(J$13:J105)</f>
        <v>139849</v>
      </c>
      <c r="W105" s="26">
        <f>SUM(K$13:K105)</f>
        <v>93319</v>
      </c>
      <c r="X105" s="27">
        <f t="shared" si="27"/>
        <v>316883</v>
      </c>
      <c r="Y105" s="3">
        <f t="shared" si="35"/>
        <v>9.0016129032258058E-2</v>
      </c>
      <c r="Z105" s="3">
        <f t="shared" si="28"/>
        <v>0.15037526881720431</v>
      </c>
      <c r="AA105" s="3">
        <f t="shared" si="29"/>
        <v>0.10034301075268817</v>
      </c>
      <c r="AB105" s="4">
        <f t="shared" si="36"/>
        <v>0.11357813620071684</v>
      </c>
    </row>
    <row r="106" spans="1:28" x14ac:dyDescent="0.3">
      <c r="A106" s="2">
        <v>94</v>
      </c>
      <c r="B106" s="13">
        <v>0.40386752608308218</v>
      </c>
      <c r="C106" s="21">
        <v>0.37599147345760264</v>
      </c>
      <c r="D106" s="31">
        <v>0.54211540944974157</v>
      </c>
      <c r="E106" s="25">
        <v>10000</v>
      </c>
      <c r="F106" s="26">
        <v>10000</v>
      </c>
      <c r="G106" s="26">
        <v>10000</v>
      </c>
      <c r="H106" s="27">
        <f t="shared" si="30"/>
        <v>30000</v>
      </c>
      <c r="I106" s="25">
        <f t="shared" si="31"/>
        <v>893</v>
      </c>
      <c r="J106" s="26">
        <f t="shared" si="32"/>
        <v>1489</v>
      </c>
      <c r="K106" s="26">
        <f t="shared" si="33"/>
        <v>1003</v>
      </c>
      <c r="L106" s="27">
        <f t="shared" si="22"/>
        <v>3385</v>
      </c>
      <c r="M106" s="19">
        <f t="shared" si="23"/>
        <v>8.9300000000000004E-2</v>
      </c>
      <c r="N106" s="3">
        <f t="shared" si="24"/>
        <v>0.1489</v>
      </c>
      <c r="O106" s="3">
        <f t="shared" si="25"/>
        <v>0.1003</v>
      </c>
      <c r="P106" s="4">
        <f t="shared" si="26"/>
        <v>0.11283333333333333</v>
      </c>
      <c r="Q106" s="25">
        <f>SUM(E$13:E106)</f>
        <v>940000</v>
      </c>
      <c r="R106" s="26">
        <f>SUM(F$13:F106)</f>
        <v>940000</v>
      </c>
      <c r="S106" s="26">
        <f>SUM(G$13:G106)</f>
        <v>940000</v>
      </c>
      <c r="T106" s="27">
        <f t="shared" si="34"/>
        <v>2820000</v>
      </c>
      <c r="U106" s="25">
        <f>SUM(I$13:I106)</f>
        <v>84608</v>
      </c>
      <c r="V106" s="26">
        <f>SUM(J$13:J106)</f>
        <v>141338</v>
      </c>
      <c r="W106" s="26">
        <f>SUM(K$13:K106)</f>
        <v>94322</v>
      </c>
      <c r="X106" s="27">
        <f t="shared" si="27"/>
        <v>320268</v>
      </c>
      <c r="Y106" s="3">
        <f t="shared" si="35"/>
        <v>9.0008510638297873E-2</v>
      </c>
      <c r="Z106" s="3">
        <f t="shared" si="28"/>
        <v>0.15035957446808509</v>
      </c>
      <c r="AA106" s="3">
        <f t="shared" si="29"/>
        <v>0.10034255319148937</v>
      </c>
      <c r="AB106" s="4">
        <f t="shared" si="36"/>
        <v>0.11357021276595744</v>
      </c>
    </row>
    <row r="107" spans="1:28" x14ac:dyDescent="0.3">
      <c r="A107" s="2">
        <v>95</v>
      </c>
      <c r="B107" s="13">
        <v>0.99994549441024017</v>
      </c>
      <c r="C107" s="21">
        <v>0.46122937684378496</v>
      </c>
      <c r="D107" s="31">
        <v>0.34434699734304997</v>
      </c>
      <c r="E107" s="25">
        <v>10000</v>
      </c>
      <c r="F107" s="26">
        <v>10000</v>
      </c>
      <c r="G107" s="26">
        <v>10000</v>
      </c>
      <c r="H107" s="27">
        <f t="shared" si="30"/>
        <v>30000</v>
      </c>
      <c r="I107" s="25">
        <f t="shared" si="31"/>
        <v>1013</v>
      </c>
      <c r="J107" s="26">
        <f t="shared" si="32"/>
        <v>1496</v>
      </c>
      <c r="K107" s="26">
        <f t="shared" si="33"/>
        <v>988</v>
      </c>
      <c r="L107" s="27">
        <f t="shared" si="22"/>
        <v>3497</v>
      </c>
      <c r="M107" s="19">
        <f t="shared" si="23"/>
        <v>0.1013</v>
      </c>
      <c r="N107" s="3">
        <f t="shared" si="24"/>
        <v>0.14960000000000001</v>
      </c>
      <c r="O107" s="3">
        <f t="shared" si="25"/>
        <v>9.8799999999999999E-2</v>
      </c>
      <c r="P107" s="4">
        <f t="shared" si="26"/>
        <v>0.11656666666666667</v>
      </c>
      <c r="Q107" s="25">
        <f>SUM(E$13:E107)</f>
        <v>950000</v>
      </c>
      <c r="R107" s="26">
        <f>SUM(F$13:F107)</f>
        <v>950000</v>
      </c>
      <c r="S107" s="26">
        <f>SUM(G$13:G107)</f>
        <v>950000</v>
      </c>
      <c r="T107" s="27">
        <f t="shared" si="34"/>
        <v>2850000</v>
      </c>
      <c r="U107" s="25">
        <f>SUM(I$13:I107)</f>
        <v>85621</v>
      </c>
      <c r="V107" s="26">
        <f>SUM(J$13:J107)</f>
        <v>142834</v>
      </c>
      <c r="W107" s="26">
        <f>SUM(K$13:K107)</f>
        <v>95310</v>
      </c>
      <c r="X107" s="27">
        <f t="shared" si="27"/>
        <v>323765</v>
      </c>
      <c r="Y107" s="3">
        <f t="shared" si="35"/>
        <v>9.0127368421052637E-2</v>
      </c>
      <c r="Z107" s="3">
        <f t="shared" si="28"/>
        <v>0.15035157894736842</v>
      </c>
      <c r="AA107" s="3">
        <f t="shared" si="29"/>
        <v>0.10032631578947368</v>
      </c>
      <c r="AB107" s="4">
        <f t="shared" si="36"/>
        <v>0.11360175438596491</v>
      </c>
    </row>
    <row r="108" spans="1:28" x14ac:dyDescent="0.3">
      <c r="A108" s="2">
        <v>96</v>
      </c>
      <c r="B108" s="13">
        <v>1.540699729919115E-2</v>
      </c>
      <c r="C108" s="21">
        <v>0.81186592734580143</v>
      </c>
      <c r="D108" s="31">
        <v>0.71727807641252517</v>
      </c>
      <c r="E108" s="25">
        <v>10000</v>
      </c>
      <c r="F108" s="26">
        <v>10000</v>
      </c>
      <c r="G108" s="26">
        <v>10000</v>
      </c>
      <c r="H108" s="27">
        <f t="shared" si="30"/>
        <v>30000</v>
      </c>
      <c r="I108" s="25">
        <f t="shared" si="31"/>
        <v>839</v>
      </c>
      <c r="J108" s="26">
        <f t="shared" si="32"/>
        <v>1532</v>
      </c>
      <c r="K108" s="26">
        <f t="shared" si="33"/>
        <v>1017</v>
      </c>
      <c r="L108" s="27">
        <f t="shared" si="22"/>
        <v>3388</v>
      </c>
      <c r="M108" s="19">
        <f t="shared" si="23"/>
        <v>8.3900000000000002E-2</v>
      </c>
      <c r="N108" s="3">
        <f t="shared" si="24"/>
        <v>0.1532</v>
      </c>
      <c r="O108" s="3">
        <f t="shared" si="25"/>
        <v>0.1017</v>
      </c>
      <c r="P108" s="4">
        <f t="shared" si="26"/>
        <v>0.11293333333333333</v>
      </c>
      <c r="Q108" s="25">
        <f>SUM(E$13:E108)</f>
        <v>960000</v>
      </c>
      <c r="R108" s="26">
        <f>SUM(F$13:F108)</f>
        <v>960000</v>
      </c>
      <c r="S108" s="26">
        <f>SUM(G$13:G108)</f>
        <v>960000</v>
      </c>
      <c r="T108" s="27">
        <f t="shared" si="34"/>
        <v>2880000</v>
      </c>
      <c r="U108" s="25">
        <f>SUM(I$13:I108)</f>
        <v>86460</v>
      </c>
      <c r="V108" s="26">
        <f>SUM(J$13:J108)</f>
        <v>144366</v>
      </c>
      <c r="W108" s="26">
        <f>SUM(K$13:K108)</f>
        <v>96327</v>
      </c>
      <c r="X108" s="27">
        <f t="shared" si="27"/>
        <v>327153</v>
      </c>
      <c r="Y108" s="3">
        <f t="shared" si="35"/>
        <v>9.0062500000000004E-2</v>
      </c>
      <c r="Z108" s="3">
        <f t="shared" si="28"/>
        <v>0.15038124999999999</v>
      </c>
      <c r="AA108" s="3">
        <f t="shared" si="29"/>
        <v>0.100340625</v>
      </c>
      <c r="AB108" s="4">
        <f t="shared" si="36"/>
        <v>0.11359479166666667</v>
      </c>
    </row>
    <row r="109" spans="1:28" x14ac:dyDescent="0.3">
      <c r="A109" s="2">
        <v>97</v>
      </c>
      <c r="B109" s="13">
        <v>0.44863320658864525</v>
      </c>
      <c r="C109" s="21">
        <v>0.72694128934889934</v>
      </c>
      <c r="D109" s="31">
        <v>0.80312747208467261</v>
      </c>
      <c r="E109" s="25">
        <v>10000</v>
      </c>
      <c r="F109" s="26">
        <v>10000</v>
      </c>
      <c r="G109" s="26">
        <v>10000</v>
      </c>
      <c r="H109" s="27">
        <f t="shared" si="30"/>
        <v>30000</v>
      </c>
      <c r="I109" s="25">
        <f t="shared" si="31"/>
        <v>896</v>
      </c>
      <c r="J109" s="26">
        <f t="shared" si="32"/>
        <v>1521</v>
      </c>
      <c r="K109" s="26">
        <f t="shared" si="33"/>
        <v>1026</v>
      </c>
      <c r="L109" s="27">
        <f t="shared" ref="L109:L112" si="37">SUM(I109:K109)</f>
        <v>3443</v>
      </c>
      <c r="M109" s="19">
        <f t="shared" si="23"/>
        <v>8.9599999999999999E-2</v>
      </c>
      <c r="N109" s="3">
        <f t="shared" si="24"/>
        <v>0.15210000000000001</v>
      </c>
      <c r="O109" s="3">
        <f t="shared" si="25"/>
        <v>0.1026</v>
      </c>
      <c r="P109" s="4">
        <f t="shared" si="26"/>
        <v>0.11476666666666667</v>
      </c>
      <c r="Q109" s="25">
        <f>SUM(E$13:E109)</f>
        <v>970000</v>
      </c>
      <c r="R109" s="26">
        <f>SUM(F$13:F109)</f>
        <v>970000</v>
      </c>
      <c r="S109" s="26">
        <f>SUM(G$13:G109)</f>
        <v>970000</v>
      </c>
      <c r="T109" s="27">
        <f t="shared" si="34"/>
        <v>2910000</v>
      </c>
      <c r="U109" s="25">
        <f>SUM(I$13:I109)</f>
        <v>87356</v>
      </c>
      <c r="V109" s="26">
        <f>SUM(J$13:J109)</f>
        <v>145887</v>
      </c>
      <c r="W109" s="26">
        <f>SUM(K$13:K109)</f>
        <v>97353</v>
      </c>
      <c r="X109" s="27">
        <f t="shared" ref="X109:X112" si="38">SUM(U109:W109)</f>
        <v>330596</v>
      </c>
      <c r="Y109" s="3">
        <f t="shared" si="35"/>
        <v>9.0057731958762891E-2</v>
      </c>
      <c r="Z109" s="3">
        <f t="shared" si="28"/>
        <v>0.15039896907216496</v>
      </c>
      <c r="AA109" s="3">
        <f t="shared" si="29"/>
        <v>0.1003639175257732</v>
      </c>
      <c r="AB109" s="4">
        <f t="shared" si="36"/>
        <v>0.11360687285223367</v>
      </c>
    </row>
    <row r="110" spans="1:28" x14ac:dyDescent="0.3">
      <c r="A110" s="2">
        <v>98</v>
      </c>
      <c r="B110" s="13">
        <v>0.3639248785843745</v>
      </c>
      <c r="C110" s="21">
        <v>2.1605342652735837E-2</v>
      </c>
      <c r="D110" s="31">
        <v>4.2592682877134025E-2</v>
      </c>
      <c r="E110" s="25">
        <v>10000</v>
      </c>
      <c r="F110" s="26">
        <v>10000</v>
      </c>
      <c r="G110" s="26">
        <v>10000</v>
      </c>
      <c r="H110" s="27">
        <f t="shared" si="30"/>
        <v>30000</v>
      </c>
      <c r="I110" s="25">
        <f t="shared" si="31"/>
        <v>890</v>
      </c>
      <c r="J110" s="26">
        <f t="shared" si="32"/>
        <v>1428</v>
      </c>
      <c r="K110" s="26">
        <f t="shared" si="33"/>
        <v>949</v>
      </c>
      <c r="L110" s="27">
        <f t="shared" si="37"/>
        <v>3267</v>
      </c>
      <c r="M110" s="19">
        <f t="shared" si="23"/>
        <v>8.8999999999999996E-2</v>
      </c>
      <c r="N110" s="3">
        <f t="shared" si="24"/>
        <v>0.14280000000000001</v>
      </c>
      <c r="O110" s="3">
        <f t="shared" si="25"/>
        <v>9.4899999999999998E-2</v>
      </c>
      <c r="P110" s="4">
        <f t="shared" si="26"/>
        <v>0.1089</v>
      </c>
      <c r="Q110" s="25">
        <f>SUM(E$13:E110)</f>
        <v>980000</v>
      </c>
      <c r="R110" s="26">
        <f>SUM(F$13:F110)</f>
        <v>980000</v>
      </c>
      <c r="S110" s="26">
        <f>SUM(G$13:G110)</f>
        <v>980000</v>
      </c>
      <c r="T110" s="27">
        <f t="shared" si="34"/>
        <v>2940000</v>
      </c>
      <c r="U110" s="25">
        <f>SUM(I$13:I110)</f>
        <v>88246</v>
      </c>
      <c r="V110" s="26">
        <f>SUM(J$13:J110)</f>
        <v>147315</v>
      </c>
      <c r="W110" s="26">
        <f>SUM(K$13:K110)</f>
        <v>98302</v>
      </c>
      <c r="X110" s="27">
        <f t="shared" si="38"/>
        <v>333863</v>
      </c>
      <c r="Y110" s="3">
        <f t="shared" si="35"/>
        <v>9.0046938775510205E-2</v>
      </c>
      <c r="Z110" s="3">
        <f t="shared" si="28"/>
        <v>0.15032142857142858</v>
      </c>
      <c r="AA110" s="3">
        <f t="shared" si="29"/>
        <v>0.10030816326530612</v>
      </c>
      <c r="AB110" s="4">
        <f t="shared" si="36"/>
        <v>0.11355884353741497</v>
      </c>
    </row>
    <row r="111" spans="1:28" x14ac:dyDescent="0.3">
      <c r="A111" s="2">
        <v>99</v>
      </c>
      <c r="B111" s="13">
        <v>0.25907602228883297</v>
      </c>
      <c r="C111" s="21">
        <v>0.87751479000351129</v>
      </c>
      <c r="D111" s="31">
        <v>0.62793685694420032</v>
      </c>
      <c r="E111" s="25">
        <v>10000</v>
      </c>
      <c r="F111" s="26">
        <v>10000</v>
      </c>
      <c r="G111" s="26">
        <v>10000</v>
      </c>
      <c r="H111" s="27">
        <f t="shared" si="30"/>
        <v>30000</v>
      </c>
      <c r="I111" s="25">
        <f t="shared" si="31"/>
        <v>881</v>
      </c>
      <c r="J111" s="26">
        <f t="shared" si="32"/>
        <v>1542</v>
      </c>
      <c r="K111" s="26">
        <f t="shared" si="33"/>
        <v>1010</v>
      </c>
      <c r="L111" s="27">
        <f t="shared" si="37"/>
        <v>3433</v>
      </c>
      <c r="M111" s="19">
        <f t="shared" si="23"/>
        <v>8.8099999999999998E-2</v>
      </c>
      <c r="N111" s="3">
        <f t="shared" si="24"/>
        <v>0.1542</v>
      </c>
      <c r="O111" s="3">
        <f t="shared" si="25"/>
        <v>0.10100000000000001</v>
      </c>
      <c r="P111" s="4">
        <f t="shared" si="26"/>
        <v>0.11443333333333333</v>
      </c>
      <c r="Q111" s="25">
        <f>SUM(E$13:E111)</f>
        <v>990000</v>
      </c>
      <c r="R111" s="26">
        <f>SUM(F$13:F111)</f>
        <v>990000</v>
      </c>
      <c r="S111" s="26">
        <f>SUM(G$13:G111)</f>
        <v>990000</v>
      </c>
      <c r="T111" s="27">
        <f t="shared" si="34"/>
        <v>2970000</v>
      </c>
      <c r="U111" s="25">
        <f>SUM(I$13:I111)</f>
        <v>89127</v>
      </c>
      <c r="V111" s="26">
        <f>SUM(J$13:J111)</f>
        <v>148857</v>
      </c>
      <c r="W111" s="26">
        <f>SUM(K$13:K111)</f>
        <v>99312</v>
      </c>
      <c r="X111" s="27">
        <f t="shared" si="38"/>
        <v>337296</v>
      </c>
      <c r="Y111" s="3">
        <f t="shared" si="35"/>
        <v>9.0027272727272734E-2</v>
      </c>
      <c r="Z111" s="3">
        <f t="shared" si="28"/>
        <v>0.15036060606060606</v>
      </c>
      <c r="AA111" s="3">
        <f t="shared" si="29"/>
        <v>0.10031515151515151</v>
      </c>
      <c r="AB111" s="4">
        <f t="shared" si="36"/>
        <v>0.11356767676767676</v>
      </c>
    </row>
    <row r="112" spans="1:28" x14ac:dyDescent="0.3">
      <c r="A112" s="5">
        <v>100</v>
      </c>
      <c r="B112" s="14">
        <v>0.79531740617593338</v>
      </c>
      <c r="C112" s="32">
        <v>0.53819267336249277</v>
      </c>
      <c r="D112" s="33">
        <v>0.45843732587333197</v>
      </c>
      <c r="E112" s="28">
        <v>10000</v>
      </c>
      <c r="F112" s="29">
        <v>10000</v>
      </c>
      <c r="G112" s="29">
        <v>10000</v>
      </c>
      <c r="H112" s="30">
        <f t="shared" si="30"/>
        <v>30000</v>
      </c>
      <c r="I112" s="28">
        <f t="shared" si="31"/>
        <v>924</v>
      </c>
      <c r="J112" s="29">
        <f t="shared" si="32"/>
        <v>1503</v>
      </c>
      <c r="K112" s="29">
        <f t="shared" si="33"/>
        <v>997</v>
      </c>
      <c r="L112" s="30">
        <f t="shared" si="37"/>
        <v>3424</v>
      </c>
      <c r="M112" s="20">
        <f t="shared" si="23"/>
        <v>9.2399999999999996E-2</v>
      </c>
      <c r="N112" s="6">
        <f t="shared" si="24"/>
        <v>0.15029999999999999</v>
      </c>
      <c r="O112" s="6">
        <f t="shared" si="25"/>
        <v>9.9699999999999997E-2</v>
      </c>
      <c r="P112" s="7">
        <f t="shared" si="26"/>
        <v>0.11413333333333334</v>
      </c>
      <c r="Q112" s="28">
        <f>SUM(E$13:E112)</f>
        <v>1000000</v>
      </c>
      <c r="R112" s="29">
        <f>SUM(F$13:F112)</f>
        <v>1000000</v>
      </c>
      <c r="S112" s="29">
        <f>SUM(G$13:G112)</f>
        <v>1000000</v>
      </c>
      <c r="T112" s="30">
        <f t="shared" si="34"/>
        <v>3000000</v>
      </c>
      <c r="U112" s="28">
        <f>SUM(I$13:I112)</f>
        <v>90051</v>
      </c>
      <c r="V112" s="29">
        <f>SUM(J$13:J112)</f>
        <v>150360</v>
      </c>
      <c r="W112" s="29">
        <f>SUM(K$13:K112)</f>
        <v>100309</v>
      </c>
      <c r="X112" s="30">
        <f t="shared" si="38"/>
        <v>340720</v>
      </c>
      <c r="Y112" s="6">
        <f t="shared" si="35"/>
        <v>9.0051000000000006E-2</v>
      </c>
      <c r="Z112" s="6">
        <f t="shared" si="28"/>
        <v>0.15035999999999999</v>
      </c>
      <c r="AA112" s="6">
        <f t="shared" si="29"/>
        <v>0.100309</v>
      </c>
      <c r="AB112" s="7">
        <f t="shared" si="36"/>
        <v>0.11357333333333333</v>
      </c>
    </row>
  </sheetData>
  <mergeCells count="14">
    <mergeCell ref="F1:G1"/>
    <mergeCell ref="E10:P10"/>
    <mergeCell ref="Q10:AB10"/>
    <mergeCell ref="E11:H11"/>
    <mergeCell ref="I11:L11"/>
    <mergeCell ref="M11:P11"/>
    <mergeCell ref="Q11:T11"/>
    <mergeCell ref="U11:X11"/>
    <mergeCell ref="Y11:AB11"/>
    <mergeCell ref="B11:D11"/>
    <mergeCell ref="A1:C1"/>
    <mergeCell ref="A4:A6"/>
    <mergeCell ref="A2:B2"/>
    <mergeCell ref="A3:B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F7AA5-ADC7-4E5C-A35C-3431481B6FC7}">
  <dimension ref="A1:AE112"/>
  <sheetViews>
    <sheetView workbookViewId="0">
      <selection activeCell="F17" sqref="F17"/>
    </sheetView>
  </sheetViews>
  <sheetFormatPr defaultRowHeight="14.4" x14ac:dyDescent="0.3"/>
  <cols>
    <col min="6" max="6" width="10.88671875" bestFit="1" customWidth="1"/>
    <col min="29" max="31" width="21.33203125" style="64" bestFit="1" customWidth="1"/>
  </cols>
  <sheetData>
    <row r="1" spans="1:31" x14ac:dyDescent="0.3">
      <c r="A1" s="70" t="s">
        <v>11</v>
      </c>
      <c r="B1" s="70"/>
      <c r="C1" s="70"/>
      <c r="F1" s="75" t="s">
        <v>17</v>
      </c>
      <c r="G1" s="75"/>
      <c r="I1" s="82" t="s">
        <v>36</v>
      </c>
      <c r="J1" s="82"/>
      <c r="K1" s="82"/>
      <c r="L1" s="82"/>
      <c r="M1" s="82"/>
      <c r="N1" s="82"/>
    </row>
    <row r="2" spans="1:31" x14ac:dyDescent="0.3">
      <c r="A2" s="74" t="s">
        <v>19</v>
      </c>
      <c r="B2" s="74"/>
      <c r="C2" s="11">
        <v>30000</v>
      </c>
      <c r="F2" s="41" t="s">
        <v>14</v>
      </c>
      <c r="G2" s="42">
        <f>SUM(Q112:S112)</f>
        <v>3000000</v>
      </c>
      <c r="I2" s="82"/>
      <c r="J2" s="82"/>
      <c r="K2" s="82"/>
      <c r="L2" s="82"/>
      <c r="M2" s="82"/>
      <c r="N2" s="82"/>
    </row>
    <row r="3" spans="1:31" x14ac:dyDescent="0.3">
      <c r="A3" s="74" t="s">
        <v>9</v>
      </c>
      <c r="B3" s="74"/>
      <c r="C3" s="11">
        <v>3</v>
      </c>
      <c r="F3" s="41" t="s">
        <v>3</v>
      </c>
      <c r="G3" s="42">
        <f>SUM(U112:W112)</f>
        <v>348782</v>
      </c>
      <c r="I3" s="82"/>
      <c r="J3" s="82"/>
      <c r="K3" s="82"/>
      <c r="L3" s="82"/>
      <c r="M3" s="82"/>
      <c r="N3" s="82"/>
    </row>
    <row r="4" spans="1:31" x14ac:dyDescent="0.3">
      <c r="A4" s="71" t="s">
        <v>10</v>
      </c>
      <c r="B4" s="23" t="s">
        <v>0</v>
      </c>
      <c r="C4" s="24">
        <v>0.09</v>
      </c>
      <c r="F4" s="41" t="s">
        <v>16</v>
      </c>
      <c r="G4" s="43">
        <f>G3/G2</f>
        <v>0.11626066666666666</v>
      </c>
      <c r="I4" s="82"/>
      <c r="J4" s="82"/>
      <c r="K4" s="82"/>
      <c r="L4" s="82"/>
      <c r="M4" s="82"/>
      <c r="N4" s="82"/>
    </row>
    <row r="5" spans="1:31" x14ac:dyDescent="0.3">
      <c r="A5" s="72"/>
      <c r="B5" s="11" t="s">
        <v>1</v>
      </c>
      <c r="C5" s="12">
        <v>0.15</v>
      </c>
      <c r="I5" s="82"/>
      <c r="J5" s="82"/>
      <c r="K5" s="82"/>
      <c r="L5" s="82"/>
      <c r="M5" s="82"/>
      <c r="N5" s="82"/>
    </row>
    <row r="6" spans="1:31" x14ac:dyDescent="0.3">
      <c r="A6" s="73"/>
      <c r="B6" s="44" t="s">
        <v>2</v>
      </c>
      <c r="C6" s="45">
        <v>0.1</v>
      </c>
    </row>
    <row r="7" spans="1:31" x14ac:dyDescent="0.3">
      <c r="A7" s="34" t="s">
        <v>12</v>
      </c>
      <c r="B7" s="22"/>
      <c r="C7" s="22"/>
    </row>
    <row r="8" spans="1:31" x14ac:dyDescent="0.3">
      <c r="A8" s="34" t="s">
        <v>13</v>
      </c>
      <c r="B8" s="22"/>
      <c r="C8" s="22"/>
    </row>
    <row r="10" spans="1:31" x14ac:dyDescent="0.3">
      <c r="A10" s="1"/>
      <c r="D10" s="1"/>
      <c r="E10" s="76" t="s">
        <v>4</v>
      </c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8"/>
      <c r="Q10" s="76" t="s">
        <v>5</v>
      </c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8"/>
    </row>
    <row r="11" spans="1:31" x14ac:dyDescent="0.3">
      <c r="A11" s="1"/>
      <c r="B11" s="67" t="s">
        <v>18</v>
      </c>
      <c r="C11" s="68"/>
      <c r="D11" s="69"/>
      <c r="E11" s="76" t="s">
        <v>15</v>
      </c>
      <c r="F11" s="77"/>
      <c r="G11" s="77"/>
      <c r="H11" s="78"/>
      <c r="I11" s="76" t="s">
        <v>3</v>
      </c>
      <c r="J11" s="77"/>
      <c r="K11" s="77"/>
      <c r="L11" s="77"/>
      <c r="M11" s="76" t="s">
        <v>7</v>
      </c>
      <c r="N11" s="77"/>
      <c r="O11" s="77"/>
      <c r="P11" s="78"/>
      <c r="Q11" s="76" t="s">
        <v>15</v>
      </c>
      <c r="R11" s="77"/>
      <c r="S11" s="77"/>
      <c r="T11" s="78"/>
      <c r="U11" s="76" t="s">
        <v>3</v>
      </c>
      <c r="V11" s="77"/>
      <c r="W11" s="77"/>
      <c r="X11" s="77"/>
      <c r="Y11" s="76" t="s">
        <v>7</v>
      </c>
      <c r="Z11" s="77"/>
      <c r="AA11" s="77"/>
      <c r="AB11" s="78"/>
    </row>
    <row r="12" spans="1:31" x14ac:dyDescent="0.3">
      <c r="A12" s="8" t="s">
        <v>6</v>
      </c>
      <c r="B12" s="8" t="s">
        <v>0</v>
      </c>
      <c r="C12" s="9" t="s">
        <v>1</v>
      </c>
      <c r="D12" s="10" t="s">
        <v>2</v>
      </c>
      <c r="E12" s="8" t="s">
        <v>0</v>
      </c>
      <c r="F12" s="9" t="s">
        <v>1</v>
      </c>
      <c r="G12" s="9" t="s">
        <v>2</v>
      </c>
      <c r="H12" s="10" t="s">
        <v>8</v>
      </c>
      <c r="I12" s="8" t="s">
        <v>0</v>
      </c>
      <c r="J12" s="9" t="s">
        <v>1</v>
      </c>
      <c r="K12" s="9" t="s">
        <v>2</v>
      </c>
      <c r="L12" s="10" t="s">
        <v>8</v>
      </c>
      <c r="M12" s="8" t="s">
        <v>0</v>
      </c>
      <c r="N12" s="9" t="s">
        <v>1</v>
      </c>
      <c r="O12" s="9" t="s">
        <v>2</v>
      </c>
      <c r="P12" s="10" t="s">
        <v>8</v>
      </c>
      <c r="Q12" s="8" t="s">
        <v>0</v>
      </c>
      <c r="R12" s="9" t="s">
        <v>1</v>
      </c>
      <c r="S12" s="9" t="s">
        <v>2</v>
      </c>
      <c r="T12" s="10" t="s">
        <v>8</v>
      </c>
      <c r="U12" s="8" t="s">
        <v>0</v>
      </c>
      <c r="V12" s="9" t="s">
        <v>1</v>
      </c>
      <c r="W12" s="9" t="s">
        <v>2</v>
      </c>
      <c r="X12" s="10" t="s">
        <v>8</v>
      </c>
      <c r="Y12" s="9" t="s">
        <v>0</v>
      </c>
      <c r="Z12" s="9" t="s">
        <v>1</v>
      </c>
      <c r="AA12" s="9" t="s">
        <v>2</v>
      </c>
      <c r="AB12" s="10" t="s">
        <v>8</v>
      </c>
      <c r="AC12" s="65" t="s">
        <v>31</v>
      </c>
      <c r="AD12" s="65" t="s">
        <v>32</v>
      </c>
      <c r="AE12" s="65" t="s">
        <v>33</v>
      </c>
    </row>
    <row r="13" spans="1:31" x14ac:dyDescent="0.3">
      <c r="A13" s="15">
        <v>1</v>
      </c>
      <c r="B13" s="35">
        <v>0.70198031293466034</v>
      </c>
      <c r="C13" s="36">
        <v>0.75705401715290677</v>
      </c>
      <c r="D13" s="37">
        <v>0.58178693585021324</v>
      </c>
      <c r="E13" s="38">
        <f>$C$2/$C$3</f>
        <v>10000</v>
      </c>
      <c r="F13" s="39">
        <v>10000</v>
      </c>
      <c r="G13" s="39">
        <v>10000</v>
      </c>
      <c r="H13" s="40">
        <f>SUM(E13:G13)</f>
        <v>30000</v>
      </c>
      <c r="I13" s="38">
        <f>IFERROR(_xlfn.BINOM.INV(E13,$C$4,B13),0)</f>
        <v>915</v>
      </c>
      <c r="J13" s="39">
        <f>IFERROR(_xlfn.BINOM.INV(F13,$C$5,C13),0)</f>
        <v>1525</v>
      </c>
      <c r="K13" s="39">
        <f>IFERROR(_xlfn.BINOM.INV(G13,$C$6,D13),0)</f>
        <v>1006</v>
      </c>
      <c r="L13" s="40">
        <f t="shared" ref="L13:L76" si="0">SUM(I13:K13)</f>
        <v>3446</v>
      </c>
      <c r="M13" s="16">
        <f t="shared" ref="M13:O44" si="1">IF(E13=0,"",I13/E13)</f>
        <v>9.1499999999999998E-2</v>
      </c>
      <c r="N13" s="17">
        <f t="shared" si="1"/>
        <v>0.1525</v>
      </c>
      <c r="O13" s="17">
        <f t="shared" si="1"/>
        <v>0.10059999999999999</v>
      </c>
      <c r="P13" s="18">
        <f t="shared" ref="P13:P76" si="2">L13/H13</f>
        <v>0.11486666666666667</v>
      </c>
      <c r="Q13" s="38">
        <f>SUM(E$13:E13)</f>
        <v>10000</v>
      </c>
      <c r="R13" s="39">
        <f>SUM(F$13:F13)</f>
        <v>10000</v>
      </c>
      <c r="S13" s="39">
        <f>SUM(G$13:G13)</f>
        <v>10000</v>
      </c>
      <c r="T13" s="40">
        <f>SUM(Q13:S13)</f>
        <v>30000</v>
      </c>
      <c r="U13" s="38">
        <f>SUM(I$13:I13)</f>
        <v>915</v>
      </c>
      <c r="V13" s="39">
        <f>SUM(J$13:J13)</f>
        <v>1525</v>
      </c>
      <c r="W13" s="39">
        <f>SUM(K$13:K13)</f>
        <v>1006</v>
      </c>
      <c r="X13" s="40">
        <f t="shared" ref="X13:X76" si="3">SUM(U13:W13)</f>
        <v>3446</v>
      </c>
      <c r="Y13" s="17">
        <f>IF(Q13=0,"",U13/Q13)</f>
        <v>9.1499999999999998E-2</v>
      </c>
      <c r="Z13" s="17">
        <f t="shared" ref="Z13:AA76" si="4">IF(R13=0,"",V13/R13)</f>
        <v>0.1525</v>
      </c>
      <c r="AA13" s="17">
        <f t="shared" si="4"/>
        <v>0.10059999999999999</v>
      </c>
      <c r="AB13" s="18">
        <f>X13/T13</f>
        <v>0.11486666666666667</v>
      </c>
      <c r="AC13" s="66">
        <f xml:space="preserve"> Y13 + SQRT((2 * LN(A13)/COUNTIFS($E$13:E13, "&lt;&gt;0")))</f>
        <v>9.1499999999999998E-2</v>
      </c>
      <c r="AD13" s="66">
        <f xml:space="preserve"> Z13 + SQRT((2 * LN(A13)/COUNTIFS($F$13:F13, "&lt;&gt;0")))</f>
        <v>0.1525</v>
      </c>
      <c r="AE13" s="66">
        <f xml:space="preserve"> AA13 + SQRT((2 * LN(A13)/COUNTIFS($G$13:G13, "&lt;&gt;0")))</f>
        <v>0.10059999999999999</v>
      </c>
    </row>
    <row r="14" spans="1:31" x14ac:dyDescent="0.3">
      <c r="A14" s="2">
        <v>2</v>
      </c>
      <c r="B14" s="13">
        <v>0.24700336545827017</v>
      </c>
      <c r="C14" s="21">
        <v>0.9130203135069771</v>
      </c>
      <c r="D14" s="31">
        <v>0.6162584125029098</v>
      </c>
      <c r="E14" s="25">
        <f>IF(AND(AC13&gt;AD13,AC13&gt;AE13),$C$2,0)</f>
        <v>0</v>
      </c>
      <c r="F14" s="26">
        <f>IF(AND(AD13&gt;AC13,AD13&gt;AE13), $C$2, 0)</f>
        <v>30000</v>
      </c>
      <c r="G14" s="26">
        <f>IF(AND(AE13&gt;AC13,AE13&gt;AD13), $C$2, 0)</f>
        <v>0</v>
      </c>
      <c r="H14" s="27">
        <f t="shared" ref="H14:H77" si="5">SUM(E14:G14)</f>
        <v>30000</v>
      </c>
      <c r="I14" s="25">
        <f t="shared" ref="I14:I77" si="6">IFERROR(_xlfn.BINOM.INV(E14,$C$4,B14),0)</f>
        <v>0</v>
      </c>
      <c r="J14" s="26">
        <f t="shared" ref="J14:J77" si="7">IFERROR(_xlfn.BINOM.INV(F14,$C$5,C14),0)</f>
        <v>4584</v>
      </c>
      <c r="K14" s="26">
        <f t="shared" ref="K14:K77" si="8">IFERROR(_xlfn.BINOM.INV(G14,$C$6,D14),0)</f>
        <v>0</v>
      </c>
      <c r="L14" s="27">
        <f t="shared" si="0"/>
        <v>4584</v>
      </c>
      <c r="M14" s="19" t="str">
        <f t="shared" si="1"/>
        <v/>
      </c>
      <c r="N14" s="3">
        <f t="shared" si="1"/>
        <v>0.15279999999999999</v>
      </c>
      <c r="O14" s="3" t="str">
        <f t="shared" si="1"/>
        <v/>
      </c>
      <c r="P14" s="4">
        <f t="shared" si="2"/>
        <v>0.15279999999999999</v>
      </c>
      <c r="Q14" s="25">
        <f>SUM(E$13:E14)</f>
        <v>10000</v>
      </c>
      <c r="R14" s="26">
        <f>SUM(F$13:F14)</f>
        <v>40000</v>
      </c>
      <c r="S14" s="26">
        <f>SUM(G$13:G14)</f>
        <v>10000</v>
      </c>
      <c r="T14" s="27">
        <f t="shared" ref="T14:T77" si="9">SUM(Q14:S14)</f>
        <v>60000</v>
      </c>
      <c r="U14" s="25">
        <f>SUM(I$13:I14)</f>
        <v>915</v>
      </c>
      <c r="V14" s="26">
        <f>SUM(J$13:J14)</f>
        <v>6109</v>
      </c>
      <c r="W14" s="26">
        <f>SUM(K$13:K14)</f>
        <v>1006</v>
      </c>
      <c r="X14" s="27">
        <f t="shared" si="3"/>
        <v>8030</v>
      </c>
      <c r="Y14" s="3">
        <f t="shared" ref="Y14:AA77" si="10">IF(Q14=0,"",U14/Q14)</f>
        <v>9.1499999999999998E-2</v>
      </c>
      <c r="Z14" s="3">
        <f t="shared" si="4"/>
        <v>0.152725</v>
      </c>
      <c r="AA14" s="3">
        <f t="shared" si="4"/>
        <v>0.10059999999999999</v>
      </c>
      <c r="AB14" s="4">
        <f t="shared" ref="AB14:AB77" si="11">X14/T14</f>
        <v>0.13383333333333333</v>
      </c>
      <c r="AC14" s="66">
        <f xml:space="preserve"> Y14 + SQRT((2 * LN(A14)/COUNTIFS($E$13:E14, "&lt;&gt;0")))</f>
        <v>1.2689100225154746</v>
      </c>
      <c r="AD14" s="66">
        <f xml:space="preserve"> Z14 + SQRT(((2 * LN(A14))/COUNTIF($F$13:F14, "&lt;&gt;0")))</f>
        <v>0.98527961115769769</v>
      </c>
      <c r="AE14" s="66">
        <f xml:space="preserve"> AA14 + SQRT((2 * LN(A14)/COUNTIF($G$13:G14, "&lt;&gt;0")))</f>
        <v>1.2780100225154747</v>
      </c>
    </row>
    <row r="15" spans="1:31" x14ac:dyDescent="0.3">
      <c r="A15" s="2">
        <v>3</v>
      </c>
      <c r="B15" s="13">
        <v>0.77403786827093313</v>
      </c>
      <c r="C15" s="21">
        <v>0.88395829380752333</v>
      </c>
      <c r="D15" s="31">
        <v>0.99913470052741848</v>
      </c>
      <c r="E15" s="25">
        <f t="shared" ref="E15:E78" si="12">IF(AND(AC14&gt;AD14,AC14&gt;AE14),$C$2,0)</f>
        <v>0</v>
      </c>
      <c r="F15" s="26">
        <f t="shared" ref="F15:F78" si="13">IF(AND(AD14&gt;AC14,AD14&gt;AE14), $C$2, 0)</f>
        <v>0</v>
      </c>
      <c r="G15" s="26">
        <f t="shared" ref="G15:G78" si="14">IF(AND(AE14&gt;AC14,AE14&gt;AD14), $C$2, 0)</f>
        <v>30000</v>
      </c>
      <c r="H15" s="27">
        <f t="shared" si="5"/>
        <v>30000</v>
      </c>
      <c r="I15" s="25">
        <f t="shared" si="6"/>
        <v>0</v>
      </c>
      <c r="J15" s="26">
        <f t="shared" si="7"/>
        <v>0</v>
      </c>
      <c r="K15" s="26">
        <f t="shared" si="8"/>
        <v>3164</v>
      </c>
      <c r="L15" s="27">
        <f t="shared" si="0"/>
        <v>3164</v>
      </c>
      <c r="M15" s="19" t="str">
        <f t="shared" si="1"/>
        <v/>
      </c>
      <c r="N15" s="3" t="str">
        <f t="shared" si="1"/>
        <v/>
      </c>
      <c r="O15" s="3">
        <f t="shared" si="1"/>
        <v>0.10546666666666667</v>
      </c>
      <c r="P15" s="4">
        <f t="shared" si="2"/>
        <v>0.10546666666666667</v>
      </c>
      <c r="Q15" s="25">
        <f>SUM(E$13:E15)</f>
        <v>10000</v>
      </c>
      <c r="R15" s="26">
        <f>SUM(F$13:F15)</f>
        <v>40000</v>
      </c>
      <c r="S15" s="26">
        <f>SUM(G$13:G15)</f>
        <v>40000</v>
      </c>
      <c r="T15" s="27">
        <f t="shared" si="9"/>
        <v>90000</v>
      </c>
      <c r="U15" s="25">
        <f>SUM(I$13:I15)</f>
        <v>915</v>
      </c>
      <c r="V15" s="26">
        <f>SUM(J$13:J15)</f>
        <v>6109</v>
      </c>
      <c r="W15" s="26">
        <f>SUM(K$13:K15)</f>
        <v>4170</v>
      </c>
      <c r="X15" s="27">
        <f t="shared" si="3"/>
        <v>11194</v>
      </c>
      <c r="Y15" s="3">
        <f t="shared" si="10"/>
        <v>9.1499999999999998E-2</v>
      </c>
      <c r="Z15" s="3">
        <f t="shared" si="4"/>
        <v>0.152725</v>
      </c>
      <c r="AA15" s="3">
        <f t="shared" si="4"/>
        <v>0.10425</v>
      </c>
      <c r="AB15" s="4">
        <f t="shared" si="11"/>
        <v>0.12437777777777778</v>
      </c>
      <c r="AC15" s="66">
        <f xml:space="preserve"> Y15 + SQRT((2 * LN(A15)/COUNTIFS($E$13:E15, "&lt;&gt;0")))</f>
        <v>1.5738038073675111</v>
      </c>
      <c r="AD15" s="66">
        <f xml:space="preserve"> Z15 + SQRT((2 * LN(A15)/COUNTIF($F$13:F15, "&lt;&gt;0")))</f>
        <v>1.2008720739682051</v>
      </c>
      <c r="AE15" s="66">
        <f xml:space="preserve"> AA15 + SQRT((2 * LN(A15)/COUNTIF($G$13:G15, "&lt;&gt;0")))</f>
        <v>1.152397073968205</v>
      </c>
    </row>
    <row r="16" spans="1:31" x14ac:dyDescent="0.3">
      <c r="A16" s="2">
        <v>4</v>
      </c>
      <c r="B16" s="13">
        <v>0.44837627939003699</v>
      </c>
      <c r="C16" s="21">
        <v>0.76574702001985018</v>
      </c>
      <c r="D16" s="31">
        <v>0.92547885202713231</v>
      </c>
      <c r="E16" s="25">
        <f t="shared" si="12"/>
        <v>30000</v>
      </c>
      <c r="F16" s="26">
        <f t="shared" si="13"/>
        <v>0</v>
      </c>
      <c r="G16" s="26">
        <f t="shared" si="14"/>
        <v>0</v>
      </c>
      <c r="H16" s="27">
        <f t="shared" si="5"/>
        <v>30000</v>
      </c>
      <c r="I16" s="25">
        <f t="shared" si="6"/>
        <v>2693</v>
      </c>
      <c r="J16" s="26">
        <f t="shared" si="7"/>
        <v>0</v>
      </c>
      <c r="K16" s="26">
        <f t="shared" si="8"/>
        <v>0</v>
      </c>
      <c r="L16" s="27">
        <f t="shared" si="0"/>
        <v>2693</v>
      </c>
      <c r="M16" s="19">
        <f t="shared" si="1"/>
        <v>8.9766666666666661E-2</v>
      </c>
      <c r="N16" s="3" t="str">
        <f t="shared" si="1"/>
        <v/>
      </c>
      <c r="O16" s="3" t="str">
        <f t="shared" si="1"/>
        <v/>
      </c>
      <c r="P16" s="4">
        <f t="shared" si="2"/>
        <v>8.9766666666666661E-2</v>
      </c>
      <c r="Q16" s="25">
        <f>SUM(E$13:E16)</f>
        <v>40000</v>
      </c>
      <c r="R16" s="26">
        <f>SUM(F$13:F16)</f>
        <v>40000</v>
      </c>
      <c r="S16" s="26">
        <f>SUM(G$13:G16)</f>
        <v>40000</v>
      </c>
      <c r="T16" s="27">
        <f t="shared" si="9"/>
        <v>120000</v>
      </c>
      <c r="U16" s="25">
        <f>SUM(I$13:I16)</f>
        <v>3608</v>
      </c>
      <c r="V16" s="26">
        <f>SUM(J$13:J16)</f>
        <v>6109</v>
      </c>
      <c r="W16" s="26">
        <f>SUM(K$13:K16)</f>
        <v>4170</v>
      </c>
      <c r="X16" s="27">
        <f t="shared" si="3"/>
        <v>13887</v>
      </c>
      <c r="Y16" s="3">
        <f t="shared" si="10"/>
        <v>9.0200000000000002E-2</v>
      </c>
      <c r="Z16" s="3">
        <f t="shared" si="4"/>
        <v>0.152725</v>
      </c>
      <c r="AA16" s="3">
        <f t="shared" si="4"/>
        <v>0.10425</v>
      </c>
      <c r="AB16" s="4">
        <f t="shared" si="11"/>
        <v>0.11572499999999999</v>
      </c>
      <c r="AC16" s="66">
        <f xml:space="preserve"> Y16 + SQRT((2 * LN(A16)/COUNTIFS($E$13:E16, "&lt;&gt;0")))</f>
        <v>1.2676100225154747</v>
      </c>
      <c r="AD16" s="66">
        <f xml:space="preserve"> Z16 + SQRT((2 * LN(A16)/COUNTIF($F$13:F16, "&lt;&gt;0")))</f>
        <v>1.3301350225154747</v>
      </c>
      <c r="AE16" s="66">
        <f xml:space="preserve"> AA16 + SQRT((2 * LN(A16)/COUNTIF($G$13:G16, "&lt;&gt;0")))</f>
        <v>1.2816600225154746</v>
      </c>
    </row>
    <row r="17" spans="1:31" x14ac:dyDescent="0.3">
      <c r="A17" s="2">
        <v>5</v>
      </c>
      <c r="B17" s="13">
        <v>0.40610408831632827</v>
      </c>
      <c r="C17" s="21">
        <v>0.60061869943367407</v>
      </c>
      <c r="D17" s="31">
        <v>0.91935375465246327</v>
      </c>
      <c r="E17" s="25">
        <f t="shared" si="12"/>
        <v>0</v>
      </c>
      <c r="F17" s="26">
        <f t="shared" si="13"/>
        <v>30000</v>
      </c>
      <c r="G17" s="26">
        <f t="shared" si="14"/>
        <v>0</v>
      </c>
      <c r="H17" s="27">
        <f t="shared" si="5"/>
        <v>30000</v>
      </c>
      <c r="I17" s="25">
        <f t="shared" si="6"/>
        <v>0</v>
      </c>
      <c r="J17" s="26">
        <f t="shared" si="7"/>
        <v>4516</v>
      </c>
      <c r="K17" s="26">
        <f t="shared" si="8"/>
        <v>0</v>
      </c>
      <c r="L17" s="27">
        <f t="shared" si="0"/>
        <v>4516</v>
      </c>
      <c r="M17" s="19" t="str">
        <f t="shared" si="1"/>
        <v/>
      </c>
      <c r="N17" s="3">
        <f t="shared" si="1"/>
        <v>0.15053333333333332</v>
      </c>
      <c r="O17" s="3" t="str">
        <f t="shared" si="1"/>
        <v/>
      </c>
      <c r="P17" s="4">
        <f t="shared" si="2"/>
        <v>0.15053333333333332</v>
      </c>
      <c r="Q17" s="25">
        <f>SUM(E$13:E17)</f>
        <v>40000</v>
      </c>
      <c r="R17" s="26">
        <f>SUM(F$13:F17)</f>
        <v>70000</v>
      </c>
      <c r="S17" s="26">
        <f>SUM(G$13:G17)</f>
        <v>40000</v>
      </c>
      <c r="T17" s="27">
        <f t="shared" si="9"/>
        <v>150000</v>
      </c>
      <c r="U17" s="25">
        <f>SUM(I$13:I17)</f>
        <v>3608</v>
      </c>
      <c r="V17" s="26">
        <f>SUM(J$13:J17)</f>
        <v>10625</v>
      </c>
      <c r="W17" s="26">
        <f>SUM(K$13:K17)</f>
        <v>4170</v>
      </c>
      <c r="X17" s="27">
        <f t="shared" si="3"/>
        <v>18403</v>
      </c>
      <c r="Y17" s="3">
        <f t="shared" si="10"/>
        <v>9.0200000000000002E-2</v>
      </c>
      <c r="Z17" s="3">
        <f t="shared" si="4"/>
        <v>0.15178571428571427</v>
      </c>
      <c r="AA17" s="3">
        <f t="shared" si="4"/>
        <v>0.10425</v>
      </c>
      <c r="AB17" s="4">
        <f t="shared" si="11"/>
        <v>0.12268666666666667</v>
      </c>
      <c r="AC17" s="66">
        <f xml:space="preserve"> Y17 + SQRT((2 * LN(A17)/COUNTIFS($E$13:E17, "&lt;&gt;0")))</f>
        <v>1.3588362411795196</v>
      </c>
      <c r="AD17" s="66">
        <f xml:space="preserve"> Z17 + SQRT((2 * LN(A17)/COUNTIF($F$13:F17, "&lt;&gt;0")))</f>
        <v>1.187622867649794</v>
      </c>
      <c r="AE17" s="66">
        <f xml:space="preserve"> AA17 + SQRT((2 * LN(A17)/COUNTIF($G$13:G17, "&lt;&gt;0")))</f>
        <v>1.3728862411795195</v>
      </c>
    </row>
    <row r="18" spans="1:31" x14ac:dyDescent="0.3">
      <c r="A18" s="2">
        <v>6</v>
      </c>
      <c r="B18" s="13">
        <v>0.76511272403243702</v>
      </c>
      <c r="C18" s="21">
        <v>4.6274063166740209E-2</v>
      </c>
      <c r="D18" s="31">
        <v>0.44652866677791125</v>
      </c>
      <c r="E18" s="25">
        <f t="shared" si="12"/>
        <v>0</v>
      </c>
      <c r="F18" s="26">
        <f t="shared" si="13"/>
        <v>0</v>
      </c>
      <c r="G18" s="26">
        <f t="shared" si="14"/>
        <v>30000</v>
      </c>
      <c r="H18" s="27">
        <f t="shared" si="5"/>
        <v>30000</v>
      </c>
      <c r="I18" s="25">
        <f t="shared" si="6"/>
        <v>0</v>
      </c>
      <c r="J18" s="26">
        <f t="shared" si="7"/>
        <v>0</v>
      </c>
      <c r="K18" s="26">
        <f t="shared" si="8"/>
        <v>2993</v>
      </c>
      <c r="L18" s="27">
        <f t="shared" si="0"/>
        <v>2993</v>
      </c>
      <c r="M18" s="19" t="str">
        <f t="shared" si="1"/>
        <v/>
      </c>
      <c r="N18" s="3" t="str">
        <f t="shared" si="1"/>
        <v/>
      </c>
      <c r="O18" s="3">
        <f t="shared" si="1"/>
        <v>9.976666666666667E-2</v>
      </c>
      <c r="P18" s="4">
        <f t="shared" si="2"/>
        <v>9.976666666666667E-2</v>
      </c>
      <c r="Q18" s="25">
        <f>SUM(E$13:E18)</f>
        <v>40000</v>
      </c>
      <c r="R18" s="26">
        <f>SUM(F$13:F18)</f>
        <v>70000</v>
      </c>
      <c r="S18" s="26">
        <f>SUM(G$13:G18)</f>
        <v>70000</v>
      </c>
      <c r="T18" s="27">
        <f t="shared" si="9"/>
        <v>180000</v>
      </c>
      <c r="U18" s="25">
        <f>SUM(I$13:I18)</f>
        <v>3608</v>
      </c>
      <c r="V18" s="26">
        <f>SUM(J$13:J18)</f>
        <v>10625</v>
      </c>
      <c r="W18" s="26">
        <f>SUM(K$13:K18)</f>
        <v>7163</v>
      </c>
      <c r="X18" s="27">
        <f t="shared" si="3"/>
        <v>21396</v>
      </c>
      <c r="Y18" s="3">
        <f t="shared" si="10"/>
        <v>9.0200000000000002E-2</v>
      </c>
      <c r="Z18" s="3">
        <f t="shared" si="4"/>
        <v>0.15178571428571427</v>
      </c>
      <c r="AA18" s="3">
        <f t="shared" si="4"/>
        <v>0.10232857142857144</v>
      </c>
      <c r="AB18" s="4">
        <f t="shared" si="11"/>
        <v>0.11886666666666666</v>
      </c>
      <c r="AC18" s="66">
        <f xml:space="preserve"> Y18 + SQRT((2 * LN(A18)/COUNTIFS($E$13:E18, "&lt;&gt;0")))</f>
        <v>1.4287661990458504</v>
      </c>
      <c r="AD18" s="66">
        <f xml:space="preserve"> Z18 + SQRT((2 * LN(A18)/COUNTIF($F$13:F18, "&lt;&gt;0")))</f>
        <v>1.244720439152073</v>
      </c>
      <c r="AE18" s="66">
        <f xml:space="preserve"> AA18 + SQRT((2 * LN(A18)/COUNTIF($G$13:G18, "&lt;&gt;0")))</f>
        <v>1.1952632962949301</v>
      </c>
    </row>
    <row r="19" spans="1:31" x14ac:dyDescent="0.3">
      <c r="A19" s="2">
        <v>7</v>
      </c>
      <c r="B19" s="13">
        <v>0.13110042869977856</v>
      </c>
      <c r="C19" s="21">
        <v>5.3932979116556923E-2</v>
      </c>
      <c r="D19" s="31">
        <v>0.42070221883206749</v>
      </c>
      <c r="E19" s="25">
        <f t="shared" si="12"/>
        <v>30000</v>
      </c>
      <c r="F19" s="26">
        <f t="shared" si="13"/>
        <v>0</v>
      </c>
      <c r="G19" s="26">
        <f t="shared" si="14"/>
        <v>0</v>
      </c>
      <c r="H19" s="27">
        <f t="shared" si="5"/>
        <v>30000</v>
      </c>
      <c r="I19" s="25">
        <f t="shared" si="6"/>
        <v>2644</v>
      </c>
      <c r="J19" s="26">
        <f t="shared" si="7"/>
        <v>0</v>
      </c>
      <c r="K19" s="26">
        <f t="shared" si="8"/>
        <v>0</v>
      </c>
      <c r="L19" s="27">
        <f t="shared" si="0"/>
        <v>2644</v>
      </c>
      <c r="M19" s="19">
        <f t="shared" si="1"/>
        <v>8.8133333333333327E-2</v>
      </c>
      <c r="N19" s="3" t="str">
        <f t="shared" si="1"/>
        <v/>
      </c>
      <c r="O19" s="3" t="str">
        <f t="shared" si="1"/>
        <v/>
      </c>
      <c r="P19" s="4">
        <f t="shared" si="2"/>
        <v>8.8133333333333327E-2</v>
      </c>
      <c r="Q19" s="25">
        <f>SUM(E$13:E19)</f>
        <v>70000</v>
      </c>
      <c r="R19" s="26">
        <f>SUM(F$13:F19)</f>
        <v>70000</v>
      </c>
      <c r="S19" s="26">
        <f>SUM(G$13:G19)</f>
        <v>70000</v>
      </c>
      <c r="T19" s="27">
        <f t="shared" si="9"/>
        <v>210000</v>
      </c>
      <c r="U19" s="25">
        <f>SUM(I$13:I19)</f>
        <v>6252</v>
      </c>
      <c r="V19" s="26">
        <f>SUM(J$13:J19)</f>
        <v>10625</v>
      </c>
      <c r="W19" s="26">
        <f>SUM(K$13:K19)</f>
        <v>7163</v>
      </c>
      <c r="X19" s="27">
        <f t="shared" si="3"/>
        <v>24040</v>
      </c>
      <c r="Y19" s="3">
        <f t="shared" si="10"/>
        <v>8.9314285714285721E-2</v>
      </c>
      <c r="Z19" s="3">
        <f t="shared" si="4"/>
        <v>0.15178571428571427</v>
      </c>
      <c r="AA19" s="3">
        <f t="shared" si="4"/>
        <v>0.10232857142857144</v>
      </c>
      <c r="AB19" s="4">
        <f t="shared" si="11"/>
        <v>0.11447619047619048</v>
      </c>
      <c r="AC19" s="66">
        <f xml:space="preserve"> Y19 + SQRT((2 * LN(A19)/COUNTIFS($E$13:E19, "&lt;&gt;0")))</f>
        <v>1.2282934043567402</v>
      </c>
      <c r="AD19" s="66">
        <f xml:space="preserve"> Z19 + SQRT((2 * LN(A19)/COUNTIF($F$13:F19, "&lt;&gt;0")))</f>
        <v>1.2907648329281687</v>
      </c>
      <c r="AE19" s="66">
        <f xml:space="preserve"> AA19 + SQRT((2 * LN(A19)/COUNTIF($G$13:G19, "&lt;&gt;0")))</f>
        <v>1.241307690071026</v>
      </c>
    </row>
    <row r="20" spans="1:31" x14ac:dyDescent="0.3">
      <c r="A20" s="2">
        <v>8</v>
      </c>
      <c r="B20" s="13">
        <v>0.74261094498148517</v>
      </c>
      <c r="C20" s="21">
        <v>0.81469571556107911</v>
      </c>
      <c r="D20" s="31">
        <v>0.82482985155482891</v>
      </c>
      <c r="E20" s="25">
        <f t="shared" si="12"/>
        <v>0</v>
      </c>
      <c r="F20" s="26">
        <f t="shared" si="13"/>
        <v>30000</v>
      </c>
      <c r="G20" s="26">
        <f t="shared" si="14"/>
        <v>0</v>
      </c>
      <c r="H20" s="27">
        <f t="shared" si="5"/>
        <v>30000</v>
      </c>
      <c r="I20" s="25">
        <f t="shared" si="6"/>
        <v>0</v>
      </c>
      <c r="J20" s="26">
        <f t="shared" si="7"/>
        <v>4555</v>
      </c>
      <c r="K20" s="26">
        <f t="shared" si="8"/>
        <v>0</v>
      </c>
      <c r="L20" s="27">
        <f t="shared" si="0"/>
        <v>4555</v>
      </c>
      <c r="M20" s="19" t="str">
        <f t="shared" si="1"/>
        <v/>
      </c>
      <c r="N20" s="3">
        <f t="shared" si="1"/>
        <v>0.15183333333333332</v>
      </c>
      <c r="O20" s="3" t="str">
        <f t="shared" si="1"/>
        <v/>
      </c>
      <c r="P20" s="4">
        <f t="shared" si="2"/>
        <v>0.15183333333333332</v>
      </c>
      <c r="Q20" s="25">
        <f>SUM(E$13:E20)</f>
        <v>70000</v>
      </c>
      <c r="R20" s="26">
        <f>SUM(F$13:F20)</f>
        <v>100000</v>
      </c>
      <c r="S20" s="26">
        <f>SUM(G$13:G20)</f>
        <v>70000</v>
      </c>
      <c r="T20" s="27">
        <f t="shared" si="9"/>
        <v>240000</v>
      </c>
      <c r="U20" s="25">
        <f>SUM(I$13:I20)</f>
        <v>6252</v>
      </c>
      <c r="V20" s="26">
        <f>SUM(J$13:J20)</f>
        <v>15180</v>
      </c>
      <c r="W20" s="26">
        <f>SUM(K$13:K20)</f>
        <v>7163</v>
      </c>
      <c r="X20" s="27">
        <f t="shared" si="3"/>
        <v>28595</v>
      </c>
      <c r="Y20" s="3">
        <f t="shared" si="10"/>
        <v>8.9314285714285721E-2</v>
      </c>
      <c r="Z20" s="3">
        <f t="shared" si="4"/>
        <v>0.15179999999999999</v>
      </c>
      <c r="AA20" s="3">
        <f t="shared" si="4"/>
        <v>0.10232857142857144</v>
      </c>
      <c r="AB20" s="4">
        <f t="shared" si="11"/>
        <v>0.11914583333333334</v>
      </c>
      <c r="AC20" s="66">
        <f xml:space="preserve"> Y20 + SQRT((2 * LN(A20)/COUNTIFS($E$13:E20, "&lt;&gt;0")))</f>
        <v>1.2667243082297603</v>
      </c>
      <c r="AD20" s="66">
        <f xml:space="preserve"> Z20 + SQRT((2 * LN(A20)/COUNTIF($F$13:F20, "&lt;&gt;0")))</f>
        <v>1.1714669901688088</v>
      </c>
      <c r="AE20" s="66">
        <f xml:space="preserve"> AA20 + SQRT((2 * LN(A20)/COUNTIF($G$13:G20, "&lt;&gt;0")))</f>
        <v>1.279738593944046</v>
      </c>
    </row>
    <row r="21" spans="1:31" x14ac:dyDescent="0.3">
      <c r="A21" s="2">
        <v>9</v>
      </c>
      <c r="B21" s="13">
        <v>0.13194507659869581</v>
      </c>
      <c r="C21" s="21">
        <v>0.66711062694446599</v>
      </c>
      <c r="D21" s="31">
        <v>0.7948361344197441</v>
      </c>
      <c r="E21" s="25">
        <f t="shared" si="12"/>
        <v>0</v>
      </c>
      <c r="F21" s="26">
        <f t="shared" si="13"/>
        <v>0</v>
      </c>
      <c r="G21" s="26">
        <f t="shared" si="14"/>
        <v>30000</v>
      </c>
      <c r="H21" s="27">
        <f t="shared" si="5"/>
        <v>30000</v>
      </c>
      <c r="I21" s="25">
        <f t="shared" si="6"/>
        <v>0</v>
      </c>
      <c r="J21" s="26">
        <f t="shared" si="7"/>
        <v>0</v>
      </c>
      <c r="K21" s="26">
        <f t="shared" si="8"/>
        <v>3043</v>
      </c>
      <c r="L21" s="27">
        <f t="shared" si="0"/>
        <v>3043</v>
      </c>
      <c r="M21" s="19" t="str">
        <f t="shared" si="1"/>
        <v/>
      </c>
      <c r="N21" s="3" t="str">
        <f t="shared" si="1"/>
        <v/>
      </c>
      <c r="O21" s="3">
        <f t="shared" si="1"/>
        <v>0.10143333333333333</v>
      </c>
      <c r="P21" s="4">
        <f t="shared" si="2"/>
        <v>0.10143333333333333</v>
      </c>
      <c r="Q21" s="25">
        <f>SUM(E$13:E21)</f>
        <v>70000</v>
      </c>
      <c r="R21" s="26">
        <f>SUM(F$13:F21)</f>
        <v>100000</v>
      </c>
      <c r="S21" s="26">
        <f>SUM(G$13:G21)</f>
        <v>100000</v>
      </c>
      <c r="T21" s="27">
        <f t="shared" si="9"/>
        <v>270000</v>
      </c>
      <c r="U21" s="25">
        <f>SUM(I$13:I21)</f>
        <v>6252</v>
      </c>
      <c r="V21" s="26">
        <f>SUM(J$13:J21)</f>
        <v>15180</v>
      </c>
      <c r="W21" s="26">
        <f>SUM(K$13:K21)</f>
        <v>10206</v>
      </c>
      <c r="X21" s="27">
        <f t="shared" si="3"/>
        <v>31638</v>
      </c>
      <c r="Y21" s="3">
        <f t="shared" si="10"/>
        <v>8.9314285714285721E-2</v>
      </c>
      <c r="Z21" s="3">
        <f t="shared" si="4"/>
        <v>0.15179999999999999</v>
      </c>
      <c r="AA21" s="3">
        <f t="shared" si="4"/>
        <v>0.10206</v>
      </c>
      <c r="AB21" s="4">
        <f t="shared" si="11"/>
        <v>0.11717777777777778</v>
      </c>
      <c r="AC21" s="66">
        <f xml:space="preserve"> Y21 + SQRT((2 * LN(A21)/COUNTIFS($E$13:E21, "&lt;&gt;0")))</f>
        <v>1.2996102763260091</v>
      </c>
      <c r="AD21" s="66">
        <f xml:space="preserve"> Z21 + SQRT((2 * LN(A21)/COUNTIF($F$13:F21, "&lt;&gt;0")))</f>
        <v>1.199947073968205</v>
      </c>
      <c r="AE21" s="66">
        <f xml:space="preserve"> AA21 + SQRT((2 * LN(A21)/COUNTIF($G$13:G21, "&lt;&gt;0")))</f>
        <v>1.1502070739682051</v>
      </c>
    </row>
    <row r="22" spans="1:31" x14ac:dyDescent="0.3">
      <c r="A22" s="2">
        <v>10</v>
      </c>
      <c r="B22" s="13">
        <v>0.22385482421003322</v>
      </c>
      <c r="C22" s="21">
        <v>0.70737436625531691</v>
      </c>
      <c r="D22" s="31">
        <v>0.2369390275151747</v>
      </c>
      <c r="E22" s="25">
        <f t="shared" si="12"/>
        <v>30000</v>
      </c>
      <c r="F22" s="26">
        <f t="shared" si="13"/>
        <v>0</v>
      </c>
      <c r="G22" s="26">
        <f t="shared" si="14"/>
        <v>0</v>
      </c>
      <c r="H22" s="27">
        <f t="shared" si="5"/>
        <v>30000</v>
      </c>
      <c r="I22" s="25">
        <f t="shared" si="6"/>
        <v>2662</v>
      </c>
      <c r="J22" s="26">
        <f t="shared" si="7"/>
        <v>0</v>
      </c>
      <c r="K22" s="26">
        <f t="shared" si="8"/>
        <v>0</v>
      </c>
      <c r="L22" s="27">
        <f t="shared" si="0"/>
        <v>2662</v>
      </c>
      <c r="M22" s="19">
        <f t="shared" si="1"/>
        <v>8.8733333333333331E-2</v>
      </c>
      <c r="N22" s="3" t="str">
        <f t="shared" si="1"/>
        <v/>
      </c>
      <c r="O22" s="3" t="str">
        <f t="shared" si="1"/>
        <v/>
      </c>
      <c r="P22" s="4">
        <f t="shared" si="2"/>
        <v>8.8733333333333331E-2</v>
      </c>
      <c r="Q22" s="25">
        <f>SUM(E$13:E22)</f>
        <v>100000</v>
      </c>
      <c r="R22" s="26">
        <f>SUM(F$13:F22)</f>
        <v>100000</v>
      </c>
      <c r="S22" s="26">
        <f>SUM(G$13:G22)</f>
        <v>100000</v>
      </c>
      <c r="T22" s="27">
        <f t="shared" si="9"/>
        <v>300000</v>
      </c>
      <c r="U22" s="25">
        <f>SUM(I$13:I22)</f>
        <v>8914</v>
      </c>
      <c r="V22" s="26">
        <f>SUM(J$13:J22)</f>
        <v>15180</v>
      </c>
      <c r="W22" s="26">
        <f>SUM(K$13:K22)</f>
        <v>10206</v>
      </c>
      <c r="X22" s="27">
        <f t="shared" si="3"/>
        <v>34300</v>
      </c>
      <c r="Y22" s="3">
        <f t="shared" si="10"/>
        <v>8.9139999999999997E-2</v>
      </c>
      <c r="Z22" s="3">
        <f t="shared" si="4"/>
        <v>0.15179999999999999</v>
      </c>
      <c r="AA22" s="3">
        <f t="shared" si="4"/>
        <v>0.10206</v>
      </c>
      <c r="AB22" s="4">
        <f t="shared" si="11"/>
        <v>0.11433333333333333</v>
      </c>
      <c r="AC22" s="66">
        <f xml:space="preserve"> Y22 + SQRT((2 * LN(A22)/COUNTIFS($E$13:E22, "&lt;&gt;0")))</f>
        <v>1.1621230131446736</v>
      </c>
      <c r="AD22" s="66">
        <f xml:space="preserve"> Z22 + SQRT((2 * LN(A22)/COUNTIF($F$13:F22, "&lt;&gt;0")))</f>
        <v>1.2247830131446735</v>
      </c>
      <c r="AE22" s="66">
        <f xml:space="preserve"> AA22 + SQRT((2 * LN(A22)/COUNTIF($G$13:G22, "&lt;&gt;0")))</f>
        <v>1.1750430131446736</v>
      </c>
    </row>
    <row r="23" spans="1:31" x14ac:dyDescent="0.3">
      <c r="A23" s="2">
        <v>11</v>
      </c>
      <c r="B23" s="13">
        <v>0.67062836826772965</v>
      </c>
      <c r="C23" s="21">
        <v>0.44254016384466377</v>
      </c>
      <c r="D23" s="31">
        <v>0.91555697773685774</v>
      </c>
      <c r="E23" s="25">
        <f t="shared" si="12"/>
        <v>0</v>
      </c>
      <c r="F23" s="26">
        <f t="shared" si="13"/>
        <v>30000</v>
      </c>
      <c r="G23" s="26">
        <f t="shared" si="14"/>
        <v>0</v>
      </c>
      <c r="H23" s="27">
        <f t="shared" si="5"/>
        <v>30000</v>
      </c>
      <c r="I23" s="25">
        <f t="shared" si="6"/>
        <v>0</v>
      </c>
      <c r="J23" s="26">
        <f t="shared" si="7"/>
        <v>4491</v>
      </c>
      <c r="K23" s="26">
        <f t="shared" si="8"/>
        <v>0</v>
      </c>
      <c r="L23" s="27">
        <f t="shared" si="0"/>
        <v>4491</v>
      </c>
      <c r="M23" s="19" t="str">
        <f t="shared" si="1"/>
        <v/>
      </c>
      <c r="N23" s="3">
        <f t="shared" si="1"/>
        <v>0.1497</v>
      </c>
      <c r="O23" s="3" t="str">
        <f t="shared" si="1"/>
        <v/>
      </c>
      <c r="P23" s="4">
        <f t="shared" si="2"/>
        <v>0.1497</v>
      </c>
      <c r="Q23" s="25">
        <f>SUM(E$13:E23)</f>
        <v>100000</v>
      </c>
      <c r="R23" s="26">
        <f>SUM(F$13:F23)</f>
        <v>130000</v>
      </c>
      <c r="S23" s="26">
        <f>SUM(G$13:G23)</f>
        <v>100000</v>
      </c>
      <c r="T23" s="27">
        <f t="shared" si="9"/>
        <v>330000</v>
      </c>
      <c r="U23" s="25">
        <f>SUM(I$13:I23)</f>
        <v>8914</v>
      </c>
      <c r="V23" s="26">
        <f>SUM(J$13:J23)</f>
        <v>19671</v>
      </c>
      <c r="W23" s="26">
        <f>SUM(K$13:K23)</f>
        <v>10206</v>
      </c>
      <c r="X23" s="27">
        <f t="shared" si="3"/>
        <v>38791</v>
      </c>
      <c r="Y23" s="3">
        <f t="shared" si="10"/>
        <v>8.9139999999999997E-2</v>
      </c>
      <c r="Z23" s="3">
        <f t="shared" si="4"/>
        <v>0.1513153846153846</v>
      </c>
      <c r="AA23" s="3">
        <f t="shared" si="4"/>
        <v>0.10206</v>
      </c>
      <c r="AB23" s="4">
        <f t="shared" si="11"/>
        <v>0.11754848484848485</v>
      </c>
      <c r="AC23" s="66">
        <f xml:space="preserve"> Y23 + SQRT((2 * LN(A23)/COUNTIFS($E$13:E23, "&lt;&gt;0")))</f>
        <v>1.1841046735850365</v>
      </c>
      <c r="AD23" s="66">
        <f xml:space="preserve"> Z23 + SQRT((2 * LN(A23)/COUNTIF($F$13:F23, "&lt;&gt;0")))</f>
        <v>1.1306815618541886</v>
      </c>
      <c r="AE23" s="66">
        <f xml:space="preserve"> AA23 + SQRT((2 * LN(A23)/COUNTIF($G$13:G23, "&lt;&gt;0")))</f>
        <v>1.1970246735850365</v>
      </c>
    </row>
    <row r="24" spans="1:31" x14ac:dyDescent="0.3">
      <c r="A24" s="2">
        <v>12</v>
      </c>
      <c r="B24" s="13">
        <v>0.16301794093744759</v>
      </c>
      <c r="C24" s="21">
        <v>0.80054456358264614</v>
      </c>
      <c r="D24" s="31">
        <v>0.53844713213143058</v>
      </c>
      <c r="E24" s="25">
        <f t="shared" si="12"/>
        <v>0</v>
      </c>
      <c r="F24" s="26">
        <f t="shared" si="13"/>
        <v>0</v>
      </c>
      <c r="G24" s="26">
        <f t="shared" si="14"/>
        <v>30000</v>
      </c>
      <c r="H24" s="27">
        <f t="shared" si="5"/>
        <v>30000</v>
      </c>
      <c r="I24" s="25">
        <f t="shared" si="6"/>
        <v>0</v>
      </c>
      <c r="J24" s="26">
        <f t="shared" si="7"/>
        <v>0</v>
      </c>
      <c r="K24" s="26">
        <f t="shared" si="8"/>
        <v>3005</v>
      </c>
      <c r="L24" s="27">
        <f t="shared" si="0"/>
        <v>3005</v>
      </c>
      <c r="M24" s="19" t="str">
        <f t="shared" si="1"/>
        <v/>
      </c>
      <c r="N24" s="3" t="str">
        <f t="shared" si="1"/>
        <v/>
      </c>
      <c r="O24" s="3">
        <f t="shared" si="1"/>
        <v>0.10016666666666667</v>
      </c>
      <c r="P24" s="4">
        <f t="shared" si="2"/>
        <v>0.10016666666666667</v>
      </c>
      <c r="Q24" s="25">
        <f>SUM(E$13:E24)</f>
        <v>100000</v>
      </c>
      <c r="R24" s="26">
        <f>SUM(F$13:F24)</f>
        <v>130000</v>
      </c>
      <c r="S24" s="26">
        <f>SUM(G$13:G24)</f>
        <v>130000</v>
      </c>
      <c r="T24" s="27">
        <f t="shared" si="9"/>
        <v>360000</v>
      </c>
      <c r="U24" s="25">
        <f>SUM(I$13:I24)</f>
        <v>8914</v>
      </c>
      <c r="V24" s="26">
        <f>SUM(J$13:J24)</f>
        <v>19671</v>
      </c>
      <c r="W24" s="26">
        <f>SUM(K$13:K24)</f>
        <v>13211</v>
      </c>
      <c r="X24" s="27">
        <f t="shared" si="3"/>
        <v>41796</v>
      </c>
      <c r="Y24" s="3">
        <f t="shared" si="10"/>
        <v>8.9139999999999997E-2</v>
      </c>
      <c r="Z24" s="3">
        <f t="shared" si="4"/>
        <v>0.1513153846153846</v>
      </c>
      <c r="AA24" s="3">
        <f t="shared" si="4"/>
        <v>0.10162307692307693</v>
      </c>
      <c r="AB24" s="4">
        <f t="shared" si="11"/>
        <v>0.11609999999999999</v>
      </c>
      <c r="AC24" s="66">
        <f xml:space="preserve"> Y24 + SQRT((2 * LN(A24)/COUNTIFS($E$13:E24, "&lt;&gt;0")))</f>
        <v>1.2037939036373577</v>
      </c>
      <c r="AD24" s="66">
        <f xml:space="preserve"> Z24 + SQRT((2 * LN(A24)/COUNTIF($F$13:F24, "&lt;&gt;0")))</f>
        <v>1.1482921445828373</v>
      </c>
      <c r="AE24" s="66">
        <f xml:space="preserve"> AA24 + SQRT((2 * LN(A24)/COUNTIF($G$13:G24, "&lt;&gt;0")))</f>
        <v>1.0985998368905299</v>
      </c>
    </row>
    <row r="25" spans="1:31" x14ac:dyDescent="0.3">
      <c r="A25" s="2">
        <v>13</v>
      </c>
      <c r="B25" s="13">
        <v>9.2444289284612902E-2</v>
      </c>
      <c r="C25" s="21">
        <v>0.96225053242008285</v>
      </c>
      <c r="D25" s="31">
        <v>0.46328918972010213</v>
      </c>
      <c r="E25" s="25">
        <f t="shared" si="12"/>
        <v>30000</v>
      </c>
      <c r="F25" s="26">
        <f t="shared" si="13"/>
        <v>0</v>
      </c>
      <c r="G25" s="26">
        <f t="shared" si="14"/>
        <v>0</v>
      </c>
      <c r="H25" s="27">
        <f t="shared" si="5"/>
        <v>30000</v>
      </c>
      <c r="I25" s="25">
        <f t="shared" si="6"/>
        <v>2634</v>
      </c>
      <c r="J25" s="26">
        <f t="shared" si="7"/>
        <v>0</v>
      </c>
      <c r="K25" s="26">
        <f t="shared" si="8"/>
        <v>0</v>
      </c>
      <c r="L25" s="27">
        <f t="shared" si="0"/>
        <v>2634</v>
      </c>
      <c r="M25" s="19">
        <f t="shared" si="1"/>
        <v>8.7800000000000003E-2</v>
      </c>
      <c r="N25" s="3" t="str">
        <f t="shared" si="1"/>
        <v/>
      </c>
      <c r="O25" s="3" t="str">
        <f t="shared" si="1"/>
        <v/>
      </c>
      <c r="P25" s="4">
        <f t="shared" si="2"/>
        <v>8.7800000000000003E-2</v>
      </c>
      <c r="Q25" s="25">
        <f>SUM(E$13:E25)</f>
        <v>130000</v>
      </c>
      <c r="R25" s="26">
        <f>SUM(F$13:F25)</f>
        <v>130000</v>
      </c>
      <c r="S25" s="26">
        <f>SUM(G$13:G25)</f>
        <v>130000</v>
      </c>
      <c r="T25" s="27">
        <f t="shared" si="9"/>
        <v>390000</v>
      </c>
      <c r="U25" s="25">
        <f>SUM(I$13:I25)</f>
        <v>11548</v>
      </c>
      <c r="V25" s="26">
        <f>SUM(J$13:J25)</f>
        <v>19671</v>
      </c>
      <c r="W25" s="26">
        <f>SUM(K$13:K25)</f>
        <v>13211</v>
      </c>
      <c r="X25" s="27">
        <f t="shared" si="3"/>
        <v>44430</v>
      </c>
      <c r="Y25" s="3">
        <f t="shared" si="10"/>
        <v>8.8830769230769227E-2</v>
      </c>
      <c r="Z25" s="3">
        <f t="shared" si="4"/>
        <v>0.1513153846153846</v>
      </c>
      <c r="AA25" s="3">
        <f t="shared" si="4"/>
        <v>0.10162307692307693</v>
      </c>
      <c r="AB25" s="4">
        <f t="shared" si="11"/>
        <v>0.11392307692307692</v>
      </c>
      <c r="AC25" s="66">
        <f xml:space="preserve"> Y25 + SQRT((2 * LN(A25)/COUNTIFS($E$13:E25, "&lt;&gt;0")))</f>
        <v>1.1017373507991854</v>
      </c>
      <c r="AD25" s="66">
        <f xml:space="preserve"> Z25 + SQRT((2 * LN(A25)/COUNTIF($F$13:F25, "&lt;&gt;0")))</f>
        <v>1.1642219661838007</v>
      </c>
      <c r="AE25" s="66">
        <f xml:space="preserve"> AA25 + SQRT((2 * LN(A25)/COUNTIF($G$13:G25, "&lt;&gt;0")))</f>
        <v>1.114529658491493</v>
      </c>
    </row>
    <row r="26" spans="1:31" x14ac:dyDescent="0.3">
      <c r="A26" s="2">
        <v>14</v>
      </c>
      <c r="B26" s="13">
        <v>0.58883775404502425</v>
      </c>
      <c r="C26" s="21">
        <v>0.97905052168461115</v>
      </c>
      <c r="D26" s="31">
        <v>0.53105665344050812</v>
      </c>
      <c r="E26" s="25">
        <f t="shared" si="12"/>
        <v>0</v>
      </c>
      <c r="F26" s="26">
        <f t="shared" si="13"/>
        <v>30000</v>
      </c>
      <c r="G26" s="26">
        <f t="shared" si="14"/>
        <v>0</v>
      </c>
      <c r="H26" s="27">
        <f t="shared" si="5"/>
        <v>30000</v>
      </c>
      <c r="I26" s="25">
        <f t="shared" si="6"/>
        <v>0</v>
      </c>
      <c r="J26" s="26">
        <f t="shared" si="7"/>
        <v>4626</v>
      </c>
      <c r="K26" s="26">
        <f t="shared" si="8"/>
        <v>0</v>
      </c>
      <c r="L26" s="27">
        <f t="shared" si="0"/>
        <v>4626</v>
      </c>
      <c r="M26" s="19" t="str">
        <f t="shared" si="1"/>
        <v/>
      </c>
      <c r="N26" s="3">
        <f t="shared" si="1"/>
        <v>0.1542</v>
      </c>
      <c r="O26" s="3" t="str">
        <f t="shared" si="1"/>
        <v/>
      </c>
      <c r="P26" s="4">
        <f t="shared" si="2"/>
        <v>0.1542</v>
      </c>
      <c r="Q26" s="25">
        <f>SUM(E$13:E26)</f>
        <v>130000</v>
      </c>
      <c r="R26" s="26">
        <f>SUM(F$13:F26)</f>
        <v>160000</v>
      </c>
      <c r="S26" s="26">
        <f>SUM(G$13:G26)</f>
        <v>130000</v>
      </c>
      <c r="T26" s="27">
        <f t="shared" si="9"/>
        <v>420000</v>
      </c>
      <c r="U26" s="25">
        <f>SUM(I$13:I26)</f>
        <v>11548</v>
      </c>
      <c r="V26" s="26">
        <f>SUM(J$13:J26)</f>
        <v>24297</v>
      </c>
      <c r="W26" s="26">
        <f>SUM(K$13:K26)</f>
        <v>13211</v>
      </c>
      <c r="X26" s="27">
        <f t="shared" si="3"/>
        <v>49056</v>
      </c>
      <c r="Y26" s="3">
        <f t="shared" si="10"/>
        <v>8.8830769230769227E-2</v>
      </c>
      <c r="Z26" s="3">
        <f t="shared" si="4"/>
        <v>0.15185625</v>
      </c>
      <c r="AA26" s="3">
        <f t="shared" si="4"/>
        <v>0.10162307692307693</v>
      </c>
      <c r="AB26" s="4">
        <f t="shared" si="11"/>
        <v>0.1168</v>
      </c>
      <c r="AC26" s="66">
        <f xml:space="preserve"> Y26 + SQRT((2 * LN(A26)/COUNTIFS($E$13:E26, "&lt;&gt;0")))</f>
        <v>1.1162658921685162</v>
      </c>
      <c r="AD26" s="66">
        <f xml:space="preserve"> Z26 + SQRT((2 * LN(A26)/COUNTIF($F$13:F26, "&lt;&gt;0")))</f>
        <v>1.089771905343496</v>
      </c>
      <c r="AE26" s="66">
        <f xml:space="preserve"> AA26 + SQRT((2 * LN(A26)/COUNTIF($G$13:G26, "&lt;&gt;0")))</f>
        <v>1.129058199860824</v>
      </c>
    </row>
    <row r="27" spans="1:31" x14ac:dyDescent="0.3">
      <c r="A27" s="2">
        <v>15</v>
      </c>
      <c r="B27" s="13">
        <v>0.82234226758866102</v>
      </c>
      <c r="C27" s="21">
        <v>0.55672474238340097</v>
      </c>
      <c r="D27" s="31">
        <v>0.88612582638106541</v>
      </c>
      <c r="E27" s="25">
        <f t="shared" si="12"/>
        <v>0</v>
      </c>
      <c r="F27" s="26">
        <f t="shared" si="13"/>
        <v>0</v>
      </c>
      <c r="G27" s="26">
        <f t="shared" si="14"/>
        <v>30000</v>
      </c>
      <c r="H27" s="27">
        <f t="shared" si="5"/>
        <v>30000</v>
      </c>
      <c r="I27" s="25">
        <f t="shared" si="6"/>
        <v>0</v>
      </c>
      <c r="J27" s="26">
        <f t="shared" si="7"/>
        <v>0</v>
      </c>
      <c r="K27" s="26">
        <f t="shared" si="8"/>
        <v>3063</v>
      </c>
      <c r="L27" s="27">
        <f t="shared" si="0"/>
        <v>3063</v>
      </c>
      <c r="M27" s="19" t="str">
        <f t="shared" si="1"/>
        <v/>
      </c>
      <c r="N27" s="3" t="str">
        <f t="shared" si="1"/>
        <v/>
      </c>
      <c r="O27" s="3">
        <f t="shared" si="1"/>
        <v>0.1021</v>
      </c>
      <c r="P27" s="4">
        <f t="shared" si="2"/>
        <v>0.1021</v>
      </c>
      <c r="Q27" s="25">
        <f>SUM(E$13:E27)</f>
        <v>130000</v>
      </c>
      <c r="R27" s="26">
        <f>SUM(F$13:F27)</f>
        <v>160000</v>
      </c>
      <c r="S27" s="26">
        <f>SUM(G$13:G27)</f>
        <v>160000</v>
      </c>
      <c r="T27" s="27">
        <f t="shared" si="9"/>
        <v>450000</v>
      </c>
      <c r="U27" s="25">
        <f>SUM(I$13:I27)</f>
        <v>11548</v>
      </c>
      <c r="V27" s="26">
        <f>SUM(J$13:J27)</f>
        <v>24297</v>
      </c>
      <c r="W27" s="26">
        <f>SUM(K$13:K27)</f>
        <v>16274</v>
      </c>
      <c r="X27" s="27">
        <f t="shared" si="3"/>
        <v>52119</v>
      </c>
      <c r="Y27" s="3">
        <f t="shared" si="10"/>
        <v>8.8830769230769227E-2</v>
      </c>
      <c r="Z27" s="3">
        <f t="shared" si="4"/>
        <v>0.15185625</v>
      </c>
      <c r="AA27" s="3">
        <f t="shared" si="4"/>
        <v>0.1017125</v>
      </c>
      <c r="AB27" s="4">
        <f t="shared" si="11"/>
        <v>0.11582000000000001</v>
      </c>
      <c r="AC27" s="66">
        <f xml:space="preserve"> Y27 + SQRT((2 * LN(A27)/COUNTIFS($E$13:E27, "&lt;&gt;0")))</f>
        <v>1.1296093626121302</v>
      </c>
      <c r="AD27" s="66">
        <f xml:space="preserve"> Z27 + SQRT((2 * LN(A27)/COUNTIF($F$13:F27, "&lt;&gt;0")))</f>
        <v>1.1019527716057804</v>
      </c>
      <c r="AE27" s="66">
        <f xml:space="preserve"> AA27 + SQRT((2 * LN(A27)/COUNTIF($G$13:G27, "&lt;&gt;0")))</f>
        <v>1.0518090216057805</v>
      </c>
    </row>
    <row r="28" spans="1:31" x14ac:dyDescent="0.3">
      <c r="A28" s="2">
        <v>16</v>
      </c>
      <c r="B28" s="13">
        <v>0.84196429942263962</v>
      </c>
      <c r="C28" s="21">
        <v>0.68733116660633353</v>
      </c>
      <c r="D28" s="31">
        <v>0.21033096704047327</v>
      </c>
      <c r="E28" s="25">
        <f t="shared" si="12"/>
        <v>30000</v>
      </c>
      <c r="F28" s="26">
        <f t="shared" si="13"/>
        <v>0</v>
      </c>
      <c r="G28" s="26">
        <f t="shared" si="14"/>
        <v>0</v>
      </c>
      <c r="H28" s="27">
        <f t="shared" si="5"/>
        <v>30000</v>
      </c>
      <c r="I28" s="25">
        <f t="shared" si="6"/>
        <v>2750</v>
      </c>
      <c r="J28" s="26">
        <f t="shared" si="7"/>
        <v>0</v>
      </c>
      <c r="K28" s="26">
        <f t="shared" si="8"/>
        <v>0</v>
      </c>
      <c r="L28" s="27">
        <f t="shared" si="0"/>
        <v>2750</v>
      </c>
      <c r="M28" s="19">
        <f t="shared" si="1"/>
        <v>9.166666666666666E-2</v>
      </c>
      <c r="N28" s="3" t="str">
        <f t="shared" si="1"/>
        <v/>
      </c>
      <c r="O28" s="3" t="str">
        <f t="shared" si="1"/>
        <v/>
      </c>
      <c r="P28" s="4">
        <f t="shared" si="2"/>
        <v>9.166666666666666E-2</v>
      </c>
      <c r="Q28" s="25">
        <f>SUM(E$13:E28)</f>
        <v>160000</v>
      </c>
      <c r="R28" s="26">
        <f>SUM(F$13:F28)</f>
        <v>160000</v>
      </c>
      <c r="S28" s="26">
        <f>SUM(G$13:G28)</f>
        <v>160000</v>
      </c>
      <c r="T28" s="27">
        <f t="shared" si="9"/>
        <v>480000</v>
      </c>
      <c r="U28" s="25">
        <f>SUM(I$13:I28)</f>
        <v>14298</v>
      </c>
      <c r="V28" s="26">
        <f>SUM(J$13:J28)</f>
        <v>24297</v>
      </c>
      <c r="W28" s="26">
        <f>SUM(K$13:K28)</f>
        <v>16274</v>
      </c>
      <c r="X28" s="27">
        <f t="shared" si="3"/>
        <v>54869</v>
      </c>
      <c r="Y28" s="3">
        <f t="shared" si="10"/>
        <v>8.9362499999999997E-2</v>
      </c>
      <c r="Z28" s="3">
        <f t="shared" si="4"/>
        <v>0.15185625</v>
      </c>
      <c r="AA28" s="3">
        <f t="shared" si="4"/>
        <v>0.1017125</v>
      </c>
      <c r="AB28" s="4">
        <f t="shared" si="11"/>
        <v>0.11431041666666666</v>
      </c>
      <c r="AC28" s="66">
        <f xml:space="preserve"> Y28 + SQRT((2 * LN(A28)/COUNTIFS($E$13:E28, "&lt;&gt;0")))</f>
        <v>1.0507137577339218</v>
      </c>
      <c r="AD28" s="66">
        <f xml:space="preserve"> Z28 + SQRT((2 * LN(A28)/COUNTIF($F$13:F28, "&lt;&gt;0")))</f>
        <v>1.1132075077339219</v>
      </c>
      <c r="AE28" s="66">
        <f xml:space="preserve"> AA28 + SQRT((2 * LN(A28)/COUNTIF($G$13:G28, "&lt;&gt;0")))</f>
        <v>1.0630637577339219</v>
      </c>
    </row>
    <row r="29" spans="1:31" x14ac:dyDescent="0.3">
      <c r="A29" s="2">
        <v>17</v>
      </c>
      <c r="B29" s="13">
        <v>0.94155845335844435</v>
      </c>
      <c r="C29" s="21">
        <v>5.3153783508686492E-2</v>
      </c>
      <c r="D29" s="31">
        <v>0.52641178733010063</v>
      </c>
      <c r="E29" s="25">
        <f t="shared" si="12"/>
        <v>0</v>
      </c>
      <c r="F29" s="26">
        <f t="shared" si="13"/>
        <v>30000</v>
      </c>
      <c r="G29" s="26">
        <f t="shared" si="14"/>
        <v>0</v>
      </c>
      <c r="H29" s="27">
        <f t="shared" si="5"/>
        <v>30000</v>
      </c>
      <c r="I29" s="25">
        <f t="shared" si="6"/>
        <v>0</v>
      </c>
      <c r="J29" s="26">
        <f t="shared" si="7"/>
        <v>4400</v>
      </c>
      <c r="K29" s="26">
        <f t="shared" si="8"/>
        <v>0</v>
      </c>
      <c r="L29" s="27">
        <f t="shared" si="0"/>
        <v>4400</v>
      </c>
      <c r="M29" s="19" t="str">
        <f t="shared" si="1"/>
        <v/>
      </c>
      <c r="N29" s="3">
        <f t="shared" si="1"/>
        <v>0.14666666666666667</v>
      </c>
      <c r="O29" s="3" t="str">
        <f t="shared" si="1"/>
        <v/>
      </c>
      <c r="P29" s="4">
        <f t="shared" si="2"/>
        <v>0.14666666666666667</v>
      </c>
      <c r="Q29" s="25">
        <f>SUM(E$13:E29)</f>
        <v>160000</v>
      </c>
      <c r="R29" s="26">
        <f>SUM(F$13:F29)</f>
        <v>190000</v>
      </c>
      <c r="S29" s="26">
        <f>SUM(G$13:G29)</f>
        <v>160000</v>
      </c>
      <c r="T29" s="27">
        <f t="shared" si="9"/>
        <v>510000</v>
      </c>
      <c r="U29" s="25">
        <f>SUM(I$13:I29)</f>
        <v>14298</v>
      </c>
      <c r="V29" s="26">
        <f>SUM(J$13:J29)</f>
        <v>28697</v>
      </c>
      <c r="W29" s="26">
        <f>SUM(K$13:K29)</f>
        <v>16274</v>
      </c>
      <c r="X29" s="27">
        <f t="shared" si="3"/>
        <v>59269</v>
      </c>
      <c r="Y29" s="3">
        <f t="shared" si="10"/>
        <v>8.9362499999999997E-2</v>
      </c>
      <c r="Z29" s="3">
        <f t="shared" si="4"/>
        <v>0.15103684210526316</v>
      </c>
      <c r="AA29" s="3">
        <f t="shared" si="4"/>
        <v>0.1017125</v>
      </c>
      <c r="AB29" s="4">
        <f t="shared" si="11"/>
        <v>0.11621372549019608</v>
      </c>
      <c r="AC29" s="66">
        <f xml:space="preserve"> Y29 + SQRT((2 * LN(A29)/COUNTIFS($E$13:E29, "&lt;&gt;0")))</f>
        <v>1.0611672375984225</v>
      </c>
      <c r="AD29" s="66">
        <f xml:space="preserve"> Z29 + SQRT((2 * LN(A29)/COUNTIF($F$13:F29, "&lt;&gt;0")))</f>
        <v>1.0507532012280729</v>
      </c>
      <c r="AE29" s="66">
        <f xml:space="preserve"> AA29 + SQRT((2 * LN(A29)/COUNTIF($G$13:G29, "&lt;&gt;0")))</f>
        <v>1.0735172375984225</v>
      </c>
    </row>
    <row r="30" spans="1:31" x14ac:dyDescent="0.3">
      <c r="A30" s="2">
        <v>18</v>
      </c>
      <c r="B30" s="13">
        <v>0.38729171739997703</v>
      </c>
      <c r="C30" s="21">
        <v>0.34951775365442306</v>
      </c>
      <c r="D30" s="31">
        <v>0.65407361787018981</v>
      </c>
      <c r="E30" s="25">
        <f t="shared" si="12"/>
        <v>0</v>
      </c>
      <c r="F30" s="26">
        <f t="shared" si="13"/>
        <v>0</v>
      </c>
      <c r="G30" s="26">
        <f t="shared" si="14"/>
        <v>30000</v>
      </c>
      <c r="H30" s="27">
        <f t="shared" si="5"/>
        <v>30000</v>
      </c>
      <c r="I30" s="25">
        <f t="shared" si="6"/>
        <v>0</v>
      </c>
      <c r="J30" s="26">
        <f t="shared" si="7"/>
        <v>0</v>
      </c>
      <c r="K30" s="26">
        <f t="shared" si="8"/>
        <v>3020</v>
      </c>
      <c r="L30" s="27">
        <f t="shared" si="0"/>
        <v>3020</v>
      </c>
      <c r="M30" s="19" t="str">
        <f t="shared" si="1"/>
        <v/>
      </c>
      <c r="N30" s="3" t="str">
        <f t="shared" si="1"/>
        <v/>
      </c>
      <c r="O30" s="3">
        <f t="shared" si="1"/>
        <v>0.10066666666666667</v>
      </c>
      <c r="P30" s="4">
        <f t="shared" si="2"/>
        <v>0.10066666666666667</v>
      </c>
      <c r="Q30" s="25">
        <f>SUM(E$13:E30)</f>
        <v>160000</v>
      </c>
      <c r="R30" s="26">
        <f>SUM(F$13:F30)</f>
        <v>190000</v>
      </c>
      <c r="S30" s="26">
        <f>SUM(G$13:G30)</f>
        <v>190000</v>
      </c>
      <c r="T30" s="27">
        <f t="shared" si="9"/>
        <v>540000</v>
      </c>
      <c r="U30" s="25">
        <f>SUM(I$13:I30)</f>
        <v>14298</v>
      </c>
      <c r="V30" s="26">
        <f>SUM(J$13:J30)</f>
        <v>28697</v>
      </c>
      <c r="W30" s="26">
        <f>SUM(K$13:K30)</f>
        <v>19294</v>
      </c>
      <c r="X30" s="27">
        <f t="shared" si="3"/>
        <v>62289</v>
      </c>
      <c r="Y30" s="3">
        <f t="shared" si="10"/>
        <v>8.9362499999999997E-2</v>
      </c>
      <c r="Z30" s="3">
        <f t="shared" si="4"/>
        <v>0.15103684210526316</v>
      </c>
      <c r="AA30" s="3">
        <f t="shared" si="4"/>
        <v>0.10154736842105264</v>
      </c>
      <c r="AB30" s="4">
        <f t="shared" si="11"/>
        <v>0.11534999999999999</v>
      </c>
      <c r="AC30" s="66">
        <f xml:space="preserve"> Y30 + SQRT((2 * LN(A30)/COUNTIFS($E$13:E30, "&lt;&gt;0")))</f>
        <v>1.0709210833927869</v>
      </c>
      <c r="AD30" s="66">
        <f xml:space="preserve"> Z30 + SQRT((2 * LN(A30)/COUNTIF($F$13:F30, "&lt;&gt;0")))</f>
        <v>1.0597835077145776</v>
      </c>
      <c r="AE30" s="66">
        <f xml:space="preserve"> AA30 + SQRT((2 * LN(A30)/COUNTIF($G$13:G30, "&lt;&gt;0")))</f>
        <v>1.010294034030367</v>
      </c>
    </row>
    <row r="31" spans="1:31" x14ac:dyDescent="0.3">
      <c r="A31" s="2">
        <v>19</v>
      </c>
      <c r="B31" s="13">
        <v>0.13859757743450207</v>
      </c>
      <c r="C31" s="21">
        <v>0.67349503852547188</v>
      </c>
      <c r="D31" s="31">
        <v>0.82419131769920673</v>
      </c>
      <c r="E31" s="25">
        <f t="shared" si="12"/>
        <v>30000</v>
      </c>
      <c r="F31" s="26">
        <f t="shared" si="13"/>
        <v>0</v>
      </c>
      <c r="G31" s="26">
        <f t="shared" si="14"/>
        <v>0</v>
      </c>
      <c r="H31" s="27">
        <f t="shared" si="5"/>
        <v>30000</v>
      </c>
      <c r="I31" s="25">
        <f t="shared" si="6"/>
        <v>2646</v>
      </c>
      <c r="J31" s="26">
        <f t="shared" si="7"/>
        <v>0</v>
      </c>
      <c r="K31" s="26">
        <f t="shared" si="8"/>
        <v>0</v>
      </c>
      <c r="L31" s="27">
        <f t="shared" si="0"/>
        <v>2646</v>
      </c>
      <c r="M31" s="19">
        <f t="shared" si="1"/>
        <v>8.8200000000000001E-2</v>
      </c>
      <c r="N31" s="3" t="str">
        <f t="shared" si="1"/>
        <v/>
      </c>
      <c r="O31" s="3" t="str">
        <f t="shared" si="1"/>
        <v/>
      </c>
      <c r="P31" s="4">
        <f t="shared" si="2"/>
        <v>8.8200000000000001E-2</v>
      </c>
      <c r="Q31" s="25">
        <f>SUM(E$13:E31)</f>
        <v>190000</v>
      </c>
      <c r="R31" s="26">
        <f>SUM(F$13:F31)</f>
        <v>190000</v>
      </c>
      <c r="S31" s="26">
        <f>SUM(G$13:G31)</f>
        <v>190000</v>
      </c>
      <c r="T31" s="27">
        <f t="shared" si="9"/>
        <v>570000</v>
      </c>
      <c r="U31" s="25">
        <f>SUM(I$13:I31)</f>
        <v>16944</v>
      </c>
      <c r="V31" s="26">
        <f>SUM(J$13:J31)</f>
        <v>28697</v>
      </c>
      <c r="W31" s="26">
        <f>SUM(K$13:K31)</f>
        <v>19294</v>
      </c>
      <c r="X31" s="27">
        <f t="shared" si="3"/>
        <v>64935</v>
      </c>
      <c r="Y31" s="3">
        <f t="shared" si="10"/>
        <v>8.9178947368421052E-2</v>
      </c>
      <c r="Z31" s="3">
        <f t="shared" si="4"/>
        <v>0.15103684210526316</v>
      </c>
      <c r="AA31" s="3">
        <f t="shared" si="4"/>
        <v>0.10154736842105264</v>
      </c>
      <c r="AB31" s="4">
        <f t="shared" si="11"/>
        <v>0.11392105263157895</v>
      </c>
      <c r="AC31" s="66">
        <f xml:space="preserve"> Y31 + SQRT((2 * LN(A31)/COUNTIFS($E$13:E31, "&lt;&gt;0")))</f>
        <v>1.0063857287224622</v>
      </c>
      <c r="AD31" s="66">
        <f xml:space="preserve"> Z31 + SQRT((2 * LN(A31)/COUNTIF($F$13:F31, "&lt;&gt;0")))</f>
        <v>1.0682436234593045</v>
      </c>
      <c r="AE31" s="66">
        <f xml:space="preserve"> AA31 + SQRT((2 * LN(A31)/COUNTIF($G$13:G31, "&lt;&gt;0")))</f>
        <v>1.0187541497750938</v>
      </c>
    </row>
    <row r="32" spans="1:31" x14ac:dyDescent="0.3">
      <c r="A32" s="2">
        <v>20</v>
      </c>
      <c r="B32" s="13">
        <v>0.14145637947482426</v>
      </c>
      <c r="C32" s="21">
        <v>2.6127224078081657E-2</v>
      </c>
      <c r="D32" s="31">
        <v>0.76439785704004626</v>
      </c>
      <c r="E32" s="25">
        <f t="shared" si="12"/>
        <v>0</v>
      </c>
      <c r="F32" s="26">
        <f t="shared" si="13"/>
        <v>30000</v>
      </c>
      <c r="G32" s="26">
        <f t="shared" si="14"/>
        <v>0</v>
      </c>
      <c r="H32" s="27">
        <f t="shared" si="5"/>
        <v>30000</v>
      </c>
      <c r="I32" s="25">
        <f t="shared" si="6"/>
        <v>0</v>
      </c>
      <c r="J32" s="26">
        <f t="shared" si="7"/>
        <v>4380</v>
      </c>
      <c r="K32" s="26">
        <f t="shared" si="8"/>
        <v>0</v>
      </c>
      <c r="L32" s="27">
        <f t="shared" si="0"/>
        <v>4380</v>
      </c>
      <c r="M32" s="19" t="str">
        <f t="shared" si="1"/>
        <v/>
      </c>
      <c r="N32" s="3">
        <f t="shared" si="1"/>
        <v>0.14599999999999999</v>
      </c>
      <c r="O32" s="3" t="str">
        <f t="shared" si="1"/>
        <v/>
      </c>
      <c r="P32" s="4">
        <f t="shared" si="2"/>
        <v>0.14599999999999999</v>
      </c>
      <c r="Q32" s="25">
        <f>SUM(E$13:E32)</f>
        <v>190000</v>
      </c>
      <c r="R32" s="26">
        <f>SUM(F$13:F32)</f>
        <v>220000</v>
      </c>
      <c r="S32" s="26">
        <f>SUM(G$13:G32)</f>
        <v>190000</v>
      </c>
      <c r="T32" s="27">
        <f t="shared" si="9"/>
        <v>600000</v>
      </c>
      <c r="U32" s="25">
        <f>SUM(I$13:I32)</f>
        <v>16944</v>
      </c>
      <c r="V32" s="26">
        <f>SUM(J$13:J32)</f>
        <v>33077</v>
      </c>
      <c r="W32" s="26">
        <f>SUM(K$13:K32)</f>
        <v>19294</v>
      </c>
      <c r="X32" s="27">
        <f t="shared" si="3"/>
        <v>69315</v>
      </c>
      <c r="Y32" s="3">
        <f t="shared" si="10"/>
        <v>8.9178947368421052E-2</v>
      </c>
      <c r="Z32" s="3">
        <f t="shared" si="4"/>
        <v>0.15035000000000001</v>
      </c>
      <c r="AA32" s="3">
        <f t="shared" si="4"/>
        <v>0.10154736842105264</v>
      </c>
      <c r="AB32" s="4">
        <f t="shared" si="11"/>
        <v>0.115525</v>
      </c>
      <c r="AC32" s="66">
        <f xml:space="preserve"> Y32 + SQRT((2 * LN(A32)/COUNTIFS($E$13:E32, "&lt;&gt;0")))</f>
        <v>1.0143402882867021</v>
      </c>
      <c r="AD32" s="66">
        <f xml:space="preserve"> Z32 + SQRT((2 * LN(A32)/COUNTIF($F$13:F32, "&lt;&gt;0")))</f>
        <v>1.0157591913011428</v>
      </c>
      <c r="AE32" s="66">
        <f xml:space="preserve"> AA32 + SQRT((2 * LN(A32)/COUNTIF($G$13:G32, "&lt;&gt;0")))</f>
        <v>1.0267087093393337</v>
      </c>
    </row>
    <row r="33" spans="1:31" x14ac:dyDescent="0.3">
      <c r="A33" s="2">
        <v>21</v>
      </c>
      <c r="B33" s="13">
        <v>0.42119702339198706</v>
      </c>
      <c r="C33" s="21">
        <v>0.32571719276141586</v>
      </c>
      <c r="D33" s="31">
        <v>0.16207239089430636</v>
      </c>
      <c r="E33" s="25">
        <f t="shared" si="12"/>
        <v>0</v>
      </c>
      <c r="F33" s="26">
        <f t="shared" si="13"/>
        <v>0</v>
      </c>
      <c r="G33" s="26">
        <f t="shared" si="14"/>
        <v>30000</v>
      </c>
      <c r="H33" s="27">
        <f t="shared" si="5"/>
        <v>30000</v>
      </c>
      <c r="I33" s="25">
        <f t="shared" si="6"/>
        <v>0</v>
      </c>
      <c r="J33" s="26">
        <f t="shared" si="7"/>
        <v>0</v>
      </c>
      <c r="K33" s="26">
        <f t="shared" si="8"/>
        <v>2949</v>
      </c>
      <c r="L33" s="27">
        <f t="shared" si="0"/>
        <v>2949</v>
      </c>
      <c r="M33" s="19" t="str">
        <f t="shared" si="1"/>
        <v/>
      </c>
      <c r="N33" s="3" t="str">
        <f t="shared" si="1"/>
        <v/>
      </c>
      <c r="O33" s="3">
        <f t="shared" si="1"/>
        <v>9.8299999999999998E-2</v>
      </c>
      <c r="P33" s="4">
        <f t="shared" si="2"/>
        <v>9.8299999999999998E-2</v>
      </c>
      <c r="Q33" s="25">
        <f>SUM(E$13:E33)</f>
        <v>190000</v>
      </c>
      <c r="R33" s="26">
        <f>SUM(F$13:F33)</f>
        <v>220000</v>
      </c>
      <c r="S33" s="26">
        <f>SUM(G$13:G33)</f>
        <v>220000</v>
      </c>
      <c r="T33" s="27">
        <f t="shared" si="9"/>
        <v>630000</v>
      </c>
      <c r="U33" s="25">
        <f>SUM(I$13:I33)</f>
        <v>16944</v>
      </c>
      <c r="V33" s="26">
        <f>SUM(J$13:J33)</f>
        <v>33077</v>
      </c>
      <c r="W33" s="26">
        <f>SUM(K$13:K33)</f>
        <v>22243</v>
      </c>
      <c r="X33" s="27">
        <f t="shared" si="3"/>
        <v>72264</v>
      </c>
      <c r="Y33" s="3">
        <f t="shared" si="10"/>
        <v>8.9178947368421052E-2</v>
      </c>
      <c r="Z33" s="3">
        <f t="shared" si="4"/>
        <v>0.15035000000000001</v>
      </c>
      <c r="AA33" s="3">
        <f t="shared" si="4"/>
        <v>0.10110454545454546</v>
      </c>
      <c r="AB33" s="4">
        <f t="shared" si="11"/>
        <v>0.11470476190476191</v>
      </c>
      <c r="AC33" s="66">
        <f xml:space="preserve"> Y33 + SQRT((2 * LN(A33)/COUNTIFS($E$13:E33, "&lt;&gt;0")))</f>
        <v>1.0218437068802533</v>
      </c>
      <c r="AD33" s="66">
        <f xml:space="preserve"> Z33 + SQRT((2 * LN(A33)/COUNTIF($F$13:F33, "&lt;&gt;0")))</f>
        <v>1.0227779967027972</v>
      </c>
      <c r="AE33" s="66">
        <f xml:space="preserve"> AA33 + SQRT((2 * LN(A33)/COUNTIF($G$13:G33, "&lt;&gt;0")))</f>
        <v>0.97353254215734264</v>
      </c>
    </row>
    <row r="34" spans="1:31" x14ac:dyDescent="0.3">
      <c r="A34" s="2">
        <v>22</v>
      </c>
      <c r="B34" s="13">
        <v>0.99771515753781737</v>
      </c>
      <c r="C34" s="21">
        <v>0.12220285174429968</v>
      </c>
      <c r="D34" s="31">
        <v>0.73544602216590138</v>
      </c>
      <c r="E34" s="25">
        <f t="shared" si="12"/>
        <v>0</v>
      </c>
      <c r="F34" s="26">
        <f t="shared" si="13"/>
        <v>30000</v>
      </c>
      <c r="G34" s="26">
        <f t="shared" si="14"/>
        <v>0</v>
      </c>
      <c r="H34" s="27">
        <f t="shared" si="5"/>
        <v>30000</v>
      </c>
      <c r="I34" s="25">
        <f t="shared" si="6"/>
        <v>0</v>
      </c>
      <c r="J34" s="26">
        <f t="shared" si="7"/>
        <v>4428</v>
      </c>
      <c r="K34" s="26">
        <f t="shared" si="8"/>
        <v>0</v>
      </c>
      <c r="L34" s="27">
        <f t="shared" si="0"/>
        <v>4428</v>
      </c>
      <c r="M34" s="19" t="str">
        <f t="shared" si="1"/>
        <v/>
      </c>
      <c r="N34" s="3">
        <f t="shared" si="1"/>
        <v>0.14760000000000001</v>
      </c>
      <c r="O34" s="3" t="str">
        <f t="shared" si="1"/>
        <v/>
      </c>
      <c r="P34" s="4">
        <f t="shared" si="2"/>
        <v>0.14760000000000001</v>
      </c>
      <c r="Q34" s="25">
        <f>SUM(E$13:E34)</f>
        <v>190000</v>
      </c>
      <c r="R34" s="26">
        <f>SUM(F$13:F34)</f>
        <v>250000</v>
      </c>
      <c r="S34" s="26">
        <f>SUM(G$13:G34)</f>
        <v>220000</v>
      </c>
      <c r="T34" s="27">
        <f t="shared" si="9"/>
        <v>660000</v>
      </c>
      <c r="U34" s="25">
        <f>SUM(I$13:I34)</f>
        <v>16944</v>
      </c>
      <c r="V34" s="26">
        <f>SUM(J$13:J34)</f>
        <v>37505</v>
      </c>
      <c r="W34" s="26">
        <f>SUM(K$13:K34)</f>
        <v>22243</v>
      </c>
      <c r="X34" s="27">
        <f t="shared" si="3"/>
        <v>76692</v>
      </c>
      <c r="Y34" s="3">
        <f t="shared" si="10"/>
        <v>8.9178947368421052E-2</v>
      </c>
      <c r="Z34" s="3">
        <f t="shared" si="4"/>
        <v>0.15001999999999999</v>
      </c>
      <c r="AA34" s="3">
        <f t="shared" si="4"/>
        <v>0.10110454545454546</v>
      </c>
      <c r="AB34" s="4">
        <f t="shared" si="11"/>
        <v>0.1162</v>
      </c>
      <c r="AC34" s="66">
        <f xml:space="preserve"> Y34 + SQRT((2 * LN(A34)/COUNTIFS($E$13:E34, "&lt;&gt;0")))</f>
        <v>1.0289422083409943</v>
      </c>
      <c r="AD34" s="66">
        <f xml:space="preserve"> Z34 + SQRT((2 * LN(A34)/COUNTIF($F$13:F34, "&lt;&gt;0")))</f>
        <v>0.97881329326950683</v>
      </c>
      <c r="AE34" s="66">
        <f xml:space="preserve"> AA34 + SQRT((2 * LN(A34)/COUNTIF($G$13:G34, "&lt;&gt;0")))</f>
        <v>0.98017258226374437</v>
      </c>
    </row>
    <row r="35" spans="1:31" x14ac:dyDescent="0.3">
      <c r="A35" s="2">
        <v>23</v>
      </c>
      <c r="B35" s="13">
        <v>0.98428068749365749</v>
      </c>
      <c r="C35" s="21">
        <v>0.63245163745720789</v>
      </c>
      <c r="D35" s="31">
        <v>0.39117261660271374</v>
      </c>
      <c r="E35" s="25">
        <f t="shared" si="12"/>
        <v>30000</v>
      </c>
      <c r="F35" s="26">
        <f t="shared" si="13"/>
        <v>0</v>
      </c>
      <c r="G35" s="26">
        <f t="shared" si="14"/>
        <v>0</v>
      </c>
      <c r="H35" s="27">
        <f t="shared" si="5"/>
        <v>30000</v>
      </c>
      <c r="I35" s="25">
        <f t="shared" si="6"/>
        <v>2807</v>
      </c>
      <c r="J35" s="26">
        <f t="shared" si="7"/>
        <v>0</v>
      </c>
      <c r="K35" s="26">
        <f t="shared" si="8"/>
        <v>0</v>
      </c>
      <c r="L35" s="27">
        <f t="shared" si="0"/>
        <v>2807</v>
      </c>
      <c r="M35" s="19">
        <f t="shared" si="1"/>
        <v>9.3566666666666673E-2</v>
      </c>
      <c r="N35" s="3" t="str">
        <f t="shared" si="1"/>
        <v/>
      </c>
      <c r="O35" s="3" t="str">
        <f t="shared" si="1"/>
        <v/>
      </c>
      <c r="P35" s="4">
        <f t="shared" si="2"/>
        <v>9.3566666666666673E-2</v>
      </c>
      <c r="Q35" s="25">
        <f>SUM(E$13:E35)</f>
        <v>220000</v>
      </c>
      <c r="R35" s="26">
        <f>SUM(F$13:F35)</f>
        <v>250000</v>
      </c>
      <c r="S35" s="26">
        <f>SUM(G$13:G35)</f>
        <v>220000</v>
      </c>
      <c r="T35" s="27">
        <f t="shared" si="9"/>
        <v>690000</v>
      </c>
      <c r="U35" s="25">
        <f>SUM(I$13:I35)</f>
        <v>19751</v>
      </c>
      <c r="V35" s="26">
        <f>SUM(J$13:J35)</f>
        <v>37505</v>
      </c>
      <c r="W35" s="26">
        <f>SUM(K$13:K35)</f>
        <v>22243</v>
      </c>
      <c r="X35" s="27">
        <f t="shared" si="3"/>
        <v>79499</v>
      </c>
      <c r="Y35" s="3">
        <f t="shared" si="10"/>
        <v>8.9777272727272733E-2</v>
      </c>
      <c r="Z35" s="3">
        <f t="shared" si="4"/>
        <v>0.15001999999999999</v>
      </c>
      <c r="AA35" s="3">
        <f t="shared" si="4"/>
        <v>0.10110454545454546</v>
      </c>
      <c r="AB35" s="4">
        <f t="shared" si="11"/>
        <v>0.11521594202898551</v>
      </c>
      <c r="AC35" s="66">
        <f xml:space="preserve"> Y35 + SQRT((2 * LN(A35)/COUNTIFS($E$13:E35, "&lt;&gt;0")))</f>
        <v>0.97514361158497265</v>
      </c>
      <c r="AD35" s="66">
        <f xml:space="preserve"> Z35 + SQRT((2 * LN(A35)/COUNTIF($F$13:F35, "&lt;&gt;0")))</f>
        <v>0.98475138938744822</v>
      </c>
      <c r="AE35" s="66">
        <f xml:space="preserve"> AA35 + SQRT((2 * LN(A35)/COUNTIF($G$13:G35, "&lt;&gt;0")))</f>
        <v>0.98647088431224539</v>
      </c>
    </row>
    <row r="36" spans="1:31" x14ac:dyDescent="0.3">
      <c r="A36" s="2">
        <v>24</v>
      </c>
      <c r="B36" s="13">
        <v>0.52196668971603</v>
      </c>
      <c r="C36" s="21">
        <v>0.79065612043287048</v>
      </c>
      <c r="D36" s="31">
        <v>0.95330356806762984</v>
      </c>
      <c r="E36" s="25">
        <f t="shared" si="12"/>
        <v>0</v>
      </c>
      <c r="F36" s="26">
        <f t="shared" si="13"/>
        <v>0</v>
      </c>
      <c r="G36" s="26">
        <f t="shared" si="14"/>
        <v>30000</v>
      </c>
      <c r="H36" s="27">
        <f t="shared" si="5"/>
        <v>30000</v>
      </c>
      <c r="I36" s="25">
        <f t="shared" si="6"/>
        <v>0</v>
      </c>
      <c r="J36" s="26">
        <f t="shared" si="7"/>
        <v>0</v>
      </c>
      <c r="K36" s="26">
        <f t="shared" si="8"/>
        <v>3087</v>
      </c>
      <c r="L36" s="27">
        <f t="shared" si="0"/>
        <v>3087</v>
      </c>
      <c r="M36" s="19" t="str">
        <f t="shared" si="1"/>
        <v/>
      </c>
      <c r="N36" s="3" t="str">
        <f t="shared" si="1"/>
        <v/>
      </c>
      <c r="O36" s="3">
        <f t="shared" si="1"/>
        <v>0.10290000000000001</v>
      </c>
      <c r="P36" s="4">
        <f t="shared" si="2"/>
        <v>0.10290000000000001</v>
      </c>
      <c r="Q36" s="25">
        <f>SUM(E$13:E36)</f>
        <v>220000</v>
      </c>
      <c r="R36" s="26">
        <f>SUM(F$13:F36)</f>
        <v>250000</v>
      </c>
      <c r="S36" s="26">
        <f>SUM(G$13:G36)</f>
        <v>250000</v>
      </c>
      <c r="T36" s="27">
        <f t="shared" si="9"/>
        <v>720000</v>
      </c>
      <c r="U36" s="25">
        <f>SUM(I$13:I36)</f>
        <v>19751</v>
      </c>
      <c r="V36" s="26">
        <f>SUM(J$13:J36)</f>
        <v>37505</v>
      </c>
      <c r="W36" s="26">
        <f>SUM(K$13:K36)</f>
        <v>25330</v>
      </c>
      <c r="X36" s="27">
        <f t="shared" si="3"/>
        <v>82586</v>
      </c>
      <c r="Y36" s="3">
        <f t="shared" si="10"/>
        <v>8.9777272727272733E-2</v>
      </c>
      <c r="Z36" s="3">
        <f t="shared" si="4"/>
        <v>0.15001999999999999</v>
      </c>
      <c r="AA36" s="3">
        <f t="shared" si="4"/>
        <v>0.10131999999999999</v>
      </c>
      <c r="AB36" s="4">
        <f t="shared" si="11"/>
        <v>0.11470277777777778</v>
      </c>
      <c r="AC36" s="66">
        <f xml:space="preserve"> Y36 + SQRT((2 * LN(A36)/COUNTIFS($E$13:E36, "&lt;&gt;0")))</f>
        <v>0.98113211653920074</v>
      </c>
      <c r="AD36" s="66">
        <f xml:space="preserve"> Z36 + SQRT((2 * LN(A36)/COUNTIF($F$13:F36, "&lt;&gt;0")))</f>
        <v>0.99039740600385362</v>
      </c>
      <c r="AE36" s="66">
        <f xml:space="preserve"> AA36 + SQRT((2 * LN(A36)/COUNTIF($G$13:G36, "&lt;&gt;0")))</f>
        <v>0.94169740600385354</v>
      </c>
    </row>
    <row r="37" spans="1:31" x14ac:dyDescent="0.3">
      <c r="A37" s="2">
        <v>25</v>
      </c>
      <c r="B37" s="13">
        <v>4.933555335810913E-2</v>
      </c>
      <c r="C37" s="21">
        <v>0.35697519890735652</v>
      </c>
      <c r="D37" s="31">
        <v>0.97408168607555767</v>
      </c>
      <c r="E37" s="25">
        <f t="shared" si="12"/>
        <v>0</v>
      </c>
      <c r="F37" s="26">
        <f t="shared" si="13"/>
        <v>30000</v>
      </c>
      <c r="G37" s="26">
        <f t="shared" si="14"/>
        <v>0</v>
      </c>
      <c r="H37" s="27">
        <f t="shared" si="5"/>
        <v>30000</v>
      </c>
      <c r="I37" s="25">
        <f t="shared" si="6"/>
        <v>0</v>
      </c>
      <c r="J37" s="26">
        <f t="shared" si="7"/>
        <v>4477</v>
      </c>
      <c r="K37" s="26">
        <f t="shared" si="8"/>
        <v>0</v>
      </c>
      <c r="L37" s="27">
        <f t="shared" si="0"/>
        <v>4477</v>
      </c>
      <c r="M37" s="19" t="str">
        <f t="shared" si="1"/>
        <v/>
      </c>
      <c r="N37" s="3">
        <f t="shared" si="1"/>
        <v>0.14923333333333333</v>
      </c>
      <c r="O37" s="3" t="str">
        <f t="shared" si="1"/>
        <v/>
      </c>
      <c r="P37" s="4">
        <f t="shared" si="2"/>
        <v>0.14923333333333333</v>
      </c>
      <c r="Q37" s="25">
        <f>SUM(E$13:E37)</f>
        <v>220000</v>
      </c>
      <c r="R37" s="26">
        <f>SUM(F$13:F37)</f>
        <v>280000</v>
      </c>
      <c r="S37" s="26">
        <f>SUM(G$13:G37)</f>
        <v>250000</v>
      </c>
      <c r="T37" s="27">
        <f t="shared" si="9"/>
        <v>750000</v>
      </c>
      <c r="U37" s="25">
        <f>SUM(I$13:I37)</f>
        <v>19751</v>
      </c>
      <c r="V37" s="26">
        <f>SUM(J$13:J37)</f>
        <v>41982</v>
      </c>
      <c r="W37" s="26">
        <f>SUM(K$13:K37)</f>
        <v>25330</v>
      </c>
      <c r="X37" s="27">
        <f t="shared" si="3"/>
        <v>87063</v>
      </c>
      <c r="Y37" s="3">
        <f t="shared" si="10"/>
        <v>8.9777272727272733E-2</v>
      </c>
      <c r="Z37" s="3">
        <f t="shared" si="4"/>
        <v>0.14993571428571428</v>
      </c>
      <c r="AA37" s="3">
        <f t="shared" si="4"/>
        <v>0.10131999999999999</v>
      </c>
      <c r="AB37" s="4">
        <f t="shared" si="11"/>
        <v>0.11608400000000001</v>
      </c>
      <c r="AC37" s="66">
        <f xml:space="preserve"> Y37 + SQRT((2 * LN(A37)/COUNTIFS($E$13:E37, "&lt;&gt;0")))</f>
        <v>0.98683856172432349</v>
      </c>
      <c r="AD37" s="66">
        <f xml:space="preserve"> Z37 + SQRT((2 * LN(A37)/COUNTIF($F$13:F37, "&lt;&gt;0")))</f>
        <v>0.95229172315811006</v>
      </c>
      <c r="AE37" s="66">
        <f xml:space="preserve"> AA37 + SQRT((2 * LN(A37)/COUNTIF($G$13:G37, "&lt;&gt;0")))</f>
        <v>0.94707749411967967</v>
      </c>
    </row>
    <row r="38" spans="1:31" x14ac:dyDescent="0.3">
      <c r="A38" s="2">
        <v>26</v>
      </c>
      <c r="B38" s="13">
        <v>0.82917890129802863</v>
      </c>
      <c r="C38" s="21">
        <v>0.4786780692503757</v>
      </c>
      <c r="D38" s="31">
        <v>0.76999271073489683</v>
      </c>
      <c r="E38" s="25">
        <f t="shared" si="12"/>
        <v>30000</v>
      </c>
      <c r="F38" s="26">
        <f t="shared" si="13"/>
        <v>0</v>
      </c>
      <c r="G38" s="26">
        <f t="shared" si="14"/>
        <v>0</v>
      </c>
      <c r="H38" s="27">
        <f t="shared" si="5"/>
        <v>30000</v>
      </c>
      <c r="I38" s="25">
        <f t="shared" si="6"/>
        <v>2747</v>
      </c>
      <c r="J38" s="26">
        <f t="shared" si="7"/>
        <v>0</v>
      </c>
      <c r="K38" s="26">
        <f t="shared" si="8"/>
        <v>0</v>
      </c>
      <c r="L38" s="27">
        <f t="shared" si="0"/>
        <v>2747</v>
      </c>
      <c r="M38" s="19">
        <f t="shared" si="1"/>
        <v>9.1566666666666671E-2</v>
      </c>
      <c r="N38" s="3" t="str">
        <f t="shared" si="1"/>
        <v/>
      </c>
      <c r="O38" s="3" t="str">
        <f t="shared" si="1"/>
        <v/>
      </c>
      <c r="P38" s="4">
        <f t="shared" si="2"/>
        <v>9.1566666666666671E-2</v>
      </c>
      <c r="Q38" s="25">
        <f>SUM(E$13:E38)</f>
        <v>250000</v>
      </c>
      <c r="R38" s="26">
        <f>SUM(F$13:F38)</f>
        <v>280000</v>
      </c>
      <c r="S38" s="26">
        <f>SUM(G$13:G38)</f>
        <v>250000</v>
      </c>
      <c r="T38" s="27">
        <f t="shared" si="9"/>
        <v>780000</v>
      </c>
      <c r="U38" s="25">
        <f>SUM(I$13:I38)</f>
        <v>22498</v>
      </c>
      <c r="V38" s="26">
        <f>SUM(J$13:J38)</f>
        <v>41982</v>
      </c>
      <c r="W38" s="26">
        <f>SUM(K$13:K38)</f>
        <v>25330</v>
      </c>
      <c r="X38" s="27">
        <f t="shared" si="3"/>
        <v>89810</v>
      </c>
      <c r="Y38" s="3">
        <f t="shared" si="10"/>
        <v>8.9992000000000003E-2</v>
      </c>
      <c r="Z38" s="3">
        <f t="shared" si="4"/>
        <v>0.14993571428571428</v>
      </c>
      <c r="AA38" s="3">
        <f t="shared" si="4"/>
        <v>0.10131999999999999</v>
      </c>
      <c r="AB38" s="4">
        <f t="shared" si="11"/>
        <v>0.11514102564102564</v>
      </c>
      <c r="AC38" s="66">
        <f xml:space="preserve"> Y38 + SQRT((2 * LN(A38)/COUNTIFS($E$13:E38, "&lt;&gt;0")))</f>
        <v>0.94088650162382803</v>
      </c>
      <c r="AD38" s="66">
        <f xml:space="preserve"> Z38 + SQRT((2 * LN(A38)/COUNTIF($F$13:F38, "&lt;&gt;0")))</f>
        <v>0.95716511637925572</v>
      </c>
      <c r="AE38" s="66">
        <f xml:space="preserve"> AA38 + SQRT((2 * LN(A38)/COUNTIF($G$13:G38, "&lt;&gt;0")))</f>
        <v>0.95221450162382804</v>
      </c>
    </row>
    <row r="39" spans="1:31" x14ac:dyDescent="0.3">
      <c r="A39" s="2">
        <v>27</v>
      </c>
      <c r="B39" s="13">
        <v>0.83057412655940144</v>
      </c>
      <c r="C39" s="21">
        <v>0.11268826372767071</v>
      </c>
      <c r="D39" s="31">
        <v>0.10136237862120667</v>
      </c>
      <c r="E39" s="25">
        <f t="shared" si="12"/>
        <v>0</v>
      </c>
      <c r="F39" s="26">
        <f t="shared" si="13"/>
        <v>30000</v>
      </c>
      <c r="G39" s="26">
        <f t="shared" si="14"/>
        <v>0</v>
      </c>
      <c r="H39" s="27">
        <f t="shared" si="5"/>
        <v>30000</v>
      </c>
      <c r="I39" s="25">
        <f t="shared" si="6"/>
        <v>0</v>
      </c>
      <c r="J39" s="26">
        <f t="shared" si="7"/>
        <v>4425</v>
      </c>
      <c r="K39" s="26">
        <f t="shared" si="8"/>
        <v>0</v>
      </c>
      <c r="L39" s="27">
        <f t="shared" si="0"/>
        <v>4425</v>
      </c>
      <c r="M39" s="19" t="str">
        <f t="shared" si="1"/>
        <v/>
      </c>
      <c r="N39" s="3">
        <f t="shared" si="1"/>
        <v>0.14749999999999999</v>
      </c>
      <c r="O39" s="3" t="str">
        <f t="shared" si="1"/>
        <v/>
      </c>
      <c r="P39" s="4">
        <f t="shared" si="2"/>
        <v>0.14749999999999999</v>
      </c>
      <c r="Q39" s="25">
        <f>SUM(E$13:E39)</f>
        <v>250000</v>
      </c>
      <c r="R39" s="26">
        <f>SUM(F$13:F39)</f>
        <v>310000</v>
      </c>
      <c r="S39" s="26">
        <f>SUM(G$13:G39)</f>
        <v>250000</v>
      </c>
      <c r="T39" s="27">
        <f t="shared" si="9"/>
        <v>810000</v>
      </c>
      <c r="U39" s="25">
        <f>SUM(I$13:I39)</f>
        <v>22498</v>
      </c>
      <c r="V39" s="26">
        <f>SUM(J$13:J39)</f>
        <v>46407</v>
      </c>
      <c r="W39" s="26">
        <f>SUM(K$13:K39)</f>
        <v>25330</v>
      </c>
      <c r="X39" s="27">
        <f t="shared" si="3"/>
        <v>94235</v>
      </c>
      <c r="Y39" s="3">
        <f t="shared" si="10"/>
        <v>8.9992000000000003E-2</v>
      </c>
      <c r="Z39" s="3">
        <f t="shared" si="4"/>
        <v>0.1497</v>
      </c>
      <c r="AA39" s="3">
        <f t="shared" si="4"/>
        <v>0.10131999999999999</v>
      </c>
      <c r="AB39" s="4">
        <f t="shared" si="11"/>
        <v>0.1163395061728395</v>
      </c>
      <c r="AC39" s="66">
        <f xml:space="preserve"> Y39 + SQRT((2 * LN(A39)/COUNTIFS($E$13:E39, "&lt;&gt;0")))</f>
        <v>0.94580050220443967</v>
      </c>
      <c r="AD39" s="66">
        <f xml:space="preserve"> Z39 + SQRT((2 * LN(A39)/COUNTIF($F$13:F39, "&lt;&gt;0")))</f>
        <v>0.92380791660222772</v>
      </c>
      <c r="AE39" s="66">
        <f xml:space="preserve"> AA39 + SQRT((2 * LN(A39)/COUNTIF($G$13:G39, "&lt;&gt;0")))</f>
        <v>0.95712850220443968</v>
      </c>
    </row>
    <row r="40" spans="1:31" x14ac:dyDescent="0.3">
      <c r="A40" s="2">
        <v>28</v>
      </c>
      <c r="B40" s="13">
        <v>0.12541295162440103</v>
      </c>
      <c r="C40" s="21">
        <v>0.57034601159728393</v>
      </c>
      <c r="D40" s="31">
        <v>0.33625967477603558</v>
      </c>
      <c r="E40" s="25">
        <f t="shared" si="12"/>
        <v>0</v>
      </c>
      <c r="F40" s="26">
        <f t="shared" si="13"/>
        <v>0</v>
      </c>
      <c r="G40" s="26">
        <f t="shared" si="14"/>
        <v>30000</v>
      </c>
      <c r="H40" s="27">
        <f t="shared" si="5"/>
        <v>30000</v>
      </c>
      <c r="I40" s="25">
        <f t="shared" si="6"/>
        <v>0</v>
      </c>
      <c r="J40" s="26">
        <f t="shared" si="7"/>
        <v>0</v>
      </c>
      <c r="K40" s="26">
        <f t="shared" si="8"/>
        <v>2978</v>
      </c>
      <c r="L40" s="27">
        <f t="shared" si="0"/>
        <v>2978</v>
      </c>
      <c r="M40" s="19" t="str">
        <f t="shared" si="1"/>
        <v/>
      </c>
      <c r="N40" s="3" t="str">
        <f t="shared" si="1"/>
        <v/>
      </c>
      <c r="O40" s="3">
        <f t="shared" si="1"/>
        <v>9.926666666666667E-2</v>
      </c>
      <c r="P40" s="4">
        <f t="shared" si="2"/>
        <v>9.926666666666667E-2</v>
      </c>
      <c r="Q40" s="25">
        <f>SUM(E$13:E40)</f>
        <v>250000</v>
      </c>
      <c r="R40" s="26">
        <f>SUM(F$13:F40)</f>
        <v>310000</v>
      </c>
      <c r="S40" s="26">
        <f>SUM(G$13:G40)</f>
        <v>280000</v>
      </c>
      <c r="T40" s="27">
        <f t="shared" si="9"/>
        <v>840000</v>
      </c>
      <c r="U40" s="25">
        <f>SUM(I$13:I40)</f>
        <v>22498</v>
      </c>
      <c r="V40" s="26">
        <f>SUM(J$13:J40)</f>
        <v>46407</v>
      </c>
      <c r="W40" s="26">
        <f>SUM(K$13:K40)</f>
        <v>28308</v>
      </c>
      <c r="X40" s="27">
        <f t="shared" si="3"/>
        <v>97213</v>
      </c>
      <c r="Y40" s="3">
        <f t="shared" si="10"/>
        <v>8.9992000000000003E-2</v>
      </c>
      <c r="Z40" s="3">
        <f t="shared" si="4"/>
        <v>0.1497</v>
      </c>
      <c r="AA40" s="3">
        <f t="shared" si="4"/>
        <v>0.1011</v>
      </c>
      <c r="AB40" s="4">
        <f t="shared" si="11"/>
        <v>0.1157297619047619</v>
      </c>
      <c r="AC40" s="66">
        <f xml:space="preserve"> Y40 + SQRT((2 * LN(A40)/COUNTIFS($E$13:E40, "&lt;&gt;0")))</f>
        <v>0.95050922304091345</v>
      </c>
      <c r="AD40" s="66">
        <f xml:space="preserve"> Z40 + SQRT((2 * LN(A40)/COUNTIF($F$13:F40, "&lt;&gt;0")))</f>
        <v>0.92806711485416749</v>
      </c>
      <c r="AE40" s="66">
        <f xml:space="preserve"> AA40 + SQRT((2 * LN(A40)/COUNTIF($G$13:G40, "&lt;&gt;0")))</f>
        <v>0.91745831718372339</v>
      </c>
    </row>
    <row r="41" spans="1:31" x14ac:dyDescent="0.3">
      <c r="A41" s="2">
        <v>29</v>
      </c>
      <c r="B41" s="13">
        <v>0.82183322305407136</v>
      </c>
      <c r="C41" s="21">
        <v>0.89974636370046324</v>
      </c>
      <c r="D41" s="31">
        <v>0.63026915525054616</v>
      </c>
      <c r="E41" s="25">
        <f t="shared" si="12"/>
        <v>30000</v>
      </c>
      <c r="F41" s="26">
        <f t="shared" si="13"/>
        <v>0</v>
      </c>
      <c r="G41" s="26">
        <f t="shared" si="14"/>
        <v>0</v>
      </c>
      <c r="H41" s="27">
        <f t="shared" si="5"/>
        <v>30000</v>
      </c>
      <c r="I41" s="25">
        <f t="shared" si="6"/>
        <v>2746</v>
      </c>
      <c r="J41" s="26">
        <f t="shared" si="7"/>
        <v>0</v>
      </c>
      <c r="K41" s="26">
        <f t="shared" si="8"/>
        <v>0</v>
      </c>
      <c r="L41" s="27">
        <f t="shared" si="0"/>
        <v>2746</v>
      </c>
      <c r="M41" s="19">
        <f t="shared" si="1"/>
        <v>9.1533333333333328E-2</v>
      </c>
      <c r="N41" s="3" t="str">
        <f t="shared" si="1"/>
        <v/>
      </c>
      <c r="O41" s="3" t="str">
        <f t="shared" si="1"/>
        <v/>
      </c>
      <c r="P41" s="4">
        <f t="shared" si="2"/>
        <v>9.1533333333333328E-2</v>
      </c>
      <c r="Q41" s="25">
        <f>SUM(E$13:E41)</f>
        <v>280000</v>
      </c>
      <c r="R41" s="26">
        <f>SUM(F$13:F41)</f>
        <v>310000</v>
      </c>
      <c r="S41" s="26">
        <f>SUM(G$13:G41)</f>
        <v>280000</v>
      </c>
      <c r="T41" s="27">
        <f t="shared" si="9"/>
        <v>870000</v>
      </c>
      <c r="U41" s="25">
        <f>SUM(I$13:I41)</f>
        <v>25244</v>
      </c>
      <c r="V41" s="26">
        <f>SUM(J$13:J41)</f>
        <v>46407</v>
      </c>
      <c r="W41" s="26">
        <f>SUM(K$13:K41)</f>
        <v>28308</v>
      </c>
      <c r="X41" s="27">
        <f t="shared" si="3"/>
        <v>99959</v>
      </c>
      <c r="Y41" s="3">
        <f t="shared" si="10"/>
        <v>9.0157142857142852E-2</v>
      </c>
      <c r="Z41" s="3">
        <f t="shared" si="4"/>
        <v>0.1497</v>
      </c>
      <c r="AA41" s="3">
        <f t="shared" si="4"/>
        <v>0.1011</v>
      </c>
      <c r="AB41" s="4">
        <f t="shared" si="11"/>
        <v>0.11489540229885058</v>
      </c>
      <c r="AC41" s="66">
        <f xml:space="preserve"> Y41 + SQRT((2 * LN(A41)/COUNTIFS($E$13:E41, "&lt;&gt;0")))</f>
        <v>0.91080272165306542</v>
      </c>
      <c r="AD41" s="66">
        <f xml:space="preserve"> Z41 + SQRT((2 * LN(A41)/COUNTIF($F$13:F41, "&lt;&gt;0")))</f>
        <v>0.93215485841170809</v>
      </c>
      <c r="AE41" s="66">
        <f xml:space="preserve"> AA41 + SQRT((2 * LN(A41)/COUNTIF($G$13:G41, "&lt;&gt;0")))</f>
        <v>0.92174557879592256</v>
      </c>
    </row>
    <row r="42" spans="1:31" x14ac:dyDescent="0.3">
      <c r="A42" s="2">
        <v>30</v>
      </c>
      <c r="B42" s="13">
        <v>0.46672346542798115</v>
      </c>
      <c r="C42" s="21">
        <v>0.13789038283209309</v>
      </c>
      <c r="D42" s="31">
        <v>0.69099104221869756</v>
      </c>
      <c r="E42" s="25">
        <f t="shared" si="12"/>
        <v>0</v>
      </c>
      <c r="F42" s="26">
        <f t="shared" si="13"/>
        <v>30000</v>
      </c>
      <c r="G42" s="26">
        <f t="shared" si="14"/>
        <v>0</v>
      </c>
      <c r="H42" s="27">
        <f t="shared" si="5"/>
        <v>30000</v>
      </c>
      <c r="I42" s="25">
        <f t="shared" si="6"/>
        <v>0</v>
      </c>
      <c r="J42" s="26">
        <f t="shared" si="7"/>
        <v>4433</v>
      </c>
      <c r="K42" s="26">
        <f t="shared" si="8"/>
        <v>0</v>
      </c>
      <c r="L42" s="27">
        <f t="shared" si="0"/>
        <v>4433</v>
      </c>
      <c r="M42" s="19" t="str">
        <f t="shared" si="1"/>
        <v/>
      </c>
      <c r="N42" s="3">
        <f t="shared" si="1"/>
        <v>0.14776666666666666</v>
      </c>
      <c r="O42" s="3" t="str">
        <f t="shared" si="1"/>
        <v/>
      </c>
      <c r="P42" s="4">
        <f t="shared" si="2"/>
        <v>0.14776666666666666</v>
      </c>
      <c r="Q42" s="25">
        <f>SUM(E$13:E42)</f>
        <v>280000</v>
      </c>
      <c r="R42" s="26">
        <f>SUM(F$13:F42)</f>
        <v>340000</v>
      </c>
      <c r="S42" s="26">
        <f>SUM(G$13:G42)</f>
        <v>280000</v>
      </c>
      <c r="T42" s="27">
        <f t="shared" si="9"/>
        <v>900000</v>
      </c>
      <c r="U42" s="25">
        <f>SUM(I$13:I42)</f>
        <v>25244</v>
      </c>
      <c r="V42" s="26">
        <f>SUM(J$13:J42)</f>
        <v>50840</v>
      </c>
      <c r="W42" s="26">
        <f>SUM(K$13:K42)</f>
        <v>28308</v>
      </c>
      <c r="X42" s="27">
        <f t="shared" si="3"/>
        <v>104392</v>
      </c>
      <c r="Y42" s="3">
        <f t="shared" si="10"/>
        <v>9.0157142857142852E-2</v>
      </c>
      <c r="Z42" s="3">
        <f t="shared" si="4"/>
        <v>0.14952941176470588</v>
      </c>
      <c r="AA42" s="3">
        <f t="shared" si="4"/>
        <v>0.1011</v>
      </c>
      <c r="AB42" s="4">
        <f t="shared" si="11"/>
        <v>0.11599111111111111</v>
      </c>
      <c r="AC42" s="66">
        <f xml:space="preserve"> Y42 + SQRT((2 * LN(A42)/COUNTIFS($E$13:E42, "&lt;&gt;0")))</f>
        <v>0.91492345905369499</v>
      </c>
      <c r="AD42" s="66">
        <f xml:space="preserve"> Z42 + SQRT((2 * LN(A42)/COUNTIF($F$13:F42, "&lt;&gt;0")))</f>
        <v>0.9024346051835227</v>
      </c>
      <c r="AE42" s="66">
        <f xml:space="preserve"> AA42 + SQRT((2 * LN(A42)/COUNTIF($G$13:G42, "&lt;&gt;0")))</f>
        <v>0.92586631619655213</v>
      </c>
    </row>
    <row r="43" spans="1:31" x14ac:dyDescent="0.3">
      <c r="A43" s="2">
        <v>31</v>
      </c>
      <c r="B43" s="13">
        <v>0.12246731489099971</v>
      </c>
      <c r="C43" s="21">
        <v>0.95644669866009235</v>
      </c>
      <c r="D43" s="31">
        <v>0.53654371147099855</v>
      </c>
      <c r="E43" s="25">
        <f t="shared" si="12"/>
        <v>0</v>
      </c>
      <c r="F43" s="26">
        <f t="shared" si="13"/>
        <v>0</v>
      </c>
      <c r="G43" s="26">
        <f t="shared" si="14"/>
        <v>30000</v>
      </c>
      <c r="H43" s="27">
        <f t="shared" si="5"/>
        <v>30000</v>
      </c>
      <c r="I43" s="25">
        <f t="shared" si="6"/>
        <v>0</v>
      </c>
      <c r="J43" s="26">
        <f t="shared" si="7"/>
        <v>0</v>
      </c>
      <c r="K43" s="26">
        <f t="shared" si="8"/>
        <v>3005</v>
      </c>
      <c r="L43" s="27">
        <f t="shared" si="0"/>
        <v>3005</v>
      </c>
      <c r="M43" s="19" t="str">
        <f t="shared" si="1"/>
        <v/>
      </c>
      <c r="N43" s="3" t="str">
        <f t="shared" si="1"/>
        <v/>
      </c>
      <c r="O43" s="3">
        <f t="shared" si="1"/>
        <v>0.10016666666666667</v>
      </c>
      <c r="P43" s="4">
        <f t="shared" si="2"/>
        <v>0.10016666666666667</v>
      </c>
      <c r="Q43" s="25">
        <f>SUM(E$13:E43)</f>
        <v>280000</v>
      </c>
      <c r="R43" s="26">
        <f>SUM(F$13:F43)</f>
        <v>340000</v>
      </c>
      <c r="S43" s="26">
        <f>SUM(G$13:G43)</f>
        <v>310000</v>
      </c>
      <c r="T43" s="27">
        <f t="shared" si="9"/>
        <v>930000</v>
      </c>
      <c r="U43" s="25">
        <f>SUM(I$13:I43)</f>
        <v>25244</v>
      </c>
      <c r="V43" s="26">
        <f>SUM(J$13:J43)</f>
        <v>50840</v>
      </c>
      <c r="W43" s="26">
        <f>SUM(K$13:K43)</f>
        <v>31313</v>
      </c>
      <c r="X43" s="27">
        <f t="shared" si="3"/>
        <v>107397</v>
      </c>
      <c r="Y43" s="3">
        <f t="shared" si="10"/>
        <v>9.0157142857142852E-2</v>
      </c>
      <c r="Z43" s="3">
        <f t="shared" si="4"/>
        <v>0.14952941176470588</v>
      </c>
      <c r="AA43" s="3">
        <f t="shared" si="4"/>
        <v>0.10100967741935483</v>
      </c>
      <c r="AB43" s="4">
        <f t="shared" si="11"/>
        <v>0.11548064516129032</v>
      </c>
      <c r="AC43" s="66">
        <f xml:space="preserve"> Y43 + SQRT((2 * LN(A43)/COUNTIFS($E$13:E43, "&lt;&gt;0")))</f>
        <v>0.91888957307634767</v>
      </c>
      <c r="AD43" s="66">
        <f xml:space="preserve"> Z43 + SQRT((2 * LN(A43)/COUNTIF($F$13:F43, "&lt;&gt;0")))</f>
        <v>0.90605515537659675</v>
      </c>
      <c r="AE43" s="66">
        <f xml:space="preserve"> AA43 + SQRT((2 * LN(A43)/COUNTIF($G$13:G43, "&lt;&gt;0")))</f>
        <v>0.89117504612795007</v>
      </c>
    </row>
    <row r="44" spans="1:31" x14ac:dyDescent="0.3">
      <c r="A44" s="2">
        <v>32</v>
      </c>
      <c r="B44" s="13">
        <v>0.75077591207314509</v>
      </c>
      <c r="C44" s="21">
        <v>0.64110748239285398</v>
      </c>
      <c r="D44" s="31">
        <v>0.98913580362115039</v>
      </c>
      <c r="E44" s="25">
        <f t="shared" si="12"/>
        <v>30000</v>
      </c>
      <c r="F44" s="26">
        <f t="shared" si="13"/>
        <v>0</v>
      </c>
      <c r="G44" s="26">
        <f t="shared" si="14"/>
        <v>0</v>
      </c>
      <c r="H44" s="27">
        <f t="shared" si="5"/>
        <v>30000</v>
      </c>
      <c r="I44" s="25">
        <f t="shared" si="6"/>
        <v>2733</v>
      </c>
      <c r="J44" s="26">
        <f t="shared" si="7"/>
        <v>0</v>
      </c>
      <c r="K44" s="26">
        <f t="shared" si="8"/>
        <v>0</v>
      </c>
      <c r="L44" s="27">
        <f t="shared" si="0"/>
        <v>2733</v>
      </c>
      <c r="M44" s="19">
        <f t="shared" si="1"/>
        <v>9.11E-2</v>
      </c>
      <c r="N44" s="3" t="str">
        <f t="shared" si="1"/>
        <v/>
      </c>
      <c r="O44" s="3" t="str">
        <f t="shared" si="1"/>
        <v/>
      </c>
      <c r="P44" s="4">
        <f t="shared" si="2"/>
        <v>9.11E-2</v>
      </c>
      <c r="Q44" s="25">
        <f>SUM(E$13:E44)</f>
        <v>310000</v>
      </c>
      <c r="R44" s="26">
        <f>SUM(F$13:F44)</f>
        <v>340000</v>
      </c>
      <c r="S44" s="26">
        <f>SUM(G$13:G44)</f>
        <v>310000</v>
      </c>
      <c r="T44" s="27">
        <f t="shared" si="9"/>
        <v>960000</v>
      </c>
      <c r="U44" s="25">
        <f>SUM(I$13:I44)</f>
        <v>27977</v>
      </c>
      <c r="V44" s="26">
        <f>SUM(J$13:J44)</f>
        <v>50840</v>
      </c>
      <c r="W44" s="26">
        <f>SUM(K$13:K44)</f>
        <v>31313</v>
      </c>
      <c r="X44" s="27">
        <f t="shared" si="3"/>
        <v>110130</v>
      </c>
      <c r="Y44" s="3">
        <f t="shared" si="10"/>
        <v>9.0248387096774199E-2</v>
      </c>
      <c r="Z44" s="3">
        <f t="shared" si="4"/>
        <v>0.14952941176470588</v>
      </c>
      <c r="AA44" s="3">
        <f t="shared" si="4"/>
        <v>0.10100967741935483</v>
      </c>
      <c r="AB44" s="4">
        <f t="shared" si="11"/>
        <v>0.11471874999999999</v>
      </c>
      <c r="AC44" s="66">
        <f xml:space="preserve"> Y44 + SQRT((2 * LN(A44)/COUNTIFS($E$13:E44, "&lt;&gt;0")))</f>
        <v>0.88405806233954998</v>
      </c>
      <c r="AD44" s="66">
        <f xml:space="preserve"> Z44 + SQRT((2 * LN(A44)/COUNTIF($F$13:F44, "&lt;&gt;0")))</f>
        <v>0.90954431324139473</v>
      </c>
      <c r="AE44" s="66">
        <f xml:space="preserve"> AA44 + SQRT((2 * LN(A44)/COUNTIF($G$13:G44, "&lt;&gt;0")))</f>
        <v>0.89481935266213064</v>
      </c>
    </row>
    <row r="45" spans="1:31" x14ac:dyDescent="0.3">
      <c r="A45" s="2">
        <v>33</v>
      </c>
      <c r="B45" s="13">
        <v>0.44080644629370691</v>
      </c>
      <c r="C45" s="21">
        <v>0.70481351186439056</v>
      </c>
      <c r="D45" s="31">
        <v>5.7944183564048068E-2</v>
      </c>
      <c r="E45" s="25">
        <f t="shared" si="12"/>
        <v>0</v>
      </c>
      <c r="F45" s="26">
        <f t="shared" si="13"/>
        <v>30000</v>
      </c>
      <c r="G45" s="26">
        <f t="shared" si="14"/>
        <v>0</v>
      </c>
      <c r="H45" s="27">
        <f t="shared" si="5"/>
        <v>30000</v>
      </c>
      <c r="I45" s="25">
        <f t="shared" si="6"/>
        <v>0</v>
      </c>
      <c r="J45" s="26">
        <f t="shared" si="7"/>
        <v>4533</v>
      </c>
      <c r="K45" s="26">
        <f t="shared" si="8"/>
        <v>0</v>
      </c>
      <c r="L45" s="27">
        <f t="shared" si="0"/>
        <v>4533</v>
      </c>
      <c r="M45" s="19" t="str">
        <f t="shared" ref="M45:O76" si="15">IF(E45=0,"",I45/E45)</f>
        <v/>
      </c>
      <c r="N45" s="3">
        <f t="shared" si="15"/>
        <v>0.15110000000000001</v>
      </c>
      <c r="O45" s="3" t="str">
        <f t="shared" si="15"/>
        <v/>
      </c>
      <c r="P45" s="4">
        <f t="shared" si="2"/>
        <v>0.15110000000000001</v>
      </c>
      <c r="Q45" s="25">
        <f>SUM(E$13:E45)</f>
        <v>310000</v>
      </c>
      <c r="R45" s="26">
        <f>SUM(F$13:F45)</f>
        <v>370000</v>
      </c>
      <c r="S45" s="26">
        <f>SUM(G$13:G45)</f>
        <v>310000</v>
      </c>
      <c r="T45" s="27">
        <f t="shared" si="9"/>
        <v>990000</v>
      </c>
      <c r="U45" s="25">
        <f>SUM(I$13:I45)</f>
        <v>27977</v>
      </c>
      <c r="V45" s="26">
        <f>SUM(J$13:J45)</f>
        <v>55373</v>
      </c>
      <c r="W45" s="26">
        <f>SUM(K$13:K45)</f>
        <v>31313</v>
      </c>
      <c r="X45" s="27">
        <f t="shared" si="3"/>
        <v>114663</v>
      </c>
      <c r="Y45" s="3">
        <f t="shared" si="10"/>
        <v>9.0248387096774199E-2</v>
      </c>
      <c r="Z45" s="3">
        <f t="shared" si="4"/>
        <v>0.14965675675675677</v>
      </c>
      <c r="AA45" s="3">
        <f t="shared" si="4"/>
        <v>0.10100967741935483</v>
      </c>
      <c r="AB45" s="4">
        <f t="shared" si="11"/>
        <v>0.11582121212121212</v>
      </c>
      <c r="AC45" s="66">
        <f xml:space="preserve"> Y45 + SQRT((2 * LN(A45)/COUNTIFS($E$13:E45, "&lt;&gt;0")))</f>
        <v>0.88757432267102865</v>
      </c>
      <c r="AD45" s="66">
        <f xml:space="preserve"> Z45 + SQRT((2 * LN(A45)/COUNTIF($F$13:F45, "&lt;&gt;0")))</f>
        <v>0.88308994405169527</v>
      </c>
      <c r="AE45" s="66">
        <f xml:space="preserve"> AA45 + SQRT((2 * LN(A45)/COUNTIF($G$13:G45, "&lt;&gt;0")))</f>
        <v>0.89833561299360931</v>
      </c>
    </row>
    <row r="46" spans="1:31" x14ac:dyDescent="0.3">
      <c r="A46" s="2">
        <v>34</v>
      </c>
      <c r="B46" s="13">
        <v>0.37928300021913264</v>
      </c>
      <c r="C46" s="21">
        <v>0.58343850906323758</v>
      </c>
      <c r="D46" s="31">
        <v>0.9713856665544085</v>
      </c>
      <c r="E46" s="25">
        <f t="shared" si="12"/>
        <v>0</v>
      </c>
      <c r="F46" s="26">
        <f t="shared" si="13"/>
        <v>0</v>
      </c>
      <c r="G46" s="26">
        <f t="shared" si="14"/>
        <v>30000</v>
      </c>
      <c r="H46" s="27">
        <f t="shared" si="5"/>
        <v>30000</v>
      </c>
      <c r="I46" s="25">
        <f t="shared" si="6"/>
        <v>0</v>
      </c>
      <c r="J46" s="26">
        <f t="shared" si="7"/>
        <v>0</v>
      </c>
      <c r="K46" s="26">
        <f t="shared" si="8"/>
        <v>3099</v>
      </c>
      <c r="L46" s="27">
        <f t="shared" si="0"/>
        <v>3099</v>
      </c>
      <c r="M46" s="19" t="str">
        <f t="shared" si="15"/>
        <v/>
      </c>
      <c r="N46" s="3" t="str">
        <f t="shared" si="15"/>
        <v/>
      </c>
      <c r="O46" s="3">
        <f t="shared" si="15"/>
        <v>0.1033</v>
      </c>
      <c r="P46" s="4">
        <f t="shared" si="2"/>
        <v>0.1033</v>
      </c>
      <c r="Q46" s="25">
        <f>SUM(E$13:E46)</f>
        <v>310000</v>
      </c>
      <c r="R46" s="26">
        <f>SUM(F$13:F46)</f>
        <v>370000</v>
      </c>
      <c r="S46" s="26">
        <f>SUM(G$13:G46)</f>
        <v>340000</v>
      </c>
      <c r="T46" s="27">
        <f t="shared" si="9"/>
        <v>1020000</v>
      </c>
      <c r="U46" s="25">
        <f>SUM(I$13:I46)</f>
        <v>27977</v>
      </c>
      <c r="V46" s="26">
        <f>SUM(J$13:J46)</f>
        <v>55373</v>
      </c>
      <c r="W46" s="26">
        <f>SUM(K$13:K46)</f>
        <v>34412</v>
      </c>
      <c r="X46" s="27">
        <f t="shared" si="3"/>
        <v>117762</v>
      </c>
      <c r="Y46" s="3">
        <f t="shared" si="10"/>
        <v>9.0248387096774199E-2</v>
      </c>
      <c r="Z46" s="3">
        <f t="shared" si="4"/>
        <v>0.14965675675675677</v>
      </c>
      <c r="AA46" s="3">
        <f t="shared" si="4"/>
        <v>0.10121176470588235</v>
      </c>
      <c r="AB46" s="4">
        <f t="shared" si="11"/>
        <v>0.11545294117647059</v>
      </c>
      <c r="AC46" s="66">
        <f xml:space="preserve"> Y46 + SQRT((2 * LN(A46)/COUNTIFS($E$13:E46, "&lt;&gt;0")))</f>
        <v>0.89097084776658719</v>
      </c>
      <c r="AD46" s="66">
        <f xml:space="preserve"> Z46 + SQRT((2 * LN(A46)/COUNTIF($F$13:F46, "&lt;&gt;0")))</f>
        <v>0.88621429272193963</v>
      </c>
      <c r="AE46" s="66">
        <f xml:space="preserve"> AA46 + SQRT((2 * LN(A46)/COUNTIF($G$13:G46, "&lt;&gt;0")))</f>
        <v>0.86784515434051968</v>
      </c>
    </row>
    <row r="47" spans="1:31" x14ac:dyDescent="0.3">
      <c r="A47" s="2">
        <v>35</v>
      </c>
      <c r="B47" s="13">
        <v>0.16918604551395922</v>
      </c>
      <c r="C47" s="21">
        <v>0.85672879876591712</v>
      </c>
      <c r="D47" s="31">
        <v>0.79024571973503632</v>
      </c>
      <c r="E47" s="25">
        <f t="shared" si="12"/>
        <v>30000</v>
      </c>
      <c r="F47" s="26">
        <f t="shared" si="13"/>
        <v>0</v>
      </c>
      <c r="G47" s="26">
        <f t="shared" si="14"/>
        <v>0</v>
      </c>
      <c r="H47" s="27">
        <f t="shared" si="5"/>
        <v>30000</v>
      </c>
      <c r="I47" s="25">
        <f t="shared" si="6"/>
        <v>2653</v>
      </c>
      <c r="J47" s="26">
        <f t="shared" si="7"/>
        <v>0</v>
      </c>
      <c r="K47" s="26">
        <f t="shared" si="8"/>
        <v>0</v>
      </c>
      <c r="L47" s="27">
        <f t="shared" si="0"/>
        <v>2653</v>
      </c>
      <c r="M47" s="19">
        <f t="shared" si="15"/>
        <v>8.8433333333333336E-2</v>
      </c>
      <c r="N47" s="3" t="str">
        <f t="shared" si="15"/>
        <v/>
      </c>
      <c r="O47" s="3" t="str">
        <f t="shared" si="15"/>
        <v/>
      </c>
      <c r="P47" s="4">
        <f t="shared" si="2"/>
        <v>8.8433333333333336E-2</v>
      </c>
      <c r="Q47" s="25">
        <f>SUM(E$13:E47)</f>
        <v>340000</v>
      </c>
      <c r="R47" s="26">
        <f>SUM(F$13:F47)</f>
        <v>370000</v>
      </c>
      <c r="S47" s="26">
        <f>SUM(G$13:G47)</f>
        <v>340000</v>
      </c>
      <c r="T47" s="27">
        <f t="shared" si="9"/>
        <v>1050000</v>
      </c>
      <c r="U47" s="25">
        <f>SUM(I$13:I47)</f>
        <v>30630</v>
      </c>
      <c r="V47" s="26">
        <f>SUM(J$13:J47)</f>
        <v>55373</v>
      </c>
      <c r="W47" s="26">
        <f>SUM(K$13:K47)</f>
        <v>34412</v>
      </c>
      <c r="X47" s="27">
        <f t="shared" si="3"/>
        <v>120415</v>
      </c>
      <c r="Y47" s="3">
        <f t="shared" si="10"/>
        <v>9.008823529411765E-2</v>
      </c>
      <c r="Z47" s="3">
        <f t="shared" si="4"/>
        <v>0.14965675675675677</v>
      </c>
      <c r="AA47" s="3">
        <f t="shared" si="4"/>
        <v>0.10121176470588235</v>
      </c>
      <c r="AB47" s="4">
        <f t="shared" si="11"/>
        <v>0.11468095238095238</v>
      </c>
      <c r="AC47" s="66">
        <f xml:space="preserve"> Y47 + SQRT((2 * LN(A47)/COUNTIFS($E$13:E47, "&lt;&gt;0")))</f>
        <v>0.85986613199435136</v>
      </c>
      <c r="AD47" s="66">
        <f xml:space="preserve"> Z47 + SQRT((2 * LN(A47)/COUNTIF($F$13:F47, "&lt;&gt;0")))</f>
        <v>0.88923543738818567</v>
      </c>
      <c r="AE47" s="66">
        <f xml:space="preserve"> AA47 + SQRT((2 * LN(A47)/COUNTIF($G$13:G47, "&lt;&gt;0")))</f>
        <v>0.870989661406116</v>
      </c>
    </row>
    <row r="48" spans="1:31" x14ac:dyDescent="0.3">
      <c r="A48" s="2">
        <v>36</v>
      </c>
      <c r="B48" s="13">
        <v>4.7865154844888069E-2</v>
      </c>
      <c r="C48" s="21">
        <v>0.52541042716998121</v>
      </c>
      <c r="D48" s="31">
        <v>0.41685646428506251</v>
      </c>
      <c r="E48" s="25">
        <f t="shared" si="12"/>
        <v>0</v>
      </c>
      <c r="F48" s="26">
        <f t="shared" si="13"/>
        <v>30000</v>
      </c>
      <c r="G48" s="26">
        <f t="shared" si="14"/>
        <v>0</v>
      </c>
      <c r="H48" s="27">
        <f t="shared" si="5"/>
        <v>30000</v>
      </c>
      <c r="I48" s="25">
        <f t="shared" si="6"/>
        <v>0</v>
      </c>
      <c r="J48" s="26">
        <f t="shared" si="7"/>
        <v>4504</v>
      </c>
      <c r="K48" s="26">
        <f t="shared" si="8"/>
        <v>0</v>
      </c>
      <c r="L48" s="27">
        <f t="shared" si="0"/>
        <v>4504</v>
      </c>
      <c r="M48" s="19" t="str">
        <f t="shared" si="15"/>
        <v/>
      </c>
      <c r="N48" s="3">
        <f t="shared" si="15"/>
        <v>0.15013333333333334</v>
      </c>
      <c r="O48" s="3" t="str">
        <f t="shared" si="15"/>
        <v/>
      </c>
      <c r="P48" s="4">
        <f t="shared" si="2"/>
        <v>0.15013333333333334</v>
      </c>
      <c r="Q48" s="25">
        <f>SUM(E$13:E48)</f>
        <v>340000</v>
      </c>
      <c r="R48" s="26">
        <f>SUM(F$13:F48)</f>
        <v>400000</v>
      </c>
      <c r="S48" s="26">
        <f>SUM(G$13:G48)</f>
        <v>340000</v>
      </c>
      <c r="T48" s="27">
        <f t="shared" si="9"/>
        <v>1080000</v>
      </c>
      <c r="U48" s="25">
        <f>SUM(I$13:I48)</f>
        <v>30630</v>
      </c>
      <c r="V48" s="26">
        <f>SUM(J$13:J48)</f>
        <v>59877</v>
      </c>
      <c r="W48" s="26">
        <f>SUM(K$13:K48)</f>
        <v>34412</v>
      </c>
      <c r="X48" s="27">
        <f t="shared" si="3"/>
        <v>124919</v>
      </c>
      <c r="Y48" s="3">
        <f t="shared" si="10"/>
        <v>9.008823529411765E-2</v>
      </c>
      <c r="Z48" s="3">
        <f t="shared" si="4"/>
        <v>0.14969250000000001</v>
      </c>
      <c r="AA48" s="3">
        <f t="shared" si="4"/>
        <v>0.10121176470588235</v>
      </c>
      <c r="AB48" s="4">
        <f t="shared" si="11"/>
        <v>0.11566574074074074</v>
      </c>
      <c r="AC48" s="66">
        <f xml:space="preserve"> Y48 + SQRT((2 * LN(A48)/COUNTIFS($E$13:E48, "&lt;&gt;0")))</f>
        <v>0.86290979064137352</v>
      </c>
      <c r="AD48" s="66">
        <f xml:space="preserve"> Z48 + SQRT((2 * LN(A48)/COUNTIF($F$13:F48, "&lt;&gt;0")))</f>
        <v>0.86518622947797486</v>
      </c>
      <c r="AE48" s="66">
        <f xml:space="preserve"> AA48 + SQRT((2 * LN(A48)/COUNTIF($G$13:G48, "&lt;&gt;0")))</f>
        <v>0.87403332005313816</v>
      </c>
    </row>
    <row r="49" spans="1:31" x14ac:dyDescent="0.3">
      <c r="A49" s="2">
        <v>37</v>
      </c>
      <c r="B49" s="13">
        <v>0.19716443155712249</v>
      </c>
      <c r="C49" s="21">
        <v>0.88580004983850236</v>
      </c>
      <c r="D49" s="31">
        <v>3.0788225974295758E-2</v>
      </c>
      <c r="E49" s="25">
        <f t="shared" si="12"/>
        <v>0</v>
      </c>
      <c r="F49" s="26">
        <f t="shared" si="13"/>
        <v>0</v>
      </c>
      <c r="G49" s="26">
        <f t="shared" si="14"/>
        <v>30000</v>
      </c>
      <c r="H49" s="27">
        <f t="shared" si="5"/>
        <v>30000</v>
      </c>
      <c r="I49" s="25">
        <f t="shared" si="6"/>
        <v>0</v>
      </c>
      <c r="J49" s="26">
        <f t="shared" si="7"/>
        <v>0</v>
      </c>
      <c r="K49" s="26">
        <f t="shared" si="8"/>
        <v>2903</v>
      </c>
      <c r="L49" s="27">
        <f t="shared" si="0"/>
        <v>2903</v>
      </c>
      <c r="M49" s="19" t="str">
        <f t="shared" si="15"/>
        <v/>
      </c>
      <c r="N49" s="3" t="str">
        <f t="shared" si="15"/>
        <v/>
      </c>
      <c r="O49" s="3">
        <f t="shared" si="15"/>
        <v>9.6766666666666667E-2</v>
      </c>
      <c r="P49" s="4">
        <f t="shared" si="2"/>
        <v>9.6766666666666667E-2</v>
      </c>
      <c r="Q49" s="25">
        <f>SUM(E$13:E49)</f>
        <v>340000</v>
      </c>
      <c r="R49" s="26">
        <f>SUM(F$13:F49)</f>
        <v>400000</v>
      </c>
      <c r="S49" s="26">
        <f>SUM(G$13:G49)</f>
        <v>370000</v>
      </c>
      <c r="T49" s="27">
        <f t="shared" si="9"/>
        <v>1110000</v>
      </c>
      <c r="U49" s="25">
        <f>SUM(I$13:I49)</f>
        <v>30630</v>
      </c>
      <c r="V49" s="26">
        <f>SUM(J$13:J49)</f>
        <v>59877</v>
      </c>
      <c r="W49" s="26">
        <f>SUM(K$13:K49)</f>
        <v>37315</v>
      </c>
      <c r="X49" s="27">
        <f t="shared" si="3"/>
        <v>127822</v>
      </c>
      <c r="Y49" s="3">
        <f t="shared" si="10"/>
        <v>9.008823529411765E-2</v>
      </c>
      <c r="Z49" s="3">
        <f t="shared" si="4"/>
        <v>0.14969250000000001</v>
      </c>
      <c r="AA49" s="3">
        <f t="shared" si="4"/>
        <v>0.10085135135135136</v>
      </c>
      <c r="AB49" s="4">
        <f t="shared" si="11"/>
        <v>0.11515495495495495</v>
      </c>
      <c r="AC49" s="66">
        <f xml:space="preserve"> Y49 + SQRT((2 * LN(A49)/COUNTIFS($E$13:E49, "&lt;&gt;0")))</f>
        <v>0.86585859571488732</v>
      </c>
      <c r="AD49" s="66">
        <f xml:space="preserve"> Z49 + SQRT((2 * LN(A49)/COUNTIF($F$13:F49, "&lt;&gt;0")))</f>
        <v>0.86791629248534508</v>
      </c>
      <c r="AE49" s="66">
        <f xml:space="preserve"> AA49 + SQRT((2 * LN(A49)/COUNTIF($G$13:G49, "&lt;&gt;0")))</f>
        <v>0.84618740489666056</v>
      </c>
    </row>
    <row r="50" spans="1:31" x14ac:dyDescent="0.3">
      <c r="A50" s="2">
        <v>38</v>
      </c>
      <c r="B50" s="13">
        <v>0.48165300113802223</v>
      </c>
      <c r="C50" s="21">
        <v>0.63957253558059357</v>
      </c>
      <c r="D50" s="31">
        <v>0.56574500553275064</v>
      </c>
      <c r="E50" s="25">
        <f t="shared" si="12"/>
        <v>0</v>
      </c>
      <c r="F50" s="26">
        <f t="shared" si="13"/>
        <v>30000</v>
      </c>
      <c r="G50" s="26">
        <f t="shared" si="14"/>
        <v>0</v>
      </c>
      <c r="H50" s="27">
        <f t="shared" si="5"/>
        <v>30000</v>
      </c>
      <c r="I50" s="25">
        <f t="shared" si="6"/>
        <v>0</v>
      </c>
      <c r="J50" s="26">
        <f t="shared" si="7"/>
        <v>4522</v>
      </c>
      <c r="K50" s="26">
        <f t="shared" si="8"/>
        <v>0</v>
      </c>
      <c r="L50" s="27">
        <f t="shared" si="0"/>
        <v>4522</v>
      </c>
      <c r="M50" s="19" t="str">
        <f t="shared" si="15"/>
        <v/>
      </c>
      <c r="N50" s="3">
        <f t="shared" si="15"/>
        <v>0.15073333333333333</v>
      </c>
      <c r="O50" s="3" t="str">
        <f t="shared" si="15"/>
        <v/>
      </c>
      <c r="P50" s="4">
        <f t="shared" si="2"/>
        <v>0.15073333333333333</v>
      </c>
      <c r="Q50" s="25">
        <f>SUM(E$13:E50)</f>
        <v>340000</v>
      </c>
      <c r="R50" s="26">
        <f>SUM(F$13:F50)</f>
        <v>430000</v>
      </c>
      <c r="S50" s="26">
        <f>SUM(G$13:G50)</f>
        <v>370000</v>
      </c>
      <c r="T50" s="27">
        <f t="shared" si="9"/>
        <v>1140000</v>
      </c>
      <c r="U50" s="25">
        <f>SUM(I$13:I50)</f>
        <v>30630</v>
      </c>
      <c r="V50" s="26">
        <f>SUM(J$13:J50)</f>
        <v>64399</v>
      </c>
      <c r="W50" s="26">
        <f>SUM(K$13:K50)</f>
        <v>37315</v>
      </c>
      <c r="X50" s="27">
        <f t="shared" si="3"/>
        <v>132344</v>
      </c>
      <c r="Y50" s="3">
        <f t="shared" si="10"/>
        <v>9.008823529411765E-2</v>
      </c>
      <c r="Z50" s="3">
        <f t="shared" si="4"/>
        <v>0.14976511627906977</v>
      </c>
      <c r="AA50" s="3">
        <f t="shared" si="4"/>
        <v>0.10085135135135136</v>
      </c>
      <c r="AB50" s="4">
        <f t="shared" si="11"/>
        <v>0.11609122807017544</v>
      </c>
      <c r="AC50" s="66">
        <f xml:space="preserve"> Y50 + SQRT((2 * LN(A50)/COUNTIFS($E$13:E50, "&lt;&gt;0")))</f>
        <v>0.86871803176635498</v>
      </c>
      <c r="AD50" s="66">
        <f xml:space="preserve"> Z50 + SQRT((2 * LN(A50)/COUNTIF($F$13:F50, "&lt;&gt;0")))</f>
        <v>0.84619277796656911</v>
      </c>
      <c r="AE50" s="66">
        <f xml:space="preserve"> AA50 + SQRT((2 * LN(A50)/COUNTIF($G$13:G50, "&lt;&gt;0")))</f>
        <v>0.84893466219173197</v>
      </c>
    </row>
    <row r="51" spans="1:31" x14ac:dyDescent="0.3">
      <c r="A51" s="2">
        <v>39</v>
      </c>
      <c r="B51" s="13">
        <v>0.53252149389767411</v>
      </c>
      <c r="C51" s="21">
        <v>0.26264872583515153</v>
      </c>
      <c r="D51" s="31">
        <v>0.87955960602997807</v>
      </c>
      <c r="E51" s="25">
        <f t="shared" si="12"/>
        <v>30000</v>
      </c>
      <c r="F51" s="26">
        <f t="shared" si="13"/>
        <v>0</v>
      </c>
      <c r="G51" s="26">
        <f t="shared" si="14"/>
        <v>0</v>
      </c>
      <c r="H51" s="27">
        <f t="shared" si="5"/>
        <v>30000</v>
      </c>
      <c r="I51" s="25">
        <f t="shared" si="6"/>
        <v>2704</v>
      </c>
      <c r="J51" s="26">
        <f t="shared" si="7"/>
        <v>0</v>
      </c>
      <c r="K51" s="26">
        <f t="shared" si="8"/>
        <v>0</v>
      </c>
      <c r="L51" s="27">
        <f t="shared" si="0"/>
        <v>2704</v>
      </c>
      <c r="M51" s="19">
        <f t="shared" si="15"/>
        <v>9.0133333333333329E-2</v>
      </c>
      <c r="N51" s="3" t="str">
        <f t="shared" si="15"/>
        <v/>
      </c>
      <c r="O51" s="3" t="str">
        <f t="shared" si="15"/>
        <v/>
      </c>
      <c r="P51" s="4">
        <f t="shared" si="2"/>
        <v>9.0133333333333329E-2</v>
      </c>
      <c r="Q51" s="25">
        <f>SUM(E$13:E51)</f>
        <v>370000</v>
      </c>
      <c r="R51" s="26">
        <f>SUM(F$13:F51)</f>
        <v>430000</v>
      </c>
      <c r="S51" s="26">
        <f>SUM(G$13:G51)</f>
        <v>370000</v>
      </c>
      <c r="T51" s="27">
        <f t="shared" si="9"/>
        <v>1170000</v>
      </c>
      <c r="U51" s="25">
        <f>SUM(I$13:I51)</f>
        <v>33334</v>
      </c>
      <c r="V51" s="26">
        <f>SUM(J$13:J51)</f>
        <v>64399</v>
      </c>
      <c r="W51" s="26">
        <f>SUM(K$13:K51)</f>
        <v>37315</v>
      </c>
      <c r="X51" s="27">
        <f t="shared" si="3"/>
        <v>135048</v>
      </c>
      <c r="Y51" s="3">
        <f t="shared" si="10"/>
        <v>9.0091891891891887E-2</v>
      </c>
      <c r="Z51" s="3">
        <f t="shared" si="4"/>
        <v>0.14976511627906977</v>
      </c>
      <c r="AA51" s="3">
        <f t="shared" si="4"/>
        <v>0.10085135135135136</v>
      </c>
      <c r="AB51" s="4">
        <f t="shared" si="11"/>
        <v>0.11542564102564103</v>
      </c>
      <c r="AC51" s="66">
        <f xml:space="preserve"> Y51 + SQRT((2 * LN(A51)/COUNTIFS($E$13:E51, "&lt;&gt;0")))</f>
        <v>0.84084142977741749</v>
      </c>
      <c r="AD51" s="66">
        <f xml:space="preserve"> Z51 + SQRT((2 * LN(A51)/COUNTIF($F$13:F51, "&lt;&gt;0")))</f>
        <v>0.84867490026454206</v>
      </c>
      <c r="AE51" s="66">
        <f xml:space="preserve"> AA51 + SQRT((2 * LN(A51)/COUNTIF($G$13:G51, "&lt;&gt;0")))</f>
        <v>0.85160088923687693</v>
      </c>
    </row>
    <row r="52" spans="1:31" x14ac:dyDescent="0.3">
      <c r="A52" s="2">
        <v>40</v>
      </c>
      <c r="B52" s="13">
        <v>0.92255295532965398</v>
      </c>
      <c r="C52" s="21">
        <v>0.5670472003227135</v>
      </c>
      <c r="D52" s="31">
        <v>0.28631397150172722</v>
      </c>
      <c r="E52" s="25">
        <f t="shared" si="12"/>
        <v>0</v>
      </c>
      <c r="F52" s="26">
        <f t="shared" si="13"/>
        <v>0</v>
      </c>
      <c r="G52" s="26">
        <f t="shared" si="14"/>
        <v>30000</v>
      </c>
      <c r="H52" s="27">
        <f t="shared" si="5"/>
        <v>30000</v>
      </c>
      <c r="I52" s="25">
        <f t="shared" si="6"/>
        <v>0</v>
      </c>
      <c r="J52" s="26">
        <f t="shared" si="7"/>
        <v>0</v>
      </c>
      <c r="K52" s="26">
        <f t="shared" si="8"/>
        <v>2971</v>
      </c>
      <c r="L52" s="27">
        <f t="shared" si="0"/>
        <v>2971</v>
      </c>
      <c r="M52" s="19" t="str">
        <f t="shared" si="15"/>
        <v/>
      </c>
      <c r="N52" s="3" t="str">
        <f t="shared" si="15"/>
        <v/>
      </c>
      <c r="O52" s="3">
        <f t="shared" si="15"/>
        <v>9.9033333333333334E-2</v>
      </c>
      <c r="P52" s="4">
        <f t="shared" si="2"/>
        <v>9.9033333333333334E-2</v>
      </c>
      <c r="Q52" s="25">
        <f>SUM(E$13:E52)</f>
        <v>370000</v>
      </c>
      <c r="R52" s="26">
        <f>SUM(F$13:F52)</f>
        <v>430000</v>
      </c>
      <c r="S52" s="26">
        <f>SUM(G$13:G52)</f>
        <v>400000</v>
      </c>
      <c r="T52" s="27">
        <f t="shared" si="9"/>
        <v>1200000</v>
      </c>
      <c r="U52" s="25">
        <f>SUM(I$13:I52)</f>
        <v>33334</v>
      </c>
      <c r="V52" s="26">
        <f>SUM(J$13:J52)</f>
        <v>64399</v>
      </c>
      <c r="W52" s="26">
        <f>SUM(K$13:K52)</f>
        <v>40286</v>
      </c>
      <c r="X52" s="27">
        <f t="shared" si="3"/>
        <v>138019</v>
      </c>
      <c r="Y52" s="3">
        <f t="shared" si="10"/>
        <v>9.0091891891891887E-2</v>
      </c>
      <c r="Z52" s="3">
        <f t="shared" si="4"/>
        <v>0.14976511627906977</v>
      </c>
      <c r="AA52" s="3">
        <f t="shared" si="4"/>
        <v>0.100715</v>
      </c>
      <c r="AB52" s="4">
        <f t="shared" si="11"/>
        <v>0.11501583333333333</v>
      </c>
      <c r="AC52" s="66">
        <f xml:space="preserve"> Y52 + SQRT((2 * LN(A52)/COUNTIFS($E$13:E52, "&lt;&gt;0")))</f>
        <v>0.84343106916699462</v>
      </c>
      <c r="AD52" s="66">
        <f xml:space="preserve"> Z52 + SQRT((2 * LN(A52)/COUNTIF($F$13:F52, "&lt;&gt;0")))</f>
        <v>0.851085723335399</v>
      </c>
      <c r="AE52" s="66">
        <f xml:space="preserve"> AA52 + SQRT((2 * LN(A52)/COUNTIF($G$13:G52, "&lt;&gt;0")))</f>
        <v>0.82665079547996789</v>
      </c>
    </row>
    <row r="53" spans="1:31" x14ac:dyDescent="0.3">
      <c r="A53" s="2">
        <v>41</v>
      </c>
      <c r="B53" s="13">
        <v>0.30472102087462405</v>
      </c>
      <c r="C53" s="21">
        <v>0.32391430552632161</v>
      </c>
      <c r="D53" s="31">
        <v>0.93321803690125427</v>
      </c>
      <c r="E53" s="25">
        <f t="shared" si="12"/>
        <v>0</v>
      </c>
      <c r="F53" s="26">
        <f t="shared" si="13"/>
        <v>30000</v>
      </c>
      <c r="G53" s="26">
        <f t="shared" si="14"/>
        <v>0</v>
      </c>
      <c r="H53" s="27">
        <f t="shared" si="5"/>
        <v>30000</v>
      </c>
      <c r="I53" s="25">
        <f t="shared" si="6"/>
        <v>0</v>
      </c>
      <c r="J53" s="26">
        <f t="shared" si="7"/>
        <v>4472</v>
      </c>
      <c r="K53" s="26">
        <f t="shared" si="8"/>
        <v>0</v>
      </c>
      <c r="L53" s="27">
        <f t="shared" si="0"/>
        <v>4472</v>
      </c>
      <c r="M53" s="19" t="str">
        <f t="shared" si="15"/>
        <v/>
      </c>
      <c r="N53" s="3">
        <f t="shared" si="15"/>
        <v>0.14906666666666665</v>
      </c>
      <c r="O53" s="3" t="str">
        <f t="shared" si="15"/>
        <v/>
      </c>
      <c r="P53" s="4">
        <f t="shared" si="2"/>
        <v>0.14906666666666665</v>
      </c>
      <c r="Q53" s="25">
        <f>SUM(E$13:E53)</f>
        <v>370000</v>
      </c>
      <c r="R53" s="26">
        <f>SUM(F$13:F53)</f>
        <v>460000</v>
      </c>
      <c r="S53" s="26">
        <f>SUM(G$13:G53)</f>
        <v>400000</v>
      </c>
      <c r="T53" s="27">
        <f t="shared" si="9"/>
        <v>1230000</v>
      </c>
      <c r="U53" s="25">
        <f>SUM(I$13:I53)</f>
        <v>33334</v>
      </c>
      <c r="V53" s="26">
        <f>SUM(J$13:J53)</f>
        <v>68871</v>
      </c>
      <c r="W53" s="26">
        <f>SUM(K$13:K53)</f>
        <v>40286</v>
      </c>
      <c r="X53" s="27">
        <f t="shared" si="3"/>
        <v>142491</v>
      </c>
      <c r="Y53" s="3">
        <f t="shared" si="10"/>
        <v>9.0091891891891887E-2</v>
      </c>
      <c r="Z53" s="3">
        <f t="shared" si="4"/>
        <v>0.1497195652173913</v>
      </c>
      <c r="AA53" s="3">
        <f t="shared" si="4"/>
        <v>0.100715</v>
      </c>
      <c r="AB53" s="4">
        <f t="shared" si="11"/>
        <v>0.11584634146341463</v>
      </c>
      <c r="AC53" s="66">
        <f xml:space="preserve"> Y53 + SQRT((2 * LN(A53)/COUNTIFS($E$13:E53, "&lt;&gt;0")))</f>
        <v>0.84594821388236818</v>
      </c>
      <c r="AD53" s="66">
        <f xml:space="preserve"> Z53 + SQRT((2 * LN(A53)/COUNTIF($F$13:F53, "&lt;&gt;0")))</f>
        <v>0.83103924667246154</v>
      </c>
      <c r="AE53" s="66">
        <f xml:space="preserve"> AA53 + SQRT((2 * LN(A53)/COUNTIF($G$13:G53, "&lt;&gt;0")))</f>
        <v>0.82907637682023794</v>
      </c>
    </row>
    <row r="54" spans="1:31" x14ac:dyDescent="0.3">
      <c r="A54" s="2">
        <v>42</v>
      </c>
      <c r="B54" s="13">
        <v>0.82345547987851098</v>
      </c>
      <c r="C54" s="21">
        <v>0.28873626061197466</v>
      </c>
      <c r="D54" s="31">
        <v>0.59287093332749319</v>
      </c>
      <c r="E54" s="25">
        <f t="shared" si="12"/>
        <v>30000</v>
      </c>
      <c r="F54" s="26">
        <f t="shared" si="13"/>
        <v>0</v>
      </c>
      <c r="G54" s="26">
        <f t="shared" si="14"/>
        <v>0</v>
      </c>
      <c r="H54" s="27">
        <f t="shared" si="5"/>
        <v>30000</v>
      </c>
      <c r="I54" s="25">
        <f t="shared" si="6"/>
        <v>2746</v>
      </c>
      <c r="J54" s="26">
        <f t="shared" si="7"/>
        <v>0</v>
      </c>
      <c r="K54" s="26">
        <f t="shared" si="8"/>
        <v>0</v>
      </c>
      <c r="L54" s="27">
        <f t="shared" si="0"/>
        <v>2746</v>
      </c>
      <c r="M54" s="19">
        <f t="shared" si="15"/>
        <v>9.1533333333333328E-2</v>
      </c>
      <c r="N54" s="3" t="str">
        <f t="shared" si="15"/>
        <v/>
      </c>
      <c r="O54" s="3" t="str">
        <f t="shared" si="15"/>
        <v/>
      </c>
      <c r="P54" s="4">
        <f t="shared" si="2"/>
        <v>9.1533333333333328E-2</v>
      </c>
      <c r="Q54" s="25">
        <f>SUM(E$13:E54)</f>
        <v>400000</v>
      </c>
      <c r="R54" s="26">
        <f>SUM(F$13:F54)</f>
        <v>460000</v>
      </c>
      <c r="S54" s="26">
        <f>SUM(G$13:G54)</f>
        <v>400000</v>
      </c>
      <c r="T54" s="27">
        <f t="shared" si="9"/>
        <v>1260000</v>
      </c>
      <c r="U54" s="25">
        <f>SUM(I$13:I54)</f>
        <v>36080</v>
      </c>
      <c r="V54" s="26">
        <f>SUM(J$13:J54)</f>
        <v>68871</v>
      </c>
      <c r="W54" s="26">
        <f>SUM(K$13:K54)</f>
        <v>40286</v>
      </c>
      <c r="X54" s="27">
        <f t="shared" si="3"/>
        <v>145237</v>
      </c>
      <c r="Y54" s="3">
        <f t="shared" si="10"/>
        <v>9.0200000000000002E-2</v>
      </c>
      <c r="Z54" s="3">
        <f t="shared" si="4"/>
        <v>0.1497195652173913</v>
      </c>
      <c r="AA54" s="3">
        <f t="shared" si="4"/>
        <v>0.100715</v>
      </c>
      <c r="AB54" s="4">
        <f t="shared" si="11"/>
        <v>0.11526746031746032</v>
      </c>
      <c r="AC54" s="66">
        <f xml:space="preserve"> Y54 + SQRT((2 * LN(A54)/COUNTIFS($E$13:E54, "&lt;&gt;0")))</f>
        <v>0.82092074187880404</v>
      </c>
      <c r="AD54" s="66">
        <f xml:space="preserve"> Z54 + SQRT((2 * LN(A54)/COUNTIF($F$13:F54, "&lt;&gt;0")))</f>
        <v>0.83324623059733172</v>
      </c>
      <c r="AE54" s="66">
        <f xml:space="preserve"> AA54 + SQRT((2 * LN(A54)/COUNTIF($G$13:G54, "&lt;&gt;0")))</f>
        <v>0.83143574187880409</v>
      </c>
    </row>
    <row r="55" spans="1:31" x14ac:dyDescent="0.3">
      <c r="A55" s="2">
        <v>43</v>
      </c>
      <c r="B55" s="13">
        <v>0.69675708463763708</v>
      </c>
      <c r="C55" s="21">
        <v>0.33186280995242534</v>
      </c>
      <c r="D55" s="31">
        <v>3.0146157546610541E-2</v>
      </c>
      <c r="E55" s="25">
        <f t="shared" si="12"/>
        <v>0</v>
      </c>
      <c r="F55" s="26">
        <f t="shared" si="13"/>
        <v>30000</v>
      </c>
      <c r="G55" s="26">
        <f t="shared" si="14"/>
        <v>0</v>
      </c>
      <c r="H55" s="27">
        <f t="shared" si="5"/>
        <v>30000</v>
      </c>
      <c r="I55" s="25">
        <f t="shared" si="6"/>
        <v>0</v>
      </c>
      <c r="J55" s="26">
        <f t="shared" si="7"/>
        <v>4473</v>
      </c>
      <c r="K55" s="26">
        <f t="shared" si="8"/>
        <v>0</v>
      </c>
      <c r="L55" s="27">
        <f t="shared" si="0"/>
        <v>4473</v>
      </c>
      <c r="M55" s="19" t="str">
        <f t="shared" si="15"/>
        <v/>
      </c>
      <c r="N55" s="3">
        <f t="shared" si="15"/>
        <v>0.14910000000000001</v>
      </c>
      <c r="O55" s="3" t="str">
        <f t="shared" si="15"/>
        <v/>
      </c>
      <c r="P55" s="4">
        <f t="shared" si="2"/>
        <v>0.14910000000000001</v>
      </c>
      <c r="Q55" s="25">
        <f>SUM(E$13:E55)</f>
        <v>400000</v>
      </c>
      <c r="R55" s="26">
        <f>SUM(F$13:F55)</f>
        <v>490000</v>
      </c>
      <c r="S55" s="26">
        <f>SUM(G$13:G55)</f>
        <v>400000</v>
      </c>
      <c r="T55" s="27">
        <f t="shared" si="9"/>
        <v>1290000</v>
      </c>
      <c r="U55" s="25">
        <f>SUM(I$13:I55)</f>
        <v>36080</v>
      </c>
      <c r="V55" s="26">
        <f>SUM(J$13:J55)</f>
        <v>73344</v>
      </c>
      <c r="W55" s="26">
        <f>SUM(K$13:K55)</f>
        <v>40286</v>
      </c>
      <c r="X55" s="27">
        <f t="shared" si="3"/>
        <v>149710</v>
      </c>
      <c r="Y55" s="3">
        <f t="shared" si="10"/>
        <v>9.0200000000000002E-2</v>
      </c>
      <c r="Z55" s="3">
        <f t="shared" si="4"/>
        <v>0.14968163265306123</v>
      </c>
      <c r="AA55" s="3">
        <f t="shared" si="4"/>
        <v>0.100715</v>
      </c>
      <c r="AB55" s="4">
        <f t="shared" si="11"/>
        <v>0.11605426356589148</v>
      </c>
      <c r="AC55" s="66">
        <f xml:space="preserve"> Y55 + SQRT((2 * LN(A55)/COUNTIFS($E$13:E55, "&lt;&gt;0")))</f>
        <v>0.82321725917057198</v>
      </c>
      <c r="AD55" s="66">
        <f xml:space="preserve"> Z55 + SQRT((2 * LN(A55)/COUNTIF($F$13:F55, "&lt;&gt;0")))</f>
        <v>0.81488395620437459</v>
      </c>
      <c r="AE55" s="66">
        <f xml:space="preserve"> AA55 + SQRT((2 * LN(A55)/COUNTIF($G$13:G55, "&lt;&gt;0")))</f>
        <v>0.83373225917057192</v>
      </c>
    </row>
    <row r="56" spans="1:31" x14ac:dyDescent="0.3">
      <c r="A56" s="2">
        <v>44</v>
      </c>
      <c r="B56" s="13">
        <v>0.55118861757691073</v>
      </c>
      <c r="C56" s="21">
        <v>0.32279980663695784</v>
      </c>
      <c r="D56" s="31">
        <v>0.30245200454104371</v>
      </c>
      <c r="E56" s="25">
        <f t="shared" si="12"/>
        <v>0</v>
      </c>
      <c r="F56" s="26">
        <f t="shared" si="13"/>
        <v>0</v>
      </c>
      <c r="G56" s="26">
        <f t="shared" si="14"/>
        <v>30000</v>
      </c>
      <c r="H56" s="27">
        <f t="shared" si="5"/>
        <v>30000</v>
      </c>
      <c r="I56" s="25">
        <f t="shared" si="6"/>
        <v>0</v>
      </c>
      <c r="J56" s="26">
        <f t="shared" si="7"/>
        <v>0</v>
      </c>
      <c r="K56" s="26">
        <f t="shared" si="8"/>
        <v>2973</v>
      </c>
      <c r="L56" s="27">
        <f t="shared" si="0"/>
        <v>2973</v>
      </c>
      <c r="M56" s="19" t="str">
        <f t="shared" si="15"/>
        <v/>
      </c>
      <c r="N56" s="3" t="str">
        <f t="shared" si="15"/>
        <v/>
      </c>
      <c r="O56" s="3">
        <f t="shared" si="15"/>
        <v>9.9099999999999994E-2</v>
      </c>
      <c r="P56" s="4">
        <f t="shared" si="2"/>
        <v>9.9099999999999994E-2</v>
      </c>
      <c r="Q56" s="25">
        <f>SUM(E$13:E56)</f>
        <v>400000</v>
      </c>
      <c r="R56" s="26">
        <f>SUM(F$13:F56)</f>
        <v>490000</v>
      </c>
      <c r="S56" s="26">
        <f>SUM(G$13:G56)</f>
        <v>430000</v>
      </c>
      <c r="T56" s="27">
        <f t="shared" si="9"/>
        <v>1320000</v>
      </c>
      <c r="U56" s="25">
        <f>SUM(I$13:I56)</f>
        <v>36080</v>
      </c>
      <c r="V56" s="26">
        <f>SUM(J$13:J56)</f>
        <v>73344</v>
      </c>
      <c r="W56" s="26">
        <f>SUM(K$13:K56)</f>
        <v>43259</v>
      </c>
      <c r="X56" s="27">
        <f t="shared" si="3"/>
        <v>152683</v>
      </c>
      <c r="Y56" s="3">
        <f t="shared" si="10"/>
        <v>9.0200000000000002E-2</v>
      </c>
      <c r="Z56" s="3">
        <f t="shared" si="4"/>
        <v>0.14968163265306123</v>
      </c>
      <c r="AA56" s="3">
        <f t="shared" si="4"/>
        <v>0.10060232558139535</v>
      </c>
      <c r="AB56" s="4">
        <f t="shared" si="11"/>
        <v>0.11566893939393939</v>
      </c>
      <c r="AC56" s="66">
        <f xml:space="preserve"> Y56 + SQRT((2 * LN(A56)/COUNTIFS($E$13:E56, "&lt;&gt;0")))</f>
        <v>0.82545405074108924</v>
      </c>
      <c r="AD56" s="66">
        <f xml:space="preserve"> Z56 + SQRT((2 * LN(A56)/COUNTIF($F$13:F56, "&lt;&gt;0")))</f>
        <v>0.81691381147912168</v>
      </c>
      <c r="AE56" s="66">
        <f xml:space="preserve"> AA56 + SQRT((2 * LN(A56)/COUNTIF($G$13:G56, "&lt;&gt;0")))</f>
        <v>0.81092522247812937</v>
      </c>
    </row>
    <row r="57" spans="1:31" x14ac:dyDescent="0.3">
      <c r="A57" s="2">
        <v>45</v>
      </c>
      <c r="B57" s="13">
        <v>0.97126569621433068</v>
      </c>
      <c r="C57" s="21">
        <v>0.27809922304627921</v>
      </c>
      <c r="D57" s="31">
        <v>8.1146938452552164E-2</v>
      </c>
      <c r="E57" s="25">
        <f t="shared" si="12"/>
        <v>30000</v>
      </c>
      <c r="F57" s="26">
        <f t="shared" si="13"/>
        <v>0</v>
      </c>
      <c r="G57" s="26">
        <f t="shared" si="14"/>
        <v>0</v>
      </c>
      <c r="H57" s="27">
        <f t="shared" si="5"/>
        <v>30000</v>
      </c>
      <c r="I57" s="25">
        <f t="shared" si="6"/>
        <v>2795</v>
      </c>
      <c r="J57" s="26">
        <f t="shared" si="7"/>
        <v>0</v>
      </c>
      <c r="K57" s="26">
        <f t="shared" si="8"/>
        <v>0</v>
      </c>
      <c r="L57" s="27">
        <f t="shared" si="0"/>
        <v>2795</v>
      </c>
      <c r="M57" s="19">
        <f t="shared" si="15"/>
        <v>9.3166666666666662E-2</v>
      </c>
      <c r="N57" s="3" t="str">
        <f t="shared" si="15"/>
        <v/>
      </c>
      <c r="O57" s="3" t="str">
        <f t="shared" si="15"/>
        <v/>
      </c>
      <c r="P57" s="4">
        <f t="shared" si="2"/>
        <v>9.3166666666666662E-2</v>
      </c>
      <c r="Q57" s="25">
        <f>SUM(E$13:E57)</f>
        <v>430000</v>
      </c>
      <c r="R57" s="26">
        <f>SUM(F$13:F57)</f>
        <v>490000</v>
      </c>
      <c r="S57" s="26">
        <f>SUM(G$13:G57)</f>
        <v>430000</v>
      </c>
      <c r="T57" s="27">
        <f t="shared" si="9"/>
        <v>1350000</v>
      </c>
      <c r="U57" s="25">
        <f>SUM(I$13:I57)</f>
        <v>38875</v>
      </c>
      <c r="V57" s="26">
        <f>SUM(J$13:J57)</f>
        <v>73344</v>
      </c>
      <c r="W57" s="26">
        <f>SUM(K$13:K57)</f>
        <v>43259</v>
      </c>
      <c r="X57" s="27">
        <f t="shared" si="3"/>
        <v>155478</v>
      </c>
      <c r="Y57" s="3">
        <f t="shared" si="10"/>
        <v>9.0406976744186046E-2</v>
      </c>
      <c r="Z57" s="3">
        <f t="shared" si="4"/>
        <v>0.14968163265306123</v>
      </c>
      <c r="AA57" s="3">
        <f t="shared" si="4"/>
        <v>0.10060232558139535</v>
      </c>
      <c r="AB57" s="4">
        <f t="shared" si="11"/>
        <v>0.11516888888888889</v>
      </c>
      <c r="AC57" s="66">
        <f xml:space="preserve"> Y57 + SQRT((2 * LN(A57)/COUNTIFS($E$13:E57, "&lt;&gt;0")))</f>
        <v>0.80283591961220468</v>
      </c>
      <c r="AD57" s="66">
        <f xml:space="preserve"> Z57 + SQRT((2 * LN(A57)/COUNTIF($F$13:F57, "&lt;&gt;0")))</f>
        <v>0.81889209719716238</v>
      </c>
      <c r="AE57" s="66">
        <f xml:space="preserve"> AA57 + SQRT((2 * LN(A57)/COUNTIF($G$13:G57, "&lt;&gt;0")))</f>
        <v>0.81303126844941398</v>
      </c>
    </row>
    <row r="58" spans="1:31" x14ac:dyDescent="0.3">
      <c r="A58" s="2">
        <v>46</v>
      </c>
      <c r="B58" s="13">
        <v>0.43683091602869928</v>
      </c>
      <c r="C58" s="21">
        <v>0.65151255819418341</v>
      </c>
      <c r="D58" s="31">
        <v>0.43435853801382374</v>
      </c>
      <c r="E58" s="25">
        <f t="shared" si="12"/>
        <v>0</v>
      </c>
      <c r="F58" s="26">
        <f t="shared" si="13"/>
        <v>30000</v>
      </c>
      <c r="G58" s="26">
        <f t="shared" si="14"/>
        <v>0</v>
      </c>
      <c r="H58" s="27">
        <f t="shared" si="5"/>
        <v>30000</v>
      </c>
      <c r="I58" s="25">
        <f t="shared" si="6"/>
        <v>0</v>
      </c>
      <c r="J58" s="26">
        <f t="shared" si="7"/>
        <v>4524</v>
      </c>
      <c r="K58" s="26">
        <f t="shared" si="8"/>
        <v>0</v>
      </c>
      <c r="L58" s="27">
        <f t="shared" si="0"/>
        <v>4524</v>
      </c>
      <c r="M58" s="19" t="str">
        <f t="shared" si="15"/>
        <v/>
      </c>
      <c r="N58" s="3">
        <f t="shared" si="15"/>
        <v>0.15079999999999999</v>
      </c>
      <c r="O58" s="3" t="str">
        <f t="shared" si="15"/>
        <v/>
      </c>
      <c r="P58" s="4">
        <f t="shared" si="2"/>
        <v>0.15079999999999999</v>
      </c>
      <c r="Q58" s="25">
        <f>SUM(E$13:E58)</f>
        <v>430000</v>
      </c>
      <c r="R58" s="26">
        <f>SUM(F$13:F58)</f>
        <v>520000</v>
      </c>
      <c r="S58" s="26">
        <f>SUM(G$13:G58)</f>
        <v>430000</v>
      </c>
      <c r="T58" s="27">
        <f t="shared" si="9"/>
        <v>1380000</v>
      </c>
      <c r="U58" s="25">
        <f>SUM(I$13:I58)</f>
        <v>38875</v>
      </c>
      <c r="V58" s="26">
        <f>SUM(J$13:J58)</f>
        <v>77868</v>
      </c>
      <c r="W58" s="26">
        <f>SUM(K$13:K58)</f>
        <v>43259</v>
      </c>
      <c r="X58" s="27">
        <f t="shared" si="3"/>
        <v>160002</v>
      </c>
      <c r="Y58" s="3">
        <f t="shared" si="10"/>
        <v>9.0406976744186046E-2</v>
      </c>
      <c r="Z58" s="3">
        <f t="shared" si="4"/>
        <v>0.14974615384615383</v>
      </c>
      <c r="AA58" s="3">
        <f t="shared" si="4"/>
        <v>0.10060232558139535</v>
      </c>
      <c r="AB58" s="4">
        <f t="shared" si="11"/>
        <v>0.11594347826086956</v>
      </c>
      <c r="AC58" s="66">
        <f xml:space="preserve"> Y58 + SQRT((2 * LN(A58)/COUNTIFS($E$13:E58, "&lt;&gt;0")))</f>
        <v>0.80488967039874859</v>
      </c>
      <c r="AD58" s="66">
        <f xml:space="preserve"> Z58 + SQRT((2 * LN(A58)/COUNTIF($F$13:F58, "&lt;&gt;0")))</f>
        <v>0.80197663428224897</v>
      </c>
      <c r="AE58" s="66">
        <f xml:space="preserve"> AA58 + SQRT((2 * LN(A58)/COUNTIF($G$13:G58, "&lt;&gt;0")))</f>
        <v>0.81508501923595789</v>
      </c>
    </row>
    <row r="59" spans="1:31" x14ac:dyDescent="0.3">
      <c r="A59" s="2">
        <v>47</v>
      </c>
      <c r="B59" s="13">
        <v>0.13072269162680195</v>
      </c>
      <c r="C59" s="21">
        <v>0.92090357503884801</v>
      </c>
      <c r="D59" s="31">
        <v>0.93803893204143263</v>
      </c>
      <c r="E59" s="25">
        <f t="shared" si="12"/>
        <v>0</v>
      </c>
      <c r="F59" s="26">
        <f t="shared" si="13"/>
        <v>0</v>
      </c>
      <c r="G59" s="26">
        <f t="shared" si="14"/>
        <v>30000</v>
      </c>
      <c r="H59" s="27">
        <f t="shared" si="5"/>
        <v>30000</v>
      </c>
      <c r="I59" s="25">
        <f t="shared" si="6"/>
        <v>0</v>
      </c>
      <c r="J59" s="26">
        <f t="shared" si="7"/>
        <v>0</v>
      </c>
      <c r="K59" s="26">
        <f t="shared" si="8"/>
        <v>3080</v>
      </c>
      <c r="L59" s="27">
        <f t="shared" si="0"/>
        <v>3080</v>
      </c>
      <c r="M59" s="19" t="str">
        <f t="shared" si="15"/>
        <v/>
      </c>
      <c r="N59" s="3" t="str">
        <f t="shared" si="15"/>
        <v/>
      </c>
      <c r="O59" s="3">
        <f t="shared" si="15"/>
        <v>0.10266666666666667</v>
      </c>
      <c r="P59" s="4">
        <f t="shared" si="2"/>
        <v>0.10266666666666667</v>
      </c>
      <c r="Q59" s="25">
        <f>SUM(E$13:E59)</f>
        <v>430000</v>
      </c>
      <c r="R59" s="26">
        <f>SUM(F$13:F59)</f>
        <v>520000</v>
      </c>
      <c r="S59" s="26">
        <f>SUM(G$13:G59)</f>
        <v>460000</v>
      </c>
      <c r="T59" s="27">
        <f t="shared" si="9"/>
        <v>1410000</v>
      </c>
      <c r="U59" s="25">
        <f>SUM(I$13:I59)</f>
        <v>38875</v>
      </c>
      <c r="V59" s="26">
        <f>SUM(J$13:J59)</f>
        <v>77868</v>
      </c>
      <c r="W59" s="26">
        <f>SUM(K$13:K59)</f>
        <v>46339</v>
      </c>
      <c r="X59" s="27">
        <f t="shared" si="3"/>
        <v>163082</v>
      </c>
      <c r="Y59" s="3">
        <f t="shared" si="10"/>
        <v>9.0406976744186046E-2</v>
      </c>
      <c r="Z59" s="3">
        <f t="shared" si="4"/>
        <v>0.14974615384615383</v>
      </c>
      <c r="AA59" s="3">
        <f t="shared" si="4"/>
        <v>0.10073695652173913</v>
      </c>
      <c r="AB59" s="4">
        <f t="shared" si="11"/>
        <v>0.11566099290780142</v>
      </c>
      <c r="AC59" s="66">
        <f xml:space="preserve"> Y59 + SQRT((2 * LN(A59)/COUNTIFS($E$13:E59, "&lt;&gt;0")))</f>
        <v>0.80689355272543994</v>
      </c>
      <c r="AD59" s="66">
        <f xml:space="preserve"> Z59 + SQRT((2 * LN(A59)/COUNTIF($F$13:F59, "&lt;&gt;0")))</f>
        <v>0.80380592020377373</v>
      </c>
      <c r="AE59" s="66">
        <f xml:space="preserve"> AA59 + SQRT((2 * LN(A59)/COUNTIF($G$13:G59, "&lt;&gt;0")))</f>
        <v>0.79447210066088192</v>
      </c>
    </row>
    <row r="60" spans="1:31" x14ac:dyDescent="0.3">
      <c r="A60" s="2">
        <v>48</v>
      </c>
      <c r="B60" s="13">
        <v>0.81470058361646791</v>
      </c>
      <c r="C60" s="21">
        <v>0.24018709609043409</v>
      </c>
      <c r="D60" s="31">
        <v>0.75655942169367063</v>
      </c>
      <c r="E60" s="25">
        <f t="shared" si="12"/>
        <v>30000</v>
      </c>
      <c r="F60" s="26">
        <f t="shared" si="13"/>
        <v>0</v>
      </c>
      <c r="G60" s="26">
        <f t="shared" si="14"/>
        <v>0</v>
      </c>
      <c r="H60" s="27">
        <f t="shared" si="5"/>
        <v>30000</v>
      </c>
      <c r="I60" s="25">
        <f t="shared" si="6"/>
        <v>2744</v>
      </c>
      <c r="J60" s="26">
        <f t="shared" si="7"/>
        <v>0</v>
      </c>
      <c r="K60" s="26">
        <f t="shared" si="8"/>
        <v>0</v>
      </c>
      <c r="L60" s="27">
        <f t="shared" si="0"/>
        <v>2744</v>
      </c>
      <c r="M60" s="19">
        <f t="shared" si="15"/>
        <v>9.1466666666666668E-2</v>
      </c>
      <c r="N60" s="3" t="str">
        <f t="shared" si="15"/>
        <v/>
      </c>
      <c r="O60" s="3" t="str">
        <f t="shared" si="15"/>
        <v/>
      </c>
      <c r="P60" s="4">
        <f t="shared" si="2"/>
        <v>9.1466666666666668E-2</v>
      </c>
      <c r="Q60" s="25">
        <f>SUM(E$13:E60)</f>
        <v>460000</v>
      </c>
      <c r="R60" s="26">
        <f>SUM(F$13:F60)</f>
        <v>520000</v>
      </c>
      <c r="S60" s="26">
        <f>SUM(G$13:G60)</f>
        <v>460000</v>
      </c>
      <c r="T60" s="27">
        <f t="shared" si="9"/>
        <v>1440000</v>
      </c>
      <c r="U60" s="25">
        <f>SUM(I$13:I60)</f>
        <v>41619</v>
      </c>
      <c r="V60" s="26">
        <f>SUM(J$13:J60)</f>
        <v>77868</v>
      </c>
      <c r="W60" s="26">
        <f>SUM(K$13:K60)</f>
        <v>46339</v>
      </c>
      <c r="X60" s="27">
        <f t="shared" si="3"/>
        <v>165826</v>
      </c>
      <c r="Y60" s="3">
        <f t="shared" si="10"/>
        <v>9.0476086956521734E-2</v>
      </c>
      <c r="Z60" s="3">
        <f t="shared" si="4"/>
        <v>0.14974615384615383</v>
      </c>
      <c r="AA60" s="3">
        <f t="shared" si="4"/>
        <v>0.10073695652173913</v>
      </c>
      <c r="AB60" s="4">
        <f t="shared" si="11"/>
        <v>0.11515694444444445</v>
      </c>
      <c r="AC60" s="66">
        <f xml:space="preserve"> Y60 + SQRT((2 * LN(A60)/COUNTIFS($E$13:E60, "&lt;&gt;0")))</f>
        <v>0.78610538936081698</v>
      </c>
      <c r="AD60" s="66">
        <f xml:space="preserve"> Z60 + SQRT((2 * LN(A60)/COUNTIF($F$13:F60, "&lt;&gt;0")))</f>
        <v>0.80559174974234671</v>
      </c>
      <c r="AE60" s="66">
        <f xml:space="preserve"> AA60 + SQRT((2 * LN(A60)/COUNTIF($G$13:G60, "&lt;&gt;0")))</f>
        <v>0.7963662589260343</v>
      </c>
    </row>
    <row r="61" spans="1:31" x14ac:dyDescent="0.3">
      <c r="A61" s="2">
        <v>49</v>
      </c>
      <c r="B61" s="13">
        <v>0.79026756724035763</v>
      </c>
      <c r="C61" s="21">
        <v>0.82548138017143335</v>
      </c>
      <c r="D61" s="31">
        <v>5.7515534179600314E-2</v>
      </c>
      <c r="E61" s="25">
        <f t="shared" si="12"/>
        <v>0</v>
      </c>
      <c r="F61" s="26">
        <f t="shared" si="13"/>
        <v>30000</v>
      </c>
      <c r="G61" s="26">
        <f t="shared" si="14"/>
        <v>0</v>
      </c>
      <c r="H61" s="27">
        <f t="shared" si="5"/>
        <v>30000</v>
      </c>
      <c r="I61" s="25">
        <f t="shared" si="6"/>
        <v>0</v>
      </c>
      <c r="J61" s="26">
        <f t="shared" si="7"/>
        <v>4558</v>
      </c>
      <c r="K61" s="26">
        <f t="shared" si="8"/>
        <v>0</v>
      </c>
      <c r="L61" s="27">
        <f t="shared" si="0"/>
        <v>4558</v>
      </c>
      <c r="M61" s="19" t="str">
        <f t="shared" si="15"/>
        <v/>
      </c>
      <c r="N61" s="3">
        <f t="shared" si="15"/>
        <v>0.15193333333333334</v>
      </c>
      <c r="O61" s="3" t="str">
        <f t="shared" si="15"/>
        <v/>
      </c>
      <c r="P61" s="4">
        <f t="shared" si="2"/>
        <v>0.15193333333333334</v>
      </c>
      <c r="Q61" s="25">
        <f>SUM(E$13:E61)</f>
        <v>460000</v>
      </c>
      <c r="R61" s="26">
        <f>SUM(F$13:F61)</f>
        <v>550000</v>
      </c>
      <c r="S61" s="26">
        <f>SUM(G$13:G61)</f>
        <v>460000</v>
      </c>
      <c r="T61" s="27">
        <f t="shared" si="9"/>
        <v>1470000</v>
      </c>
      <c r="U61" s="25">
        <f>SUM(I$13:I61)</f>
        <v>41619</v>
      </c>
      <c r="V61" s="26">
        <f>SUM(J$13:J61)</f>
        <v>82426</v>
      </c>
      <c r="W61" s="26">
        <f>SUM(K$13:K61)</f>
        <v>46339</v>
      </c>
      <c r="X61" s="27">
        <f t="shared" si="3"/>
        <v>170384</v>
      </c>
      <c r="Y61" s="3">
        <f t="shared" si="10"/>
        <v>9.0476086956521734E-2</v>
      </c>
      <c r="Z61" s="3">
        <f t="shared" si="4"/>
        <v>0.14986545454545455</v>
      </c>
      <c r="AA61" s="3">
        <f t="shared" si="4"/>
        <v>0.10073695652173913</v>
      </c>
      <c r="AB61" s="4">
        <f t="shared" si="11"/>
        <v>0.11590748299319728</v>
      </c>
      <c r="AC61" s="66">
        <f xml:space="preserve"> Y61 + SQRT((2 * LN(A61)/COUNTIFS($E$13:E61, "&lt;&gt;0")))</f>
        <v>0.78795550404625092</v>
      </c>
      <c r="AD61" s="66">
        <f xml:space="preserve"> Z61 + SQRT((2 * LN(A61)/COUNTIF($F$13:F61, "&lt;&gt;0")))</f>
        <v>0.78991646387046188</v>
      </c>
      <c r="AE61" s="66">
        <f xml:space="preserve"> AA61 + SQRT((2 * LN(A61)/COUNTIF($G$13:G61, "&lt;&gt;0")))</f>
        <v>0.79821637361146824</v>
      </c>
    </row>
    <row r="62" spans="1:31" x14ac:dyDescent="0.3">
      <c r="A62" s="2">
        <v>50</v>
      </c>
      <c r="B62" s="13">
        <v>0.42758733201812404</v>
      </c>
      <c r="C62" s="21">
        <v>0.95349662323506224</v>
      </c>
      <c r="D62" s="31">
        <v>0.94465908454631897</v>
      </c>
      <c r="E62" s="25">
        <f t="shared" si="12"/>
        <v>0</v>
      </c>
      <c r="F62" s="26">
        <f t="shared" si="13"/>
        <v>0</v>
      </c>
      <c r="G62" s="26">
        <f t="shared" si="14"/>
        <v>30000</v>
      </c>
      <c r="H62" s="27">
        <f t="shared" si="5"/>
        <v>30000</v>
      </c>
      <c r="I62" s="25">
        <f t="shared" si="6"/>
        <v>0</v>
      </c>
      <c r="J62" s="26">
        <f t="shared" si="7"/>
        <v>0</v>
      </c>
      <c r="K62" s="26">
        <f t="shared" si="8"/>
        <v>3083</v>
      </c>
      <c r="L62" s="27">
        <f t="shared" si="0"/>
        <v>3083</v>
      </c>
      <c r="M62" s="19" t="str">
        <f t="shared" si="15"/>
        <v/>
      </c>
      <c r="N62" s="3" t="str">
        <f t="shared" si="15"/>
        <v/>
      </c>
      <c r="O62" s="3">
        <f t="shared" si="15"/>
        <v>0.10276666666666667</v>
      </c>
      <c r="P62" s="4">
        <f t="shared" si="2"/>
        <v>0.10276666666666667</v>
      </c>
      <c r="Q62" s="25">
        <f>SUM(E$13:E62)</f>
        <v>460000</v>
      </c>
      <c r="R62" s="26">
        <f>SUM(F$13:F62)</f>
        <v>550000</v>
      </c>
      <c r="S62" s="26">
        <f>SUM(G$13:G62)</f>
        <v>490000</v>
      </c>
      <c r="T62" s="27">
        <f t="shared" si="9"/>
        <v>1500000</v>
      </c>
      <c r="U62" s="25">
        <f>SUM(I$13:I62)</f>
        <v>41619</v>
      </c>
      <c r="V62" s="26">
        <f>SUM(J$13:J62)</f>
        <v>82426</v>
      </c>
      <c r="W62" s="26">
        <f>SUM(K$13:K62)</f>
        <v>49422</v>
      </c>
      <c r="X62" s="27">
        <f t="shared" si="3"/>
        <v>173467</v>
      </c>
      <c r="Y62" s="3">
        <f t="shared" si="10"/>
        <v>9.0476086956521734E-2</v>
      </c>
      <c r="Z62" s="3">
        <f t="shared" si="4"/>
        <v>0.14986545454545455</v>
      </c>
      <c r="AA62" s="3">
        <f t="shared" si="4"/>
        <v>0.10086122448979591</v>
      </c>
      <c r="AB62" s="4">
        <f t="shared" si="11"/>
        <v>0.11564466666666667</v>
      </c>
      <c r="AC62" s="66">
        <f xml:space="preserve"> Y62 + SQRT((2 * LN(A62)/COUNTIFS($E$13:E62, "&lt;&gt;0")))</f>
        <v>0.78976349259065604</v>
      </c>
      <c r="AD62" s="66">
        <f xml:space="preserve"> Z62 + SQRT((2 * LN(A62)/COUNTIF($F$13:F62, "&lt;&gt;0")))</f>
        <v>0.79157558794543903</v>
      </c>
      <c r="AE62" s="66">
        <f xml:space="preserve"> AA62 + SQRT((2 * LN(A62)/COUNTIF($G$13:G62, "&lt;&gt;0")))</f>
        <v>0.77926965651183788</v>
      </c>
    </row>
    <row r="63" spans="1:31" x14ac:dyDescent="0.3">
      <c r="A63" s="2">
        <v>51</v>
      </c>
      <c r="B63" s="13">
        <v>0.65943465308028182</v>
      </c>
      <c r="C63" s="21">
        <v>0.57687389067164185</v>
      </c>
      <c r="D63" s="31">
        <v>0.98088432174162832</v>
      </c>
      <c r="E63" s="25">
        <f t="shared" si="12"/>
        <v>0</v>
      </c>
      <c r="F63" s="26">
        <f t="shared" si="13"/>
        <v>30000</v>
      </c>
      <c r="G63" s="26">
        <f t="shared" si="14"/>
        <v>0</v>
      </c>
      <c r="H63" s="27">
        <f t="shared" si="5"/>
        <v>30000</v>
      </c>
      <c r="I63" s="25">
        <f t="shared" si="6"/>
        <v>0</v>
      </c>
      <c r="J63" s="26">
        <f t="shared" si="7"/>
        <v>4512</v>
      </c>
      <c r="K63" s="26">
        <f t="shared" si="8"/>
        <v>0</v>
      </c>
      <c r="L63" s="27">
        <f t="shared" si="0"/>
        <v>4512</v>
      </c>
      <c r="M63" s="19" t="str">
        <f t="shared" si="15"/>
        <v/>
      </c>
      <c r="N63" s="3">
        <f t="shared" si="15"/>
        <v>0.15040000000000001</v>
      </c>
      <c r="O63" s="3" t="str">
        <f t="shared" si="15"/>
        <v/>
      </c>
      <c r="P63" s="4">
        <f t="shared" si="2"/>
        <v>0.15040000000000001</v>
      </c>
      <c r="Q63" s="25">
        <f>SUM(E$13:E63)</f>
        <v>460000</v>
      </c>
      <c r="R63" s="26">
        <f>SUM(F$13:F63)</f>
        <v>580000</v>
      </c>
      <c r="S63" s="26">
        <f>SUM(G$13:G63)</f>
        <v>490000</v>
      </c>
      <c r="T63" s="27">
        <f t="shared" si="9"/>
        <v>1530000</v>
      </c>
      <c r="U63" s="25">
        <f>SUM(I$13:I63)</f>
        <v>41619</v>
      </c>
      <c r="V63" s="26">
        <f>SUM(J$13:J63)</f>
        <v>86938</v>
      </c>
      <c r="W63" s="26">
        <f>SUM(K$13:K63)</f>
        <v>49422</v>
      </c>
      <c r="X63" s="27">
        <f t="shared" si="3"/>
        <v>177979</v>
      </c>
      <c r="Y63" s="3">
        <f t="shared" si="10"/>
        <v>9.0476086956521734E-2</v>
      </c>
      <c r="Z63" s="3">
        <f t="shared" si="4"/>
        <v>0.14989310344827586</v>
      </c>
      <c r="AA63" s="3">
        <f t="shared" si="4"/>
        <v>0.10086122448979591</v>
      </c>
      <c r="AB63" s="4">
        <f t="shared" si="11"/>
        <v>0.11632614379084967</v>
      </c>
      <c r="AC63" s="66">
        <f xml:space="preserve"> Y63 + SQRT((2 * LN(A63)/COUNTIFS($E$13:E63, "&lt;&gt;0")))</f>
        <v>0.79153115190544621</v>
      </c>
      <c r="AD63" s="66">
        <f xml:space="preserve"> Z63 + SQRT((2 * LN(A63)/COUNTIF($F$13:F63, "&lt;&gt;0")))</f>
        <v>0.77693581592680594</v>
      </c>
      <c r="AE63" s="66">
        <f xml:space="preserve"> AA63 + SQRT((2 * LN(A63)/COUNTIF($G$13:G63, "&lt;&gt;0")))</f>
        <v>0.78098453793889355</v>
      </c>
    </row>
    <row r="64" spans="1:31" x14ac:dyDescent="0.3">
      <c r="A64" s="2">
        <v>52</v>
      </c>
      <c r="B64" s="13">
        <v>0.42883399079216966</v>
      </c>
      <c r="C64" s="21">
        <v>0.36718630775224848</v>
      </c>
      <c r="D64" s="31">
        <v>0.44067449123700475</v>
      </c>
      <c r="E64" s="25">
        <f t="shared" si="12"/>
        <v>30000</v>
      </c>
      <c r="F64" s="26">
        <f t="shared" si="13"/>
        <v>0</v>
      </c>
      <c r="G64" s="26">
        <f t="shared" si="14"/>
        <v>0</v>
      </c>
      <c r="H64" s="27">
        <f t="shared" si="5"/>
        <v>30000</v>
      </c>
      <c r="I64" s="25">
        <f t="shared" si="6"/>
        <v>2691</v>
      </c>
      <c r="J64" s="26">
        <f t="shared" si="7"/>
        <v>0</v>
      </c>
      <c r="K64" s="26">
        <f t="shared" si="8"/>
        <v>0</v>
      </c>
      <c r="L64" s="27">
        <f t="shared" si="0"/>
        <v>2691</v>
      </c>
      <c r="M64" s="19">
        <f t="shared" si="15"/>
        <v>8.9700000000000002E-2</v>
      </c>
      <c r="N64" s="3" t="str">
        <f t="shared" si="15"/>
        <v/>
      </c>
      <c r="O64" s="3" t="str">
        <f t="shared" si="15"/>
        <v/>
      </c>
      <c r="P64" s="4">
        <f t="shared" si="2"/>
        <v>8.9700000000000002E-2</v>
      </c>
      <c r="Q64" s="25">
        <f>SUM(E$13:E64)</f>
        <v>490000</v>
      </c>
      <c r="R64" s="26">
        <f>SUM(F$13:F64)</f>
        <v>580000</v>
      </c>
      <c r="S64" s="26">
        <f>SUM(G$13:G64)</f>
        <v>490000</v>
      </c>
      <c r="T64" s="27">
        <f t="shared" si="9"/>
        <v>1560000</v>
      </c>
      <c r="U64" s="25">
        <f>SUM(I$13:I64)</f>
        <v>44310</v>
      </c>
      <c r="V64" s="26">
        <f>SUM(J$13:J64)</f>
        <v>86938</v>
      </c>
      <c r="W64" s="26">
        <f>SUM(K$13:K64)</f>
        <v>49422</v>
      </c>
      <c r="X64" s="27">
        <f t="shared" si="3"/>
        <v>180670</v>
      </c>
      <c r="Y64" s="3">
        <f t="shared" si="10"/>
        <v>9.0428571428571428E-2</v>
      </c>
      <c r="Z64" s="3">
        <f t="shared" si="4"/>
        <v>0.14989310344827586</v>
      </c>
      <c r="AA64" s="3">
        <f t="shared" si="4"/>
        <v>0.10086122448979591</v>
      </c>
      <c r="AB64" s="4">
        <f t="shared" si="11"/>
        <v>0.11581410256410256</v>
      </c>
      <c r="AC64" s="66">
        <f xml:space="preserve"> Y64 + SQRT((2 * LN(A64)/COUNTIFS($E$13:E64, "&lt;&gt;0")))</f>
        <v>0.77222927705012645</v>
      </c>
      <c r="AD64" s="66">
        <f xml:space="preserve"> Z64 + SQRT((2 * LN(A64)/COUNTIF($F$13:F64, "&lt;&gt;0")))</f>
        <v>0.77848229509743461</v>
      </c>
      <c r="AE64" s="66">
        <f xml:space="preserve"> AA64 + SQRT((2 * LN(A64)/COUNTIF($G$13:G64, "&lt;&gt;0")))</f>
        <v>0.78266193011135099</v>
      </c>
    </row>
    <row r="65" spans="1:31" x14ac:dyDescent="0.3">
      <c r="A65" s="2">
        <v>53</v>
      </c>
      <c r="B65" s="13">
        <v>0.7962500473750127</v>
      </c>
      <c r="C65" s="21">
        <v>0.19777003374874824</v>
      </c>
      <c r="D65" s="31">
        <v>0.99290287080816053</v>
      </c>
      <c r="E65" s="25">
        <f t="shared" si="12"/>
        <v>0</v>
      </c>
      <c r="F65" s="26">
        <f t="shared" si="13"/>
        <v>0</v>
      </c>
      <c r="G65" s="26">
        <f t="shared" si="14"/>
        <v>30000</v>
      </c>
      <c r="H65" s="27">
        <f t="shared" si="5"/>
        <v>30000</v>
      </c>
      <c r="I65" s="25">
        <f t="shared" si="6"/>
        <v>0</v>
      </c>
      <c r="J65" s="26">
        <f t="shared" si="7"/>
        <v>0</v>
      </c>
      <c r="K65" s="26">
        <f t="shared" si="8"/>
        <v>3128</v>
      </c>
      <c r="L65" s="27">
        <f t="shared" si="0"/>
        <v>3128</v>
      </c>
      <c r="M65" s="19" t="str">
        <f t="shared" si="15"/>
        <v/>
      </c>
      <c r="N65" s="3" t="str">
        <f t="shared" si="15"/>
        <v/>
      </c>
      <c r="O65" s="3">
        <f t="shared" si="15"/>
        <v>0.10426666666666666</v>
      </c>
      <c r="P65" s="4">
        <f t="shared" si="2"/>
        <v>0.10426666666666666</v>
      </c>
      <c r="Q65" s="25">
        <f>SUM(E$13:E65)</f>
        <v>490000</v>
      </c>
      <c r="R65" s="26">
        <f>SUM(F$13:F65)</f>
        <v>580000</v>
      </c>
      <c r="S65" s="26">
        <f>SUM(G$13:G65)</f>
        <v>520000</v>
      </c>
      <c r="T65" s="27">
        <f t="shared" si="9"/>
        <v>1590000</v>
      </c>
      <c r="U65" s="25">
        <f>SUM(I$13:I65)</f>
        <v>44310</v>
      </c>
      <c r="V65" s="26">
        <f>SUM(J$13:J65)</f>
        <v>86938</v>
      </c>
      <c r="W65" s="26">
        <f>SUM(K$13:K65)</f>
        <v>52550</v>
      </c>
      <c r="X65" s="27">
        <f t="shared" si="3"/>
        <v>183798</v>
      </c>
      <c r="Y65" s="3">
        <f t="shared" si="10"/>
        <v>9.0428571428571428E-2</v>
      </c>
      <c r="Z65" s="3">
        <f t="shared" si="4"/>
        <v>0.14989310344827586</v>
      </c>
      <c r="AA65" s="3">
        <f t="shared" si="4"/>
        <v>0.10105769230769231</v>
      </c>
      <c r="AB65" s="4">
        <f t="shared" si="11"/>
        <v>0.11559622641509434</v>
      </c>
      <c r="AC65" s="66">
        <f xml:space="preserve"> Y65 + SQRT((2 * LN(A65)/COUNTIFS($E$13:E65, "&lt;&gt;0")))</f>
        <v>0.77387071696852106</v>
      </c>
      <c r="AD65" s="66">
        <f xml:space="preserve"> Z65 + SQRT((2 * LN(A65)/COUNTIF($F$13:F65, "&lt;&gt;0")))</f>
        <v>0.77999562792759602</v>
      </c>
      <c r="AE65" s="66">
        <f xml:space="preserve"> AA65 + SQRT((2 * LN(A65)/COUNTIF($G$13:G65, "&lt;&gt;0")))</f>
        <v>0.76524407123324345</v>
      </c>
    </row>
    <row r="66" spans="1:31" x14ac:dyDescent="0.3">
      <c r="A66" s="2">
        <v>54</v>
      </c>
      <c r="B66" s="13">
        <v>0.70403495542233963</v>
      </c>
      <c r="C66" s="21">
        <v>0.68229574211941502</v>
      </c>
      <c r="D66" s="31">
        <v>0.59709338272492474</v>
      </c>
      <c r="E66" s="25">
        <f t="shared" si="12"/>
        <v>0</v>
      </c>
      <c r="F66" s="26">
        <f t="shared" si="13"/>
        <v>30000</v>
      </c>
      <c r="G66" s="26">
        <f t="shared" si="14"/>
        <v>0</v>
      </c>
      <c r="H66" s="27">
        <f t="shared" si="5"/>
        <v>30000</v>
      </c>
      <c r="I66" s="25">
        <f t="shared" si="6"/>
        <v>0</v>
      </c>
      <c r="J66" s="26">
        <f t="shared" si="7"/>
        <v>4529</v>
      </c>
      <c r="K66" s="26">
        <f t="shared" si="8"/>
        <v>0</v>
      </c>
      <c r="L66" s="27">
        <f t="shared" si="0"/>
        <v>4529</v>
      </c>
      <c r="M66" s="19" t="str">
        <f t="shared" si="15"/>
        <v/>
      </c>
      <c r="N66" s="3">
        <f t="shared" si="15"/>
        <v>0.15096666666666667</v>
      </c>
      <c r="O66" s="3" t="str">
        <f t="shared" si="15"/>
        <v/>
      </c>
      <c r="P66" s="4">
        <f t="shared" si="2"/>
        <v>0.15096666666666667</v>
      </c>
      <c r="Q66" s="25">
        <f>SUM(E$13:E66)</f>
        <v>490000</v>
      </c>
      <c r="R66" s="26">
        <f>SUM(F$13:F66)</f>
        <v>610000</v>
      </c>
      <c r="S66" s="26">
        <f>SUM(G$13:G66)</f>
        <v>520000</v>
      </c>
      <c r="T66" s="27">
        <f t="shared" si="9"/>
        <v>1620000</v>
      </c>
      <c r="U66" s="25">
        <f>SUM(I$13:I66)</f>
        <v>44310</v>
      </c>
      <c r="V66" s="26">
        <f>SUM(J$13:J66)</f>
        <v>91467</v>
      </c>
      <c r="W66" s="26">
        <f>SUM(K$13:K66)</f>
        <v>52550</v>
      </c>
      <c r="X66" s="27">
        <f t="shared" si="3"/>
        <v>188327</v>
      </c>
      <c r="Y66" s="3">
        <f t="shared" si="10"/>
        <v>9.0428571428571428E-2</v>
      </c>
      <c r="Z66" s="3">
        <f t="shared" si="4"/>
        <v>0.14994590163934426</v>
      </c>
      <c r="AA66" s="3">
        <f t="shared" si="4"/>
        <v>0.10105769230769231</v>
      </c>
      <c r="AB66" s="4">
        <f t="shared" si="11"/>
        <v>0.11625123456790123</v>
      </c>
      <c r="AC66" s="66">
        <f xml:space="preserve"> Y66 + SQRT((2 * LN(A66)/COUNTIFS($E$13:E66, "&lt;&gt;0")))</f>
        <v>0.7754776505260238</v>
      </c>
      <c r="AD66" s="66">
        <f xml:space="preserve"> Z66 + SQRT((2 * LN(A66)/COUNTIF($F$13:F66, "&lt;&gt;0")))</f>
        <v>0.76630881626832403</v>
      </c>
      <c r="AE66" s="66">
        <f xml:space="preserve"> AA66 + SQRT((2 * LN(A66)/COUNTIF($G$13:G66, "&lt;&gt;0")))</f>
        <v>0.76680572994524543</v>
      </c>
    </row>
    <row r="67" spans="1:31" x14ac:dyDescent="0.3">
      <c r="A67" s="2">
        <v>55</v>
      </c>
      <c r="B67" s="13">
        <v>1.3340648779700648E-2</v>
      </c>
      <c r="C67" s="21">
        <v>0.49982915942260175</v>
      </c>
      <c r="D67" s="31">
        <v>0.1440601078158471</v>
      </c>
      <c r="E67" s="25">
        <f t="shared" si="12"/>
        <v>30000</v>
      </c>
      <c r="F67" s="26">
        <f t="shared" si="13"/>
        <v>0</v>
      </c>
      <c r="G67" s="26">
        <f t="shared" si="14"/>
        <v>0</v>
      </c>
      <c r="H67" s="27">
        <f t="shared" si="5"/>
        <v>30000</v>
      </c>
      <c r="I67" s="25">
        <f t="shared" si="6"/>
        <v>2591</v>
      </c>
      <c r="J67" s="26">
        <f t="shared" si="7"/>
        <v>0</v>
      </c>
      <c r="K67" s="26">
        <f t="shared" si="8"/>
        <v>0</v>
      </c>
      <c r="L67" s="27">
        <f t="shared" si="0"/>
        <v>2591</v>
      </c>
      <c r="M67" s="19">
        <f t="shared" si="15"/>
        <v>8.6366666666666661E-2</v>
      </c>
      <c r="N67" s="3" t="str">
        <f t="shared" si="15"/>
        <v/>
      </c>
      <c r="O67" s="3" t="str">
        <f t="shared" si="15"/>
        <v/>
      </c>
      <c r="P67" s="4">
        <f t="shared" si="2"/>
        <v>8.6366666666666661E-2</v>
      </c>
      <c r="Q67" s="25">
        <f>SUM(E$13:E67)</f>
        <v>520000</v>
      </c>
      <c r="R67" s="26">
        <f>SUM(F$13:F67)</f>
        <v>610000</v>
      </c>
      <c r="S67" s="26">
        <f>SUM(G$13:G67)</f>
        <v>520000</v>
      </c>
      <c r="T67" s="27">
        <f t="shared" si="9"/>
        <v>1650000</v>
      </c>
      <c r="U67" s="25">
        <f>SUM(I$13:I67)</f>
        <v>46901</v>
      </c>
      <c r="V67" s="26">
        <f>SUM(J$13:J67)</f>
        <v>91467</v>
      </c>
      <c r="W67" s="26">
        <f>SUM(K$13:K67)</f>
        <v>52550</v>
      </c>
      <c r="X67" s="27">
        <f t="shared" si="3"/>
        <v>190918</v>
      </c>
      <c r="Y67" s="3">
        <f t="shared" si="10"/>
        <v>9.0194230769230763E-2</v>
      </c>
      <c r="Z67" s="3">
        <f t="shared" si="4"/>
        <v>0.14994590163934426</v>
      </c>
      <c r="AA67" s="3">
        <f t="shared" si="4"/>
        <v>0.10105769230769231</v>
      </c>
      <c r="AB67" s="4">
        <f t="shared" si="11"/>
        <v>0.11570787878787879</v>
      </c>
      <c r="AC67" s="66">
        <f xml:space="preserve"> Y67 + SQRT((2 * LN(A67)/COUNTIFS($E$13:E67, "&lt;&gt;0")))</f>
        <v>0.75747171638043276</v>
      </c>
      <c r="AD67" s="66">
        <f xml:space="preserve"> Z67 + SQRT((2 * LN(A67)/COUNTIF($F$13:F67, "&lt;&gt;0")))</f>
        <v>0.76772480994388459</v>
      </c>
      <c r="AE67" s="66">
        <f xml:space="preserve"> AA67 + SQRT((2 * LN(A67)/COUNTIF($G$13:G67, "&lt;&gt;0")))</f>
        <v>0.76833517791889439</v>
      </c>
    </row>
    <row r="68" spans="1:31" x14ac:dyDescent="0.3">
      <c r="A68" s="2">
        <v>56</v>
      </c>
      <c r="B68" s="13">
        <v>0.1236542602056504</v>
      </c>
      <c r="C68" s="21">
        <v>0.49142859139611528</v>
      </c>
      <c r="D68" s="31">
        <v>0.11963361925312777</v>
      </c>
      <c r="E68" s="25">
        <f t="shared" si="12"/>
        <v>0</v>
      </c>
      <c r="F68" s="26">
        <f t="shared" si="13"/>
        <v>0</v>
      </c>
      <c r="G68" s="26">
        <f t="shared" si="14"/>
        <v>30000</v>
      </c>
      <c r="H68" s="27">
        <f t="shared" si="5"/>
        <v>30000</v>
      </c>
      <c r="I68" s="25">
        <f t="shared" si="6"/>
        <v>0</v>
      </c>
      <c r="J68" s="26">
        <f t="shared" si="7"/>
        <v>0</v>
      </c>
      <c r="K68" s="26">
        <f t="shared" si="8"/>
        <v>2939</v>
      </c>
      <c r="L68" s="27">
        <f t="shared" si="0"/>
        <v>2939</v>
      </c>
      <c r="M68" s="19" t="str">
        <f t="shared" si="15"/>
        <v/>
      </c>
      <c r="N68" s="3" t="str">
        <f t="shared" si="15"/>
        <v/>
      </c>
      <c r="O68" s="3">
        <f t="shared" si="15"/>
        <v>9.796666666666666E-2</v>
      </c>
      <c r="P68" s="4">
        <f t="shared" si="2"/>
        <v>9.796666666666666E-2</v>
      </c>
      <c r="Q68" s="25">
        <f>SUM(E$13:E68)</f>
        <v>520000</v>
      </c>
      <c r="R68" s="26">
        <f>SUM(F$13:F68)</f>
        <v>610000</v>
      </c>
      <c r="S68" s="26">
        <f>SUM(G$13:G68)</f>
        <v>550000</v>
      </c>
      <c r="T68" s="27">
        <f t="shared" si="9"/>
        <v>1680000</v>
      </c>
      <c r="U68" s="25">
        <f>SUM(I$13:I68)</f>
        <v>46901</v>
      </c>
      <c r="V68" s="26">
        <f>SUM(J$13:J68)</f>
        <v>91467</v>
      </c>
      <c r="W68" s="26">
        <f>SUM(K$13:K68)</f>
        <v>55489</v>
      </c>
      <c r="X68" s="27">
        <f t="shared" si="3"/>
        <v>193857</v>
      </c>
      <c r="Y68" s="3">
        <f t="shared" si="10"/>
        <v>9.0194230769230763E-2</v>
      </c>
      <c r="Z68" s="3">
        <f t="shared" si="4"/>
        <v>0.14994590163934426</v>
      </c>
      <c r="AA68" s="3">
        <f t="shared" si="4"/>
        <v>0.10088909090909091</v>
      </c>
      <c r="AB68" s="4">
        <f t="shared" si="11"/>
        <v>0.11539107142857143</v>
      </c>
      <c r="AC68" s="66">
        <f xml:space="preserve"> Y68 + SQRT((2 * LN(A68)/COUNTIFS($E$13:E68, "&lt;&gt;0")))</f>
        <v>0.75897020145790028</v>
      </c>
      <c r="AD68" s="66">
        <f xml:space="preserve"> Z68 + SQRT((2 * LN(A68)/COUNTIF($F$13:F68, "&lt;&gt;0")))</f>
        <v>0.76911213754781327</v>
      </c>
      <c r="AE68" s="66">
        <f xml:space="preserve"> AA68 + SQRT((2 * LN(A68)/COUNTIF($G$13:G68, "&lt;&gt;0")))</f>
        <v>0.75182782120841796</v>
      </c>
    </row>
    <row r="69" spans="1:31" x14ac:dyDescent="0.3">
      <c r="A69" s="2">
        <v>57</v>
      </c>
      <c r="B69" s="13">
        <v>0.1068913172375765</v>
      </c>
      <c r="C69" s="21">
        <v>0.75020115715201474</v>
      </c>
      <c r="D69" s="31">
        <v>0.33398222748228101</v>
      </c>
      <c r="E69" s="25">
        <f t="shared" si="12"/>
        <v>0</v>
      </c>
      <c r="F69" s="26">
        <f t="shared" si="13"/>
        <v>30000</v>
      </c>
      <c r="G69" s="26">
        <f t="shared" si="14"/>
        <v>0</v>
      </c>
      <c r="H69" s="27">
        <f t="shared" si="5"/>
        <v>30000</v>
      </c>
      <c r="I69" s="25">
        <f t="shared" si="6"/>
        <v>0</v>
      </c>
      <c r="J69" s="26">
        <f t="shared" si="7"/>
        <v>4542</v>
      </c>
      <c r="K69" s="26">
        <f t="shared" si="8"/>
        <v>0</v>
      </c>
      <c r="L69" s="27">
        <f t="shared" si="0"/>
        <v>4542</v>
      </c>
      <c r="M69" s="19" t="str">
        <f t="shared" si="15"/>
        <v/>
      </c>
      <c r="N69" s="3">
        <f t="shared" si="15"/>
        <v>0.15140000000000001</v>
      </c>
      <c r="O69" s="3" t="str">
        <f t="shared" si="15"/>
        <v/>
      </c>
      <c r="P69" s="4">
        <f t="shared" si="2"/>
        <v>0.15140000000000001</v>
      </c>
      <c r="Q69" s="25">
        <f>SUM(E$13:E69)</f>
        <v>520000</v>
      </c>
      <c r="R69" s="26">
        <f>SUM(F$13:F69)</f>
        <v>640000</v>
      </c>
      <c r="S69" s="26">
        <f>SUM(G$13:G69)</f>
        <v>550000</v>
      </c>
      <c r="T69" s="27">
        <f t="shared" si="9"/>
        <v>1710000</v>
      </c>
      <c r="U69" s="25">
        <f>SUM(I$13:I69)</f>
        <v>46901</v>
      </c>
      <c r="V69" s="26">
        <f>SUM(J$13:J69)</f>
        <v>96009</v>
      </c>
      <c r="W69" s="26">
        <f>SUM(K$13:K69)</f>
        <v>55489</v>
      </c>
      <c r="X69" s="27">
        <f t="shared" si="3"/>
        <v>198399</v>
      </c>
      <c r="Y69" s="3">
        <f t="shared" si="10"/>
        <v>9.0194230769230763E-2</v>
      </c>
      <c r="Z69" s="3">
        <f t="shared" si="4"/>
        <v>0.15001406249999999</v>
      </c>
      <c r="AA69" s="3">
        <f t="shared" si="4"/>
        <v>0.10088909090909091</v>
      </c>
      <c r="AB69" s="4">
        <f t="shared" si="11"/>
        <v>0.11602280701754386</v>
      </c>
      <c r="AC69" s="66">
        <f xml:space="preserve"> Y69 + SQRT((2 * LN(A69)/COUNTIFS($E$13:E69, "&lt;&gt;0")))</f>
        <v>0.76043890150394333</v>
      </c>
      <c r="AD69" s="66">
        <f xml:space="preserve"> Z69 + SQRT((2 * LN(A69)/COUNTIF($F$13:F69, "&lt;&gt;0")))</f>
        <v>0.75627317810791106</v>
      </c>
      <c r="AE69" s="66">
        <f xml:space="preserve"> AA69 + SQRT((2 * LN(A69)/COUNTIF($G$13:G69, "&lt;&gt;0")))</f>
        <v>0.75325734886052143</v>
      </c>
    </row>
    <row r="70" spans="1:31" x14ac:dyDescent="0.3">
      <c r="A70" s="2">
        <v>58</v>
      </c>
      <c r="B70" s="13">
        <v>0.10351727872833261</v>
      </c>
      <c r="C70" s="21">
        <v>0.23134266036686824</v>
      </c>
      <c r="D70" s="31">
        <v>0.95695578079638932</v>
      </c>
      <c r="E70" s="25">
        <f t="shared" si="12"/>
        <v>30000</v>
      </c>
      <c r="F70" s="26">
        <f t="shared" si="13"/>
        <v>0</v>
      </c>
      <c r="G70" s="26">
        <f t="shared" si="14"/>
        <v>0</v>
      </c>
      <c r="H70" s="27">
        <f t="shared" si="5"/>
        <v>30000</v>
      </c>
      <c r="I70" s="25">
        <f t="shared" si="6"/>
        <v>2638</v>
      </c>
      <c r="J70" s="26">
        <f t="shared" si="7"/>
        <v>0</v>
      </c>
      <c r="K70" s="26">
        <f t="shared" si="8"/>
        <v>0</v>
      </c>
      <c r="L70" s="27">
        <f t="shared" si="0"/>
        <v>2638</v>
      </c>
      <c r="M70" s="19">
        <f t="shared" si="15"/>
        <v>8.7933333333333336E-2</v>
      </c>
      <c r="N70" s="3" t="str">
        <f t="shared" si="15"/>
        <v/>
      </c>
      <c r="O70" s="3" t="str">
        <f t="shared" si="15"/>
        <v/>
      </c>
      <c r="P70" s="4">
        <f t="shared" si="2"/>
        <v>8.7933333333333336E-2</v>
      </c>
      <c r="Q70" s="25">
        <f>SUM(E$13:E70)</f>
        <v>550000</v>
      </c>
      <c r="R70" s="26">
        <f>SUM(F$13:F70)</f>
        <v>640000</v>
      </c>
      <c r="S70" s="26">
        <f>SUM(G$13:G70)</f>
        <v>550000</v>
      </c>
      <c r="T70" s="27">
        <f t="shared" si="9"/>
        <v>1740000</v>
      </c>
      <c r="U70" s="25">
        <f>SUM(I$13:I70)</f>
        <v>49539</v>
      </c>
      <c r="V70" s="26">
        <f>SUM(J$13:J70)</f>
        <v>96009</v>
      </c>
      <c r="W70" s="26">
        <f>SUM(K$13:K70)</f>
        <v>55489</v>
      </c>
      <c r="X70" s="27">
        <f t="shared" si="3"/>
        <v>201037</v>
      </c>
      <c r="Y70" s="3">
        <f t="shared" si="10"/>
        <v>9.007090909090909E-2</v>
      </c>
      <c r="Z70" s="3">
        <f t="shared" si="4"/>
        <v>0.15001406249999999</v>
      </c>
      <c r="AA70" s="3">
        <f t="shared" si="4"/>
        <v>0.10088909090909091</v>
      </c>
      <c r="AB70" s="4">
        <f t="shared" si="11"/>
        <v>0.11553850574712643</v>
      </c>
      <c r="AC70" s="66">
        <f xml:space="preserve"> Y70 + SQRT((2 * LN(A70)/COUNTIFS($E$13:E70, "&lt;&gt;0")))</f>
        <v>0.74384078736745396</v>
      </c>
      <c r="AD70" s="66">
        <f xml:space="preserve"> Z70 + SQRT((2 * LN(A70)/COUNTIF($F$13:F70, "&lt;&gt;0")))</f>
        <v>0.75757573243725607</v>
      </c>
      <c r="AE70" s="66">
        <f xml:space="preserve"> AA70 + SQRT((2 * LN(A70)/COUNTIF($G$13:G70, "&lt;&gt;0")))</f>
        <v>0.7546589691856358</v>
      </c>
    </row>
    <row r="71" spans="1:31" x14ac:dyDescent="0.3">
      <c r="A71" s="2">
        <v>59</v>
      </c>
      <c r="B71" s="13">
        <v>0.4804902732606352</v>
      </c>
      <c r="C71" s="21">
        <v>0.5137663061763984</v>
      </c>
      <c r="D71" s="31">
        <v>0.45305565013918581</v>
      </c>
      <c r="E71" s="25">
        <f t="shared" si="12"/>
        <v>0</v>
      </c>
      <c r="F71" s="26">
        <f t="shared" si="13"/>
        <v>30000</v>
      </c>
      <c r="G71" s="26">
        <f t="shared" si="14"/>
        <v>0</v>
      </c>
      <c r="H71" s="27">
        <f t="shared" si="5"/>
        <v>30000</v>
      </c>
      <c r="I71" s="25">
        <f t="shared" si="6"/>
        <v>0</v>
      </c>
      <c r="J71" s="26">
        <f t="shared" si="7"/>
        <v>4502</v>
      </c>
      <c r="K71" s="26">
        <f t="shared" si="8"/>
        <v>0</v>
      </c>
      <c r="L71" s="27">
        <f t="shared" si="0"/>
        <v>4502</v>
      </c>
      <c r="M71" s="19" t="str">
        <f t="shared" si="15"/>
        <v/>
      </c>
      <c r="N71" s="3">
        <f t="shared" si="15"/>
        <v>0.15006666666666665</v>
      </c>
      <c r="O71" s="3" t="str">
        <f t="shared" si="15"/>
        <v/>
      </c>
      <c r="P71" s="4">
        <f t="shared" si="2"/>
        <v>0.15006666666666665</v>
      </c>
      <c r="Q71" s="25">
        <f>SUM(E$13:E71)</f>
        <v>550000</v>
      </c>
      <c r="R71" s="26">
        <f>SUM(F$13:F71)</f>
        <v>670000</v>
      </c>
      <c r="S71" s="26">
        <f>SUM(G$13:G71)</f>
        <v>550000</v>
      </c>
      <c r="T71" s="27">
        <f t="shared" si="9"/>
        <v>1770000</v>
      </c>
      <c r="U71" s="25">
        <f>SUM(I$13:I71)</f>
        <v>49539</v>
      </c>
      <c r="V71" s="26">
        <f>SUM(J$13:J71)</f>
        <v>100511</v>
      </c>
      <c r="W71" s="26">
        <f>SUM(K$13:K71)</f>
        <v>55489</v>
      </c>
      <c r="X71" s="27">
        <f t="shared" si="3"/>
        <v>205539</v>
      </c>
      <c r="Y71" s="3">
        <f t="shared" si="10"/>
        <v>9.007090909090909E-2</v>
      </c>
      <c r="Z71" s="3">
        <f t="shared" si="4"/>
        <v>0.15001641791044776</v>
      </c>
      <c r="AA71" s="3">
        <f t="shared" si="4"/>
        <v>0.10088909090909091</v>
      </c>
      <c r="AB71" s="4">
        <f t="shared" si="11"/>
        <v>0.11612372881355933</v>
      </c>
      <c r="AC71" s="66">
        <f xml:space="preserve"> Y71 + SQRT((2 * LN(A71)/COUNTIFS($E$13:E71, "&lt;&gt;0")))</f>
        <v>0.74521552501898758</v>
      </c>
      <c r="AD71" s="66">
        <f xml:space="preserve"> Z71 + SQRT((2 * LN(A71)/COUNTIF($F$13:F71, "&lt;&gt;0")))</f>
        <v>0.74547294309352607</v>
      </c>
      <c r="AE71" s="66">
        <f xml:space="preserve"> AA71 + SQRT((2 * LN(A71)/COUNTIF($G$13:G71, "&lt;&gt;0")))</f>
        <v>0.75603370683716942</v>
      </c>
    </row>
    <row r="72" spans="1:31" x14ac:dyDescent="0.3">
      <c r="A72" s="2">
        <v>60</v>
      </c>
      <c r="B72" s="13">
        <v>6.2317728534169947E-2</v>
      </c>
      <c r="C72" s="21">
        <v>0.60105487775360378</v>
      </c>
      <c r="D72" s="31">
        <v>0.3315854579555686</v>
      </c>
      <c r="E72" s="25">
        <f t="shared" si="12"/>
        <v>0</v>
      </c>
      <c r="F72" s="26">
        <f t="shared" si="13"/>
        <v>0</v>
      </c>
      <c r="G72" s="26">
        <f t="shared" si="14"/>
        <v>30000</v>
      </c>
      <c r="H72" s="27">
        <f t="shared" si="5"/>
        <v>30000</v>
      </c>
      <c r="I72" s="25">
        <f t="shared" si="6"/>
        <v>0</v>
      </c>
      <c r="J72" s="26">
        <f t="shared" si="7"/>
        <v>0</v>
      </c>
      <c r="K72" s="26">
        <f t="shared" si="8"/>
        <v>2977</v>
      </c>
      <c r="L72" s="27">
        <f t="shared" si="0"/>
        <v>2977</v>
      </c>
      <c r="M72" s="19" t="str">
        <f t="shared" si="15"/>
        <v/>
      </c>
      <c r="N72" s="3" t="str">
        <f t="shared" si="15"/>
        <v/>
      </c>
      <c r="O72" s="3">
        <f t="shared" si="15"/>
        <v>9.923333333333334E-2</v>
      </c>
      <c r="P72" s="4">
        <f t="shared" si="2"/>
        <v>9.923333333333334E-2</v>
      </c>
      <c r="Q72" s="25">
        <f>SUM(E$13:E72)</f>
        <v>550000</v>
      </c>
      <c r="R72" s="26">
        <f>SUM(F$13:F72)</f>
        <v>670000</v>
      </c>
      <c r="S72" s="26">
        <f>SUM(G$13:G72)</f>
        <v>580000</v>
      </c>
      <c r="T72" s="27">
        <f t="shared" si="9"/>
        <v>1800000</v>
      </c>
      <c r="U72" s="25">
        <f>SUM(I$13:I72)</f>
        <v>49539</v>
      </c>
      <c r="V72" s="26">
        <f>SUM(J$13:J72)</f>
        <v>100511</v>
      </c>
      <c r="W72" s="26">
        <f>SUM(K$13:K72)</f>
        <v>58466</v>
      </c>
      <c r="X72" s="27">
        <f t="shared" si="3"/>
        <v>208516</v>
      </c>
      <c r="Y72" s="3">
        <f t="shared" si="10"/>
        <v>9.007090909090909E-2</v>
      </c>
      <c r="Z72" s="3">
        <f t="shared" si="4"/>
        <v>0.15001641791044776</v>
      </c>
      <c r="AA72" s="3">
        <f t="shared" si="4"/>
        <v>0.10080344827586207</v>
      </c>
      <c r="AB72" s="4">
        <f t="shared" si="11"/>
        <v>0.11584222222222222</v>
      </c>
      <c r="AC72" s="66">
        <f xml:space="preserve"> Y72 + SQRT((2 * LN(A72)/COUNTIFS($E$13:E72, "&lt;&gt;0")))</f>
        <v>0.74656435013098688</v>
      </c>
      <c r="AD72" s="66">
        <f xml:space="preserve"> Z72 + SQRT((2 * LN(A72)/COUNTIF($F$13:F72, "&lt;&gt;0")))</f>
        <v>0.74669888114558969</v>
      </c>
      <c r="AE72" s="66">
        <f xml:space="preserve"> AA72 + SQRT((2 * LN(A72)/COUNTIF($G$13:G72, "&lt;&gt;0")))</f>
        <v>0.74067410412922285</v>
      </c>
    </row>
    <row r="73" spans="1:31" x14ac:dyDescent="0.3">
      <c r="A73" s="2">
        <v>61</v>
      </c>
      <c r="B73" s="13">
        <v>0.30040763454036046</v>
      </c>
      <c r="C73" s="21">
        <v>0.78221505924762524</v>
      </c>
      <c r="D73" s="31">
        <v>2.48736075771403E-2</v>
      </c>
      <c r="E73" s="25">
        <f t="shared" si="12"/>
        <v>0</v>
      </c>
      <c r="F73" s="26">
        <f t="shared" si="13"/>
        <v>30000</v>
      </c>
      <c r="G73" s="26">
        <f t="shared" si="14"/>
        <v>0</v>
      </c>
      <c r="H73" s="27">
        <f t="shared" si="5"/>
        <v>30000</v>
      </c>
      <c r="I73" s="25">
        <f t="shared" si="6"/>
        <v>0</v>
      </c>
      <c r="J73" s="26">
        <f t="shared" si="7"/>
        <v>4548</v>
      </c>
      <c r="K73" s="26">
        <f t="shared" si="8"/>
        <v>0</v>
      </c>
      <c r="L73" s="27">
        <f t="shared" si="0"/>
        <v>4548</v>
      </c>
      <c r="M73" s="19" t="str">
        <f t="shared" si="15"/>
        <v/>
      </c>
      <c r="N73" s="3">
        <f t="shared" si="15"/>
        <v>0.15160000000000001</v>
      </c>
      <c r="O73" s="3" t="str">
        <f t="shared" si="15"/>
        <v/>
      </c>
      <c r="P73" s="4">
        <f t="shared" si="2"/>
        <v>0.15160000000000001</v>
      </c>
      <c r="Q73" s="25">
        <f>SUM(E$13:E73)</f>
        <v>550000</v>
      </c>
      <c r="R73" s="26">
        <f>SUM(F$13:F73)</f>
        <v>700000</v>
      </c>
      <c r="S73" s="26">
        <f>SUM(G$13:G73)</f>
        <v>580000</v>
      </c>
      <c r="T73" s="27">
        <f t="shared" si="9"/>
        <v>1830000</v>
      </c>
      <c r="U73" s="25">
        <f>SUM(I$13:I73)</f>
        <v>49539</v>
      </c>
      <c r="V73" s="26">
        <f>SUM(J$13:J73)</f>
        <v>105059</v>
      </c>
      <c r="W73" s="26">
        <f>SUM(K$13:K73)</f>
        <v>58466</v>
      </c>
      <c r="X73" s="27">
        <f t="shared" si="3"/>
        <v>213064</v>
      </c>
      <c r="Y73" s="3">
        <f t="shared" si="10"/>
        <v>9.007090909090909E-2</v>
      </c>
      <c r="Z73" s="3">
        <f t="shared" si="4"/>
        <v>0.15008428571428573</v>
      </c>
      <c r="AA73" s="3">
        <f t="shared" si="4"/>
        <v>0.10080344827586207</v>
      </c>
      <c r="AB73" s="4">
        <f t="shared" si="11"/>
        <v>0.11642841530054644</v>
      </c>
      <c r="AC73" s="66">
        <f xml:space="preserve"> Y73 + SQRT((2 * LN(A73)/COUNTIFS($E$13:E73, "&lt;&gt;0")))</f>
        <v>0.74788818208533436</v>
      </c>
      <c r="AD73" s="66">
        <f xml:space="preserve"> Z73 + SQRT((2 * LN(A73)/COUNTIF($F$13:F73, "&lt;&gt;0")))</f>
        <v>0.73538149398922914</v>
      </c>
      <c r="AE73" s="66">
        <f xml:space="preserve"> AA73 + SQRT((2 * LN(A73)/COUNTIF($G$13:G73, "&lt;&gt;0")))</f>
        <v>0.74196441590983397</v>
      </c>
    </row>
    <row r="74" spans="1:31" x14ac:dyDescent="0.3">
      <c r="A74" s="2">
        <v>62</v>
      </c>
      <c r="B74" s="13">
        <v>0.98357770437053726</v>
      </c>
      <c r="C74" s="21">
        <v>0.87604889394012042</v>
      </c>
      <c r="D74" s="31">
        <v>0.67988928237936219</v>
      </c>
      <c r="E74" s="25">
        <f t="shared" si="12"/>
        <v>30000</v>
      </c>
      <c r="F74" s="26">
        <f t="shared" si="13"/>
        <v>0</v>
      </c>
      <c r="G74" s="26">
        <f t="shared" si="14"/>
        <v>0</v>
      </c>
      <c r="H74" s="27">
        <f t="shared" si="5"/>
        <v>30000</v>
      </c>
      <c r="I74" s="25">
        <f t="shared" si="6"/>
        <v>2806</v>
      </c>
      <c r="J74" s="26">
        <f t="shared" si="7"/>
        <v>0</v>
      </c>
      <c r="K74" s="26">
        <f t="shared" si="8"/>
        <v>0</v>
      </c>
      <c r="L74" s="27">
        <f t="shared" si="0"/>
        <v>2806</v>
      </c>
      <c r="M74" s="19">
        <f t="shared" si="15"/>
        <v>9.3533333333333329E-2</v>
      </c>
      <c r="N74" s="3" t="str">
        <f t="shared" si="15"/>
        <v/>
      </c>
      <c r="O74" s="3" t="str">
        <f t="shared" si="15"/>
        <v/>
      </c>
      <c r="P74" s="4">
        <f t="shared" si="2"/>
        <v>9.3533333333333329E-2</v>
      </c>
      <c r="Q74" s="25">
        <f>SUM(E$13:E74)</f>
        <v>580000</v>
      </c>
      <c r="R74" s="26">
        <f>SUM(F$13:F74)</f>
        <v>700000</v>
      </c>
      <c r="S74" s="26">
        <f>SUM(G$13:G74)</f>
        <v>580000</v>
      </c>
      <c r="T74" s="27">
        <f t="shared" si="9"/>
        <v>1860000</v>
      </c>
      <c r="U74" s="25">
        <f>SUM(I$13:I74)</f>
        <v>52345</v>
      </c>
      <c r="V74" s="26">
        <f>SUM(J$13:J74)</f>
        <v>105059</v>
      </c>
      <c r="W74" s="26">
        <f>SUM(K$13:K74)</f>
        <v>58466</v>
      </c>
      <c r="X74" s="27">
        <f t="shared" si="3"/>
        <v>215870</v>
      </c>
      <c r="Y74" s="3">
        <f t="shared" si="10"/>
        <v>9.0249999999999997E-2</v>
      </c>
      <c r="Z74" s="3">
        <f t="shared" si="4"/>
        <v>0.15008428571428573</v>
      </c>
      <c r="AA74" s="3">
        <f t="shared" si="4"/>
        <v>0.10080344827586207</v>
      </c>
      <c r="AB74" s="4">
        <f t="shared" si="11"/>
        <v>0.11605913978494624</v>
      </c>
      <c r="AC74" s="66">
        <f xml:space="preserve"> Y74 + SQRT((2 * LN(A74)/COUNTIFS($E$13:E74, "&lt;&gt;0")))</f>
        <v>0.73267776909510163</v>
      </c>
      <c r="AD74" s="66">
        <f xml:space="preserve"> Z74 + SQRT((2 * LN(A74)/COUNTIF($F$13:F74, "&lt;&gt;0")))</f>
        <v>0.73653792021613129</v>
      </c>
      <c r="AE74" s="66">
        <f xml:space="preserve"> AA74 + SQRT((2 * LN(A74)/COUNTIF($G$13:G74, "&lt;&gt;0")))</f>
        <v>0.74323121737096365</v>
      </c>
    </row>
    <row r="75" spans="1:31" x14ac:dyDescent="0.3">
      <c r="A75" s="2">
        <v>63</v>
      </c>
      <c r="B75" s="13">
        <v>0.83159479974446804</v>
      </c>
      <c r="C75" s="21">
        <v>0.27598501331487124</v>
      </c>
      <c r="D75" s="31">
        <v>0.13111658002056636</v>
      </c>
      <c r="E75" s="25">
        <f t="shared" si="12"/>
        <v>0</v>
      </c>
      <c r="F75" s="26">
        <f t="shared" si="13"/>
        <v>0</v>
      </c>
      <c r="G75" s="26">
        <f t="shared" si="14"/>
        <v>30000</v>
      </c>
      <c r="H75" s="27">
        <f t="shared" si="5"/>
        <v>30000</v>
      </c>
      <c r="I75" s="25">
        <f t="shared" si="6"/>
        <v>0</v>
      </c>
      <c r="J75" s="26">
        <f t="shared" si="7"/>
        <v>0</v>
      </c>
      <c r="K75" s="26">
        <f t="shared" si="8"/>
        <v>2942</v>
      </c>
      <c r="L75" s="27">
        <f t="shared" si="0"/>
        <v>2942</v>
      </c>
      <c r="M75" s="19" t="str">
        <f t="shared" si="15"/>
        <v/>
      </c>
      <c r="N75" s="3" t="str">
        <f t="shared" si="15"/>
        <v/>
      </c>
      <c r="O75" s="3">
        <f t="shared" si="15"/>
        <v>9.8066666666666663E-2</v>
      </c>
      <c r="P75" s="4">
        <f t="shared" si="2"/>
        <v>9.8066666666666663E-2</v>
      </c>
      <c r="Q75" s="25">
        <f>SUM(E$13:E75)</f>
        <v>580000</v>
      </c>
      <c r="R75" s="26">
        <f>SUM(F$13:F75)</f>
        <v>700000</v>
      </c>
      <c r="S75" s="26">
        <f>SUM(G$13:G75)</f>
        <v>610000</v>
      </c>
      <c r="T75" s="27">
        <f t="shared" si="9"/>
        <v>1890000</v>
      </c>
      <c r="U75" s="25">
        <f>SUM(I$13:I75)</f>
        <v>52345</v>
      </c>
      <c r="V75" s="26">
        <f>SUM(J$13:J75)</f>
        <v>105059</v>
      </c>
      <c r="W75" s="26">
        <f>SUM(K$13:K75)</f>
        <v>61408</v>
      </c>
      <c r="X75" s="27">
        <f t="shared" si="3"/>
        <v>218812</v>
      </c>
      <c r="Y75" s="3">
        <f t="shared" si="10"/>
        <v>9.0249999999999997E-2</v>
      </c>
      <c r="Z75" s="3">
        <f t="shared" si="4"/>
        <v>0.15008428571428573</v>
      </c>
      <c r="AA75" s="3">
        <f t="shared" si="4"/>
        <v>0.1006688524590164</v>
      </c>
      <c r="AB75" s="4">
        <f t="shared" si="11"/>
        <v>0.11577354497354497</v>
      </c>
      <c r="AC75" s="66">
        <f xml:space="preserve"> Y75 + SQRT((2 * LN(A75)/COUNTIFS($E$13:E75, "&lt;&gt;0")))</f>
        <v>0.73392186721120045</v>
      </c>
      <c r="AD75" s="66">
        <f xml:space="preserve"> Z75 + SQRT((2 * LN(A75)/COUNTIF($F$13:F75, "&lt;&gt;0")))</f>
        <v>0.73767362121935975</v>
      </c>
      <c r="AE75" s="66">
        <f xml:space="preserve"> AA75 + SQRT((2 * LN(A75)/COUNTIF($G$13:G75, "&lt;&gt;0")))</f>
        <v>0.72882827462534538</v>
      </c>
    </row>
    <row r="76" spans="1:31" x14ac:dyDescent="0.3">
      <c r="A76" s="2">
        <v>64</v>
      </c>
      <c r="B76" s="13">
        <v>0.32156038644239171</v>
      </c>
      <c r="C76" s="21">
        <v>0.40216553317967141</v>
      </c>
      <c r="D76" s="31">
        <v>0.3889124103330005</v>
      </c>
      <c r="E76" s="25">
        <f t="shared" si="12"/>
        <v>0</v>
      </c>
      <c r="F76" s="26">
        <f t="shared" si="13"/>
        <v>30000</v>
      </c>
      <c r="G76" s="26">
        <f t="shared" si="14"/>
        <v>0</v>
      </c>
      <c r="H76" s="27">
        <f t="shared" si="5"/>
        <v>30000</v>
      </c>
      <c r="I76" s="25">
        <f t="shared" si="6"/>
        <v>0</v>
      </c>
      <c r="J76" s="26">
        <f t="shared" si="7"/>
        <v>4485</v>
      </c>
      <c r="K76" s="26">
        <f t="shared" si="8"/>
        <v>0</v>
      </c>
      <c r="L76" s="27">
        <f t="shared" si="0"/>
        <v>4485</v>
      </c>
      <c r="M76" s="19" t="str">
        <f t="shared" si="15"/>
        <v/>
      </c>
      <c r="N76" s="3">
        <f t="shared" si="15"/>
        <v>0.14949999999999999</v>
      </c>
      <c r="O76" s="3" t="str">
        <f t="shared" si="15"/>
        <v/>
      </c>
      <c r="P76" s="4">
        <f t="shared" si="2"/>
        <v>0.14949999999999999</v>
      </c>
      <c r="Q76" s="25">
        <f>SUM(E$13:E76)</f>
        <v>580000</v>
      </c>
      <c r="R76" s="26">
        <f>SUM(F$13:F76)</f>
        <v>730000</v>
      </c>
      <c r="S76" s="26">
        <f>SUM(G$13:G76)</f>
        <v>610000</v>
      </c>
      <c r="T76" s="27">
        <f t="shared" si="9"/>
        <v>1920000</v>
      </c>
      <c r="U76" s="25">
        <f>SUM(I$13:I76)</f>
        <v>52345</v>
      </c>
      <c r="V76" s="26">
        <f>SUM(J$13:J76)</f>
        <v>109544</v>
      </c>
      <c r="W76" s="26">
        <f>SUM(K$13:K76)</f>
        <v>61408</v>
      </c>
      <c r="X76" s="27">
        <f t="shared" si="3"/>
        <v>223297</v>
      </c>
      <c r="Y76" s="3">
        <f t="shared" si="10"/>
        <v>9.0249999999999997E-2</v>
      </c>
      <c r="Z76" s="3">
        <f t="shared" si="4"/>
        <v>0.15006027397260274</v>
      </c>
      <c r="AA76" s="3">
        <f t="shared" si="4"/>
        <v>0.1006688524590164</v>
      </c>
      <c r="AB76" s="4">
        <f t="shared" si="11"/>
        <v>0.11630052083333334</v>
      </c>
      <c r="AC76" s="66">
        <f xml:space="preserve"> Y76 + SQRT((2 * LN(A76)/COUNTIFS($E$13:E76, "&lt;&gt;0")))</f>
        <v>0.73514402876439089</v>
      </c>
      <c r="AD76" s="66">
        <f xml:space="preserve"> Z76 + SQRT((2 * LN(A76)/COUNTIF($F$13:F76, "&lt;&gt;0")))</f>
        <v>0.72687102861295583</v>
      </c>
      <c r="AE76" s="66">
        <f xml:space="preserve"> AA76 + SQRT((2 * LN(A76)/COUNTIF($G$13:G76, "&lt;&gt;0")))</f>
        <v>0.73002098217425893</v>
      </c>
    </row>
    <row r="77" spans="1:31" x14ac:dyDescent="0.3">
      <c r="A77" s="2">
        <v>65</v>
      </c>
      <c r="B77" s="13">
        <v>0.72094992555296589</v>
      </c>
      <c r="C77" s="21">
        <v>0.15903684958592934</v>
      </c>
      <c r="D77" s="31">
        <v>0.14706596914284165</v>
      </c>
      <c r="E77" s="25">
        <f t="shared" si="12"/>
        <v>30000</v>
      </c>
      <c r="F77" s="26">
        <f t="shared" si="13"/>
        <v>0</v>
      </c>
      <c r="G77" s="26">
        <f t="shared" si="14"/>
        <v>0</v>
      </c>
      <c r="H77" s="27">
        <f t="shared" si="5"/>
        <v>30000</v>
      </c>
      <c r="I77" s="25">
        <f t="shared" si="6"/>
        <v>2729</v>
      </c>
      <c r="J77" s="26">
        <f t="shared" si="7"/>
        <v>0</v>
      </c>
      <c r="K77" s="26">
        <f t="shared" si="8"/>
        <v>0</v>
      </c>
      <c r="L77" s="27">
        <f t="shared" ref="L77:L112" si="16">SUM(I77:K77)</f>
        <v>2729</v>
      </c>
      <c r="M77" s="19">
        <f t="shared" ref="M77:O112" si="17">IF(E77=0,"",I77/E77)</f>
        <v>9.0966666666666668E-2</v>
      </c>
      <c r="N77" s="3" t="str">
        <f t="shared" si="17"/>
        <v/>
      </c>
      <c r="O77" s="3" t="str">
        <f t="shared" si="17"/>
        <v/>
      </c>
      <c r="P77" s="4">
        <f t="shared" ref="P77:P112" si="18">L77/H77</f>
        <v>9.0966666666666668E-2</v>
      </c>
      <c r="Q77" s="25">
        <f>SUM(E$13:E77)</f>
        <v>610000</v>
      </c>
      <c r="R77" s="26">
        <f>SUM(F$13:F77)</f>
        <v>730000</v>
      </c>
      <c r="S77" s="26">
        <f>SUM(G$13:G77)</f>
        <v>610000</v>
      </c>
      <c r="T77" s="27">
        <f t="shared" si="9"/>
        <v>1950000</v>
      </c>
      <c r="U77" s="25">
        <f>SUM(I$13:I77)</f>
        <v>55074</v>
      </c>
      <c r="V77" s="26">
        <f>SUM(J$13:J77)</f>
        <v>109544</v>
      </c>
      <c r="W77" s="26">
        <f>SUM(K$13:K77)</f>
        <v>61408</v>
      </c>
      <c r="X77" s="27">
        <f t="shared" ref="X77:X112" si="19">SUM(U77:W77)</f>
        <v>226026</v>
      </c>
      <c r="Y77" s="3">
        <f t="shared" si="10"/>
        <v>9.0285245901639347E-2</v>
      </c>
      <c r="Z77" s="3">
        <f t="shared" si="10"/>
        <v>0.15006027397260274</v>
      </c>
      <c r="AA77" s="3">
        <f t="shared" si="10"/>
        <v>0.1006688524590164</v>
      </c>
      <c r="AB77" s="4">
        <f t="shared" si="11"/>
        <v>0.11591076923076923</v>
      </c>
      <c r="AC77" s="66">
        <f xml:space="preserve"> Y77 + SQRT((2 * LN(A77)/COUNTIFS($E$13:E77, "&lt;&gt;0")))</f>
        <v>0.72080938689150897</v>
      </c>
      <c r="AD77" s="66">
        <f xml:space="preserve"> Z77 + SQRT((2 * LN(A77)/COUNTIF($F$13:F77, "&lt;&gt;0")))</f>
        <v>0.72794519468921992</v>
      </c>
      <c r="AE77" s="66">
        <f xml:space="preserve"> AA77 + SQRT((2 * LN(A77)/COUNTIF($G$13:G77, "&lt;&gt;0")))</f>
        <v>0.731192993448886</v>
      </c>
    </row>
    <row r="78" spans="1:31" x14ac:dyDescent="0.3">
      <c r="A78" s="2">
        <v>66</v>
      </c>
      <c r="B78" s="13">
        <v>0.43486119508435161</v>
      </c>
      <c r="C78" s="21">
        <v>9.2389159231239582E-2</v>
      </c>
      <c r="D78" s="31">
        <v>0.1278941396424369</v>
      </c>
      <c r="E78" s="25">
        <f t="shared" si="12"/>
        <v>0</v>
      </c>
      <c r="F78" s="26">
        <f t="shared" si="13"/>
        <v>0</v>
      </c>
      <c r="G78" s="26">
        <f t="shared" si="14"/>
        <v>30000</v>
      </c>
      <c r="H78" s="27">
        <f t="shared" ref="H78:H112" si="20">SUM(E78:G78)</f>
        <v>30000</v>
      </c>
      <c r="I78" s="25">
        <f t="shared" ref="I78:I112" si="21">IFERROR(_xlfn.BINOM.INV(E78,$C$4,B78),0)</f>
        <v>0</v>
      </c>
      <c r="J78" s="26">
        <f t="shared" ref="J78:J112" si="22">IFERROR(_xlfn.BINOM.INV(F78,$C$5,C78),0)</f>
        <v>0</v>
      </c>
      <c r="K78" s="26">
        <f t="shared" ref="K78:K112" si="23">IFERROR(_xlfn.BINOM.INV(G78,$C$6,D78),0)</f>
        <v>2941</v>
      </c>
      <c r="L78" s="27">
        <f t="shared" si="16"/>
        <v>2941</v>
      </c>
      <c r="M78" s="19" t="str">
        <f t="shared" si="17"/>
        <v/>
      </c>
      <c r="N78" s="3" t="str">
        <f t="shared" si="17"/>
        <v/>
      </c>
      <c r="O78" s="3">
        <f t="shared" si="17"/>
        <v>9.8033333333333333E-2</v>
      </c>
      <c r="P78" s="4">
        <f t="shared" si="18"/>
        <v>9.8033333333333333E-2</v>
      </c>
      <c r="Q78" s="25">
        <f>SUM(E$13:E78)</f>
        <v>610000</v>
      </c>
      <c r="R78" s="26">
        <f>SUM(F$13:F78)</f>
        <v>730000</v>
      </c>
      <c r="S78" s="26">
        <f>SUM(G$13:G78)</f>
        <v>640000</v>
      </c>
      <c r="T78" s="27">
        <f t="shared" ref="T78:T112" si="24">SUM(Q78:S78)</f>
        <v>1980000</v>
      </c>
      <c r="U78" s="25">
        <f>SUM(I$13:I78)</f>
        <v>55074</v>
      </c>
      <c r="V78" s="26">
        <f>SUM(J$13:J78)</f>
        <v>109544</v>
      </c>
      <c r="W78" s="26">
        <f>SUM(K$13:K78)</f>
        <v>64349</v>
      </c>
      <c r="X78" s="27">
        <f t="shared" si="19"/>
        <v>228967</v>
      </c>
      <c r="Y78" s="3">
        <f t="shared" ref="Y78:AA112" si="25">IF(Q78=0,"",U78/Q78)</f>
        <v>9.0285245901639347E-2</v>
      </c>
      <c r="Z78" s="3">
        <f t="shared" si="25"/>
        <v>0.15006027397260274</v>
      </c>
      <c r="AA78" s="3">
        <f t="shared" si="25"/>
        <v>0.1005453125</v>
      </c>
      <c r="AB78" s="4">
        <f t="shared" ref="AB78:AB112" si="26">X78/T78</f>
        <v>0.11563989898989899</v>
      </c>
      <c r="AC78" s="66">
        <f xml:space="preserve"> Y78 + SQRT((2 * LN(A78)/COUNTIFS($E$13:E78, "&lt;&gt;0")))</f>
        <v>0.72196137916602821</v>
      </c>
      <c r="AD78" s="66">
        <f xml:space="preserve"> Z78 + SQRT((2 * LN(A78)/COUNTIF($F$13:F78, "&lt;&gt;0")))</f>
        <v>0.72900101304881781</v>
      </c>
      <c r="AE78" s="66">
        <f xml:space="preserve"> AA78 + SQRT((2 * LN(A78)/COUNTIF($G$13:G78, "&lt;&gt;0")))</f>
        <v>0.71769821399247791</v>
      </c>
    </row>
    <row r="79" spans="1:31" x14ac:dyDescent="0.3">
      <c r="A79" s="2">
        <v>67</v>
      </c>
      <c r="B79" s="13">
        <v>0.76259417931833129</v>
      </c>
      <c r="C79" s="21">
        <v>0.54420035647619047</v>
      </c>
      <c r="D79" s="31">
        <v>0.80386464620775455</v>
      </c>
      <c r="E79" s="25">
        <f t="shared" ref="E79:E111" si="27">IF(AND(AC78&gt;AD78,AC78&gt;AE78),$C$2,0)</f>
        <v>0</v>
      </c>
      <c r="F79" s="26">
        <f t="shared" ref="F79:F112" si="28">IF(AND(AD78&gt;AC78,AD78&gt;AE78), $C$2, 0)</f>
        <v>30000</v>
      </c>
      <c r="G79" s="26">
        <f t="shared" ref="G79:G112" si="29">IF(AND(AE78&gt;AC78,AE78&gt;AD78), $C$2, 0)</f>
        <v>0</v>
      </c>
      <c r="H79" s="27">
        <f t="shared" si="20"/>
        <v>30000</v>
      </c>
      <c r="I79" s="25">
        <f t="shared" si="21"/>
        <v>0</v>
      </c>
      <c r="J79" s="26">
        <f t="shared" si="22"/>
        <v>4507</v>
      </c>
      <c r="K79" s="26">
        <f t="shared" si="23"/>
        <v>0</v>
      </c>
      <c r="L79" s="27">
        <f t="shared" si="16"/>
        <v>4507</v>
      </c>
      <c r="M79" s="19" t="str">
        <f t="shared" si="17"/>
        <v/>
      </c>
      <c r="N79" s="3">
        <f t="shared" si="17"/>
        <v>0.15023333333333333</v>
      </c>
      <c r="O79" s="3" t="str">
        <f t="shared" si="17"/>
        <v/>
      </c>
      <c r="P79" s="4">
        <f t="shared" si="18"/>
        <v>0.15023333333333333</v>
      </c>
      <c r="Q79" s="25">
        <f>SUM(E$13:E79)</f>
        <v>610000</v>
      </c>
      <c r="R79" s="26">
        <f>SUM(F$13:F79)</f>
        <v>760000</v>
      </c>
      <c r="S79" s="26">
        <f>SUM(G$13:G79)</f>
        <v>640000</v>
      </c>
      <c r="T79" s="27">
        <f t="shared" si="24"/>
        <v>2010000</v>
      </c>
      <c r="U79" s="25">
        <f>SUM(I$13:I79)</f>
        <v>55074</v>
      </c>
      <c r="V79" s="26">
        <f>SUM(J$13:J79)</f>
        <v>114051</v>
      </c>
      <c r="W79" s="26">
        <f>SUM(K$13:K79)</f>
        <v>64349</v>
      </c>
      <c r="X79" s="27">
        <f t="shared" si="19"/>
        <v>233474</v>
      </c>
      <c r="Y79" s="3">
        <f t="shared" si="25"/>
        <v>9.0285245901639347E-2</v>
      </c>
      <c r="Z79" s="3">
        <f t="shared" si="25"/>
        <v>0.15006710526315789</v>
      </c>
      <c r="AA79" s="3">
        <f t="shared" si="25"/>
        <v>0.1005453125</v>
      </c>
      <c r="AB79" s="4">
        <f t="shared" si="26"/>
        <v>0.11615621890547263</v>
      </c>
      <c r="AC79" s="66">
        <f xml:space="preserve"> Y79 + SQRT((2 * LN(A79)/COUNTIFS($E$13:E79, "&lt;&gt;0")))</f>
        <v>0.72309399752607195</v>
      </c>
      <c r="AD79" s="66">
        <f xml:space="preserve"> Z79 + SQRT((2 * LN(A79)/COUNTIF($F$13:F79, "&lt;&gt;0")))</f>
        <v>0.71878310978501503</v>
      </c>
      <c r="AE79" s="66">
        <f xml:space="preserve"> AA79 + SQRT((2 * LN(A79)/COUNTIF($G$13:G79, "&lt;&gt;0")))</f>
        <v>0.71880479166792743</v>
      </c>
    </row>
    <row r="80" spans="1:31" x14ac:dyDescent="0.3">
      <c r="A80" s="2">
        <v>68</v>
      </c>
      <c r="B80" s="13">
        <v>0.91889146399776012</v>
      </c>
      <c r="C80" s="21">
        <v>5.9655154632712537E-2</v>
      </c>
      <c r="D80" s="31">
        <v>6.3482129442969715E-2</v>
      </c>
      <c r="E80" s="25">
        <f t="shared" si="27"/>
        <v>30000</v>
      </c>
      <c r="F80" s="26">
        <f t="shared" si="28"/>
        <v>0</v>
      </c>
      <c r="G80" s="26">
        <f t="shared" si="29"/>
        <v>0</v>
      </c>
      <c r="H80" s="27">
        <f t="shared" si="20"/>
        <v>30000</v>
      </c>
      <c r="I80" s="25">
        <f t="shared" si="21"/>
        <v>2769</v>
      </c>
      <c r="J80" s="26">
        <f t="shared" si="22"/>
        <v>0</v>
      </c>
      <c r="K80" s="26">
        <f t="shared" si="23"/>
        <v>0</v>
      </c>
      <c r="L80" s="27">
        <f t="shared" si="16"/>
        <v>2769</v>
      </c>
      <c r="M80" s="19">
        <f t="shared" si="17"/>
        <v>9.2299999999999993E-2</v>
      </c>
      <c r="N80" s="3" t="str">
        <f t="shared" si="17"/>
        <v/>
      </c>
      <c r="O80" s="3" t="str">
        <f t="shared" si="17"/>
        <v/>
      </c>
      <c r="P80" s="4">
        <f t="shared" si="18"/>
        <v>9.2299999999999993E-2</v>
      </c>
      <c r="Q80" s="25">
        <f>SUM(E$13:E80)</f>
        <v>640000</v>
      </c>
      <c r="R80" s="26">
        <f>SUM(F$13:F80)</f>
        <v>760000</v>
      </c>
      <c r="S80" s="26">
        <f>SUM(G$13:G80)</f>
        <v>640000</v>
      </c>
      <c r="T80" s="27">
        <f t="shared" si="24"/>
        <v>2040000</v>
      </c>
      <c r="U80" s="25">
        <f>SUM(I$13:I80)</f>
        <v>57843</v>
      </c>
      <c r="V80" s="26">
        <f>SUM(J$13:J80)</f>
        <v>114051</v>
      </c>
      <c r="W80" s="26">
        <f>SUM(K$13:K80)</f>
        <v>64349</v>
      </c>
      <c r="X80" s="27">
        <f t="shared" si="19"/>
        <v>236243</v>
      </c>
      <c r="Y80" s="3">
        <f t="shared" si="25"/>
        <v>9.03796875E-2</v>
      </c>
      <c r="Z80" s="3">
        <f t="shared" si="25"/>
        <v>0.15006710526315789</v>
      </c>
      <c r="AA80" s="3">
        <f t="shared" si="25"/>
        <v>0.1005453125</v>
      </c>
      <c r="AB80" s="4">
        <f t="shared" si="26"/>
        <v>0.11580539215686275</v>
      </c>
      <c r="AC80" s="66">
        <f xml:space="preserve"> Y80 + SQRT((2 * LN(A80)/COUNTIFS($E$13:E80, "&lt;&gt;0")))</f>
        <v>0.70972741661625682</v>
      </c>
      <c r="AD80" s="66">
        <f xml:space="preserve"> Z80 + SQRT((2 * LN(A80)/COUNTIF($F$13:F80, "&lt;&gt;0")))</f>
        <v>0.71978415414161423</v>
      </c>
      <c r="AE80" s="66">
        <f xml:space="preserve"> AA80 + SQRT((2 * LN(A80)/COUNTIF($G$13:G80, "&lt;&gt;0")))</f>
        <v>0.71989304161625678</v>
      </c>
    </row>
    <row r="81" spans="1:31" x14ac:dyDescent="0.3">
      <c r="A81" s="2">
        <v>69</v>
      </c>
      <c r="B81" s="13">
        <v>0.44707247929119731</v>
      </c>
      <c r="C81" s="21">
        <v>0.37649617724085149</v>
      </c>
      <c r="D81" s="31">
        <v>0.93230252227486643</v>
      </c>
      <c r="E81" s="25">
        <f t="shared" si="27"/>
        <v>0</v>
      </c>
      <c r="F81" s="26">
        <f t="shared" si="28"/>
        <v>0</v>
      </c>
      <c r="G81" s="26">
        <f t="shared" si="29"/>
        <v>30000</v>
      </c>
      <c r="H81" s="27">
        <f t="shared" si="20"/>
        <v>30000</v>
      </c>
      <c r="I81" s="25">
        <f t="shared" si="21"/>
        <v>0</v>
      </c>
      <c r="J81" s="26">
        <f t="shared" si="22"/>
        <v>0</v>
      </c>
      <c r="K81" s="26">
        <f t="shared" si="23"/>
        <v>3078</v>
      </c>
      <c r="L81" s="27">
        <f t="shared" si="16"/>
        <v>3078</v>
      </c>
      <c r="M81" s="19" t="str">
        <f t="shared" si="17"/>
        <v/>
      </c>
      <c r="N81" s="3" t="str">
        <f t="shared" si="17"/>
        <v/>
      </c>
      <c r="O81" s="3">
        <f t="shared" si="17"/>
        <v>0.1026</v>
      </c>
      <c r="P81" s="4">
        <f t="shared" si="18"/>
        <v>0.1026</v>
      </c>
      <c r="Q81" s="25">
        <f>SUM(E$13:E81)</f>
        <v>640000</v>
      </c>
      <c r="R81" s="26">
        <f>SUM(F$13:F81)</f>
        <v>760000</v>
      </c>
      <c r="S81" s="26">
        <f>SUM(G$13:G81)</f>
        <v>670000</v>
      </c>
      <c r="T81" s="27">
        <f t="shared" si="24"/>
        <v>2070000</v>
      </c>
      <c r="U81" s="25">
        <f>SUM(I$13:I81)</f>
        <v>57843</v>
      </c>
      <c r="V81" s="26">
        <f>SUM(J$13:J81)</f>
        <v>114051</v>
      </c>
      <c r="W81" s="26">
        <f>SUM(K$13:K81)</f>
        <v>67427</v>
      </c>
      <c r="X81" s="27">
        <f t="shared" si="19"/>
        <v>239321</v>
      </c>
      <c r="Y81" s="3">
        <f t="shared" si="25"/>
        <v>9.03796875E-2</v>
      </c>
      <c r="Z81" s="3">
        <f t="shared" si="25"/>
        <v>0.15006710526315789</v>
      </c>
      <c r="AA81" s="3">
        <f t="shared" si="25"/>
        <v>0.10063731343283581</v>
      </c>
      <c r="AB81" s="4">
        <f t="shared" si="26"/>
        <v>0.11561400966183574</v>
      </c>
      <c r="AC81" s="66">
        <f xml:space="preserve"> Y81 + SQRT((2 * LN(A81)/COUNTIFS($E$13:E81, "&lt;&gt;0")))</f>
        <v>0.71079791188191277</v>
      </c>
      <c r="AD81" s="66">
        <f xml:space="preserve"> Z81 + SQRT((2 * LN(A81)/COUNTIF($F$13:F81, "&lt;&gt;0")))</f>
        <v>0.72076886656553496</v>
      </c>
      <c r="AE81" s="66">
        <f xml:space="preserve"> AA81 + SQRT((2 * LN(A81)/COUNTIF($G$13:G81, "&lt;&gt;0")))</f>
        <v>0.70741830713056619</v>
      </c>
    </row>
    <row r="82" spans="1:31" x14ac:dyDescent="0.3">
      <c r="A82" s="2">
        <v>70</v>
      </c>
      <c r="B82" s="13">
        <v>0.28690392077845417</v>
      </c>
      <c r="C82" s="21">
        <v>0.28563895088705793</v>
      </c>
      <c r="D82" s="31">
        <v>7.9561216856171013E-3</v>
      </c>
      <c r="E82" s="25">
        <f t="shared" si="27"/>
        <v>0</v>
      </c>
      <c r="F82" s="26">
        <f t="shared" si="28"/>
        <v>30000</v>
      </c>
      <c r="G82" s="26">
        <f t="shared" si="29"/>
        <v>0</v>
      </c>
      <c r="H82" s="27">
        <f t="shared" si="20"/>
        <v>30000</v>
      </c>
      <c r="I82" s="25">
        <f t="shared" si="21"/>
        <v>0</v>
      </c>
      <c r="J82" s="26">
        <f t="shared" si="22"/>
        <v>4465</v>
      </c>
      <c r="K82" s="26">
        <f t="shared" si="23"/>
        <v>0</v>
      </c>
      <c r="L82" s="27">
        <f t="shared" si="16"/>
        <v>4465</v>
      </c>
      <c r="M82" s="19" t="str">
        <f t="shared" si="17"/>
        <v/>
      </c>
      <c r="N82" s="3">
        <f t="shared" si="17"/>
        <v>0.14883333333333335</v>
      </c>
      <c r="O82" s="3" t="str">
        <f t="shared" si="17"/>
        <v/>
      </c>
      <c r="P82" s="4">
        <f t="shared" si="18"/>
        <v>0.14883333333333335</v>
      </c>
      <c r="Q82" s="25">
        <f>SUM(E$13:E82)</f>
        <v>640000</v>
      </c>
      <c r="R82" s="26">
        <f>SUM(F$13:F82)</f>
        <v>790000</v>
      </c>
      <c r="S82" s="26">
        <f>SUM(G$13:G82)</f>
        <v>670000</v>
      </c>
      <c r="T82" s="27">
        <f t="shared" si="24"/>
        <v>2100000</v>
      </c>
      <c r="U82" s="25">
        <f>SUM(I$13:I82)</f>
        <v>57843</v>
      </c>
      <c r="V82" s="26">
        <f>SUM(J$13:J82)</f>
        <v>118516</v>
      </c>
      <c r="W82" s="26">
        <f>SUM(K$13:K82)</f>
        <v>67427</v>
      </c>
      <c r="X82" s="27">
        <f t="shared" si="19"/>
        <v>243786</v>
      </c>
      <c r="Y82" s="3">
        <f t="shared" si="25"/>
        <v>9.03796875E-2</v>
      </c>
      <c r="Z82" s="3">
        <f t="shared" si="25"/>
        <v>0.15002025316455697</v>
      </c>
      <c r="AA82" s="3">
        <f t="shared" si="25"/>
        <v>0.10063731343283581</v>
      </c>
      <c r="AB82" s="4">
        <f t="shared" si="26"/>
        <v>0.11608857142857143</v>
      </c>
      <c r="AC82" s="66">
        <f xml:space="preserve"> Y82 + SQRT((2 * LN(A82)/COUNTIFS($E$13:E82, "&lt;&gt;0")))</f>
        <v>0.71185119946680397</v>
      </c>
      <c r="AD82" s="66">
        <f xml:space="preserve"> Z82 + SQRT((2 * LN(A82)/COUNTIF($F$13:F82, "&lt;&gt;0")))</f>
        <v>0.71100452323183383</v>
      </c>
      <c r="AE82" s="66">
        <f xml:space="preserve"> AA82 + SQRT((2 * LN(A82)/COUNTIF($G$13:G82, "&lt;&gt;0")))</f>
        <v>0.70844844271055585</v>
      </c>
    </row>
    <row r="83" spans="1:31" x14ac:dyDescent="0.3">
      <c r="A83" s="2">
        <v>71</v>
      </c>
      <c r="B83" s="13">
        <v>0.76912135274311488</v>
      </c>
      <c r="C83" s="21">
        <v>0.97600320199195445</v>
      </c>
      <c r="D83" s="31">
        <v>0.58451565278780004</v>
      </c>
      <c r="E83" s="25">
        <f t="shared" si="27"/>
        <v>30000</v>
      </c>
      <c r="F83" s="26">
        <f t="shared" si="28"/>
        <v>0</v>
      </c>
      <c r="G83" s="26">
        <f t="shared" si="29"/>
        <v>0</v>
      </c>
      <c r="H83" s="27">
        <f t="shared" si="20"/>
        <v>30000</v>
      </c>
      <c r="I83" s="25">
        <f t="shared" si="21"/>
        <v>2736</v>
      </c>
      <c r="J83" s="26">
        <f t="shared" si="22"/>
        <v>0</v>
      </c>
      <c r="K83" s="26">
        <f t="shared" si="23"/>
        <v>0</v>
      </c>
      <c r="L83" s="27">
        <f t="shared" si="16"/>
        <v>2736</v>
      </c>
      <c r="M83" s="19">
        <f t="shared" si="17"/>
        <v>9.1200000000000003E-2</v>
      </c>
      <c r="N83" s="3" t="str">
        <f t="shared" si="17"/>
        <v/>
      </c>
      <c r="O83" s="3" t="str">
        <f t="shared" si="17"/>
        <v/>
      </c>
      <c r="P83" s="4">
        <f t="shared" si="18"/>
        <v>9.1200000000000003E-2</v>
      </c>
      <c r="Q83" s="25">
        <f>SUM(E$13:E83)</f>
        <v>670000</v>
      </c>
      <c r="R83" s="26">
        <f>SUM(F$13:F83)</f>
        <v>790000</v>
      </c>
      <c r="S83" s="26">
        <f>SUM(G$13:G83)</f>
        <v>670000</v>
      </c>
      <c r="T83" s="27">
        <f t="shared" si="24"/>
        <v>2130000</v>
      </c>
      <c r="U83" s="25">
        <f>SUM(I$13:I83)</f>
        <v>60579</v>
      </c>
      <c r="V83" s="26">
        <f>SUM(J$13:J83)</f>
        <v>118516</v>
      </c>
      <c r="W83" s="26">
        <f>SUM(K$13:K83)</f>
        <v>67427</v>
      </c>
      <c r="X83" s="27">
        <f t="shared" si="19"/>
        <v>246522</v>
      </c>
      <c r="Y83" s="3">
        <f t="shared" si="25"/>
        <v>9.0416417910447758E-2</v>
      </c>
      <c r="Z83" s="3">
        <f t="shared" si="25"/>
        <v>0.15002025316455697</v>
      </c>
      <c r="AA83" s="3">
        <f t="shared" si="25"/>
        <v>0.10063731343283581</v>
      </c>
      <c r="AB83" s="4">
        <f t="shared" si="26"/>
        <v>0.11573802816901409</v>
      </c>
      <c r="AC83" s="66">
        <f xml:space="preserve"> Y83 + SQRT((2 * LN(A83)/COUNTIFS($E$13:E83, "&lt;&gt;0")))</f>
        <v>0.69924136433995876</v>
      </c>
      <c r="AD83" s="66">
        <f xml:space="preserve"> Z83 + SQRT((2 * LN(A83)/COUNTIF($F$13:F83, "&lt;&gt;0")))</f>
        <v>0.71194023409246743</v>
      </c>
      <c r="AE83" s="66">
        <f xml:space="preserve"> AA83 + SQRT((2 * LN(A83)/COUNTIF($G$13:G83, "&lt;&gt;0")))</f>
        <v>0.70946225986234679</v>
      </c>
    </row>
    <row r="84" spans="1:31" x14ac:dyDescent="0.3">
      <c r="A84" s="2">
        <v>72</v>
      </c>
      <c r="B84" s="13">
        <v>0.59148408699320043</v>
      </c>
      <c r="C84" s="21">
        <v>0.88573654285995462</v>
      </c>
      <c r="D84" s="31">
        <v>0.20147625269824476</v>
      </c>
      <c r="E84" s="25">
        <f t="shared" si="27"/>
        <v>0</v>
      </c>
      <c r="F84" s="26">
        <f t="shared" si="28"/>
        <v>30000</v>
      </c>
      <c r="G84" s="26">
        <f t="shared" si="29"/>
        <v>0</v>
      </c>
      <c r="H84" s="27">
        <f t="shared" si="20"/>
        <v>30000</v>
      </c>
      <c r="I84" s="25">
        <f t="shared" si="21"/>
        <v>0</v>
      </c>
      <c r="J84" s="26">
        <f t="shared" si="22"/>
        <v>4575</v>
      </c>
      <c r="K84" s="26">
        <f t="shared" si="23"/>
        <v>0</v>
      </c>
      <c r="L84" s="27">
        <f t="shared" si="16"/>
        <v>4575</v>
      </c>
      <c r="M84" s="19" t="str">
        <f t="shared" si="17"/>
        <v/>
      </c>
      <c r="N84" s="3">
        <f t="shared" si="17"/>
        <v>0.1525</v>
      </c>
      <c r="O84" s="3" t="str">
        <f t="shared" si="17"/>
        <v/>
      </c>
      <c r="P84" s="4">
        <f t="shared" si="18"/>
        <v>0.1525</v>
      </c>
      <c r="Q84" s="25">
        <f>SUM(E$13:E84)</f>
        <v>670000</v>
      </c>
      <c r="R84" s="26">
        <f>SUM(F$13:F84)</f>
        <v>820000</v>
      </c>
      <c r="S84" s="26">
        <f>SUM(G$13:G84)</f>
        <v>670000</v>
      </c>
      <c r="T84" s="27">
        <f t="shared" si="24"/>
        <v>2160000</v>
      </c>
      <c r="U84" s="25">
        <f>SUM(I$13:I84)</f>
        <v>60579</v>
      </c>
      <c r="V84" s="26">
        <f>SUM(J$13:J84)</f>
        <v>123091</v>
      </c>
      <c r="W84" s="26">
        <f>SUM(K$13:K84)</f>
        <v>67427</v>
      </c>
      <c r="X84" s="27">
        <f t="shared" si="19"/>
        <v>251097</v>
      </c>
      <c r="Y84" s="3">
        <f t="shared" si="25"/>
        <v>9.0416417910447758E-2</v>
      </c>
      <c r="Z84" s="3">
        <f t="shared" si="25"/>
        <v>0.15011097560975609</v>
      </c>
      <c r="AA84" s="3">
        <f t="shared" si="25"/>
        <v>0.10063731343283581</v>
      </c>
      <c r="AB84" s="4">
        <f t="shared" si="26"/>
        <v>0.11624861111111111</v>
      </c>
      <c r="AC84" s="66">
        <f xml:space="preserve"> Y84 + SQRT((2 * LN(A84)/COUNTIFS($E$13:E84, "&lt;&gt;0")))</f>
        <v>0.70023935151431127</v>
      </c>
      <c r="AD84" s="66">
        <f xml:space="preserve"> Z84 + SQRT((2 * LN(A84)/COUNTIF($F$13:F84, "&lt;&gt;0")))</f>
        <v>0.70280994553668619</v>
      </c>
      <c r="AE84" s="66">
        <f xml:space="preserve"> AA84 + SQRT((2 * LN(A84)/COUNTIF($G$13:G84, "&lt;&gt;0")))</f>
        <v>0.7104602470366993</v>
      </c>
    </row>
    <row r="85" spans="1:31" x14ac:dyDescent="0.3">
      <c r="A85" s="2">
        <v>73</v>
      </c>
      <c r="B85" s="13">
        <v>0.77504206866074332</v>
      </c>
      <c r="C85" s="21">
        <v>0.33459362943827242</v>
      </c>
      <c r="D85" s="31">
        <v>2.7230057953294695E-3</v>
      </c>
      <c r="E85" s="25">
        <f t="shared" si="27"/>
        <v>0</v>
      </c>
      <c r="F85" s="26">
        <f t="shared" si="28"/>
        <v>0</v>
      </c>
      <c r="G85" s="26">
        <f t="shared" si="29"/>
        <v>30000</v>
      </c>
      <c r="H85" s="27">
        <f t="shared" si="20"/>
        <v>30000</v>
      </c>
      <c r="I85" s="25">
        <f t="shared" si="21"/>
        <v>0</v>
      </c>
      <c r="J85" s="26">
        <f t="shared" si="22"/>
        <v>0</v>
      </c>
      <c r="K85" s="26">
        <f t="shared" si="23"/>
        <v>2856</v>
      </c>
      <c r="L85" s="27">
        <f t="shared" si="16"/>
        <v>2856</v>
      </c>
      <c r="M85" s="19" t="str">
        <f t="shared" si="17"/>
        <v/>
      </c>
      <c r="N85" s="3" t="str">
        <f t="shared" si="17"/>
        <v/>
      </c>
      <c r="O85" s="3">
        <f t="shared" si="17"/>
        <v>9.5200000000000007E-2</v>
      </c>
      <c r="P85" s="4">
        <f t="shared" si="18"/>
        <v>9.5200000000000007E-2</v>
      </c>
      <c r="Q85" s="25">
        <f>SUM(E$13:E85)</f>
        <v>670000</v>
      </c>
      <c r="R85" s="26">
        <f>SUM(F$13:F85)</f>
        <v>820000</v>
      </c>
      <c r="S85" s="26">
        <f>SUM(G$13:G85)</f>
        <v>700000</v>
      </c>
      <c r="T85" s="27">
        <f t="shared" si="24"/>
        <v>2190000</v>
      </c>
      <c r="U85" s="25">
        <f>SUM(I$13:I85)</f>
        <v>60579</v>
      </c>
      <c r="V85" s="26">
        <f>SUM(J$13:J85)</f>
        <v>123091</v>
      </c>
      <c r="W85" s="26">
        <f>SUM(K$13:K85)</f>
        <v>70283</v>
      </c>
      <c r="X85" s="27">
        <f t="shared" si="19"/>
        <v>253953</v>
      </c>
      <c r="Y85" s="3">
        <f t="shared" si="25"/>
        <v>9.0416417910447758E-2</v>
      </c>
      <c r="Z85" s="3">
        <f t="shared" si="25"/>
        <v>0.15011097560975609</v>
      </c>
      <c r="AA85" s="3">
        <f t="shared" si="25"/>
        <v>0.10040428571428571</v>
      </c>
      <c r="AB85" s="4">
        <f t="shared" si="26"/>
        <v>0.11596027397260274</v>
      </c>
      <c r="AC85" s="66">
        <f xml:space="preserve"> Y85 + SQRT((2 * LN(A85)/COUNTIFS($E$13:E85, "&lt;&gt;0")))</f>
        <v>0.70122197589521051</v>
      </c>
      <c r="AD85" s="66">
        <f xml:space="preserve"> Z85 + SQRT((2 * LN(A85)/COUNTIF($F$13:F85, "&lt;&gt;0")))</f>
        <v>0.70370052451169884</v>
      </c>
      <c r="AE85" s="66">
        <f xml:space="preserve"> AA85 + SQRT((2 * LN(A85)/COUNTIF($G$13:G85, "&lt;&gt;0")))</f>
        <v>0.69834933901129725</v>
      </c>
    </row>
    <row r="86" spans="1:31" x14ac:dyDescent="0.3">
      <c r="A86" s="2">
        <v>74</v>
      </c>
      <c r="B86" s="13">
        <v>3.0755585543528752E-2</v>
      </c>
      <c r="C86" s="21">
        <v>0.39571796271561144</v>
      </c>
      <c r="D86" s="31">
        <v>0.28652563215718241</v>
      </c>
      <c r="E86" s="25">
        <f t="shared" si="27"/>
        <v>0</v>
      </c>
      <c r="F86" s="26">
        <f t="shared" si="28"/>
        <v>30000</v>
      </c>
      <c r="G86" s="26">
        <f t="shared" si="29"/>
        <v>0</v>
      </c>
      <c r="H86" s="27">
        <f t="shared" si="20"/>
        <v>30000</v>
      </c>
      <c r="I86" s="25">
        <f t="shared" si="21"/>
        <v>0</v>
      </c>
      <c r="J86" s="26">
        <f t="shared" si="22"/>
        <v>4484</v>
      </c>
      <c r="K86" s="26">
        <f t="shared" si="23"/>
        <v>0</v>
      </c>
      <c r="L86" s="27">
        <f t="shared" si="16"/>
        <v>4484</v>
      </c>
      <c r="M86" s="19" t="str">
        <f t="shared" si="17"/>
        <v/>
      </c>
      <c r="N86" s="3">
        <f t="shared" si="17"/>
        <v>0.14946666666666666</v>
      </c>
      <c r="O86" s="3" t="str">
        <f t="shared" si="17"/>
        <v/>
      </c>
      <c r="P86" s="4">
        <f t="shared" si="18"/>
        <v>0.14946666666666666</v>
      </c>
      <c r="Q86" s="25">
        <f>SUM(E$13:E86)</f>
        <v>670000</v>
      </c>
      <c r="R86" s="26">
        <f>SUM(F$13:F86)</f>
        <v>850000</v>
      </c>
      <c r="S86" s="26">
        <f>SUM(G$13:G86)</f>
        <v>700000</v>
      </c>
      <c r="T86" s="27">
        <f t="shared" si="24"/>
        <v>2220000</v>
      </c>
      <c r="U86" s="25">
        <f>SUM(I$13:I86)</f>
        <v>60579</v>
      </c>
      <c r="V86" s="26">
        <f>SUM(J$13:J86)</f>
        <v>127575</v>
      </c>
      <c r="W86" s="26">
        <f>SUM(K$13:K86)</f>
        <v>70283</v>
      </c>
      <c r="X86" s="27">
        <f t="shared" si="19"/>
        <v>258437</v>
      </c>
      <c r="Y86" s="3">
        <f t="shared" si="25"/>
        <v>9.0416417910447758E-2</v>
      </c>
      <c r="Z86" s="3">
        <f t="shared" si="25"/>
        <v>0.15008823529411763</v>
      </c>
      <c r="AA86" s="3">
        <f t="shared" si="25"/>
        <v>0.10040428571428571</v>
      </c>
      <c r="AB86" s="4">
        <f t="shared" si="26"/>
        <v>0.11641306306306307</v>
      </c>
      <c r="AC86" s="66">
        <f xml:space="preserve"> Y86 + SQRT((2 * LN(A86)/COUNTIFS($E$13:E86, "&lt;&gt;0")))</f>
        <v>0.70218968460640341</v>
      </c>
      <c r="AD86" s="66">
        <f xml:space="preserve"> Z86 + SQRT((2 * LN(A86)/COUNTIF($F$13:F86, "&lt;&gt;0")))</f>
        <v>0.69491121149225032</v>
      </c>
      <c r="AE86" s="66">
        <f xml:space="preserve"> AA86 + SQRT((2 * LN(A86)/COUNTIF($G$13:G86, "&lt;&gt;0")))</f>
        <v>0.69929667262561346</v>
      </c>
    </row>
    <row r="87" spans="1:31" x14ac:dyDescent="0.3">
      <c r="A87" s="2">
        <v>75</v>
      </c>
      <c r="B87" s="13">
        <v>0.93027768123861343</v>
      </c>
      <c r="C87" s="21">
        <v>0.94285519141836316</v>
      </c>
      <c r="D87" s="31">
        <v>0.33517621032116163</v>
      </c>
      <c r="E87" s="25">
        <f t="shared" si="27"/>
        <v>30000</v>
      </c>
      <c r="F87" s="26">
        <f t="shared" si="28"/>
        <v>0</v>
      </c>
      <c r="G87" s="26">
        <f t="shared" si="29"/>
        <v>0</v>
      </c>
      <c r="H87" s="27">
        <f t="shared" si="20"/>
        <v>30000</v>
      </c>
      <c r="I87" s="25">
        <f t="shared" si="21"/>
        <v>2773</v>
      </c>
      <c r="J87" s="26">
        <f t="shared" si="22"/>
        <v>0</v>
      </c>
      <c r="K87" s="26">
        <f t="shared" si="23"/>
        <v>0</v>
      </c>
      <c r="L87" s="27">
        <f t="shared" si="16"/>
        <v>2773</v>
      </c>
      <c r="M87" s="19">
        <f t="shared" si="17"/>
        <v>9.243333333333334E-2</v>
      </c>
      <c r="N87" s="3" t="str">
        <f t="shared" si="17"/>
        <v/>
      </c>
      <c r="O87" s="3" t="str">
        <f t="shared" si="17"/>
        <v/>
      </c>
      <c r="P87" s="4">
        <f t="shared" si="18"/>
        <v>9.243333333333334E-2</v>
      </c>
      <c r="Q87" s="25">
        <f>SUM(E$13:E87)</f>
        <v>700000</v>
      </c>
      <c r="R87" s="26">
        <f>SUM(F$13:F87)</f>
        <v>850000</v>
      </c>
      <c r="S87" s="26">
        <f>SUM(G$13:G87)</f>
        <v>700000</v>
      </c>
      <c r="T87" s="27">
        <f t="shared" si="24"/>
        <v>2250000</v>
      </c>
      <c r="U87" s="25">
        <f>SUM(I$13:I87)</f>
        <v>63352</v>
      </c>
      <c r="V87" s="26">
        <f>SUM(J$13:J87)</f>
        <v>127575</v>
      </c>
      <c r="W87" s="26">
        <f>SUM(K$13:K87)</f>
        <v>70283</v>
      </c>
      <c r="X87" s="27">
        <f t="shared" si="19"/>
        <v>261210</v>
      </c>
      <c r="Y87" s="3">
        <f t="shared" si="25"/>
        <v>9.0502857142857149E-2</v>
      </c>
      <c r="Z87" s="3">
        <f t="shared" si="25"/>
        <v>0.15008823529411763</v>
      </c>
      <c r="AA87" s="3">
        <f t="shared" si="25"/>
        <v>0.10040428571428571</v>
      </c>
      <c r="AB87" s="4">
        <f t="shared" si="26"/>
        <v>0.11609333333333334</v>
      </c>
      <c r="AC87" s="66">
        <f xml:space="preserve"> Y87 + SQRT((2 * LN(A87)/COUNTIFS($E$13:E87, "&lt;&gt;0")))</f>
        <v>0.69032839521874279</v>
      </c>
      <c r="AD87" s="66">
        <f xml:space="preserve"> Z87 + SQRT((2 * LN(A87)/COUNTIF($F$13:F87, "&lt;&gt;0")))</f>
        <v>0.69576011557890804</v>
      </c>
      <c r="AE87" s="66">
        <f xml:space="preserve"> AA87 + SQRT((2 * LN(A87)/COUNTIF($G$13:G87, "&lt;&gt;0")))</f>
        <v>0.7002298237901714</v>
      </c>
    </row>
    <row r="88" spans="1:31" x14ac:dyDescent="0.3">
      <c r="A88" s="2">
        <v>76</v>
      </c>
      <c r="B88" s="13">
        <v>5.8627887603776352E-2</v>
      </c>
      <c r="C88" s="21">
        <v>0.21280194718457168</v>
      </c>
      <c r="D88" s="31">
        <v>0.79979298252786024</v>
      </c>
      <c r="E88" s="25">
        <f t="shared" si="27"/>
        <v>0</v>
      </c>
      <c r="F88" s="26">
        <f t="shared" si="28"/>
        <v>0</v>
      </c>
      <c r="G88" s="26">
        <f t="shared" si="29"/>
        <v>30000</v>
      </c>
      <c r="H88" s="27">
        <f t="shared" si="20"/>
        <v>30000</v>
      </c>
      <c r="I88" s="25">
        <f t="shared" si="21"/>
        <v>0</v>
      </c>
      <c r="J88" s="26">
        <f t="shared" si="22"/>
        <v>0</v>
      </c>
      <c r="K88" s="26">
        <f t="shared" si="23"/>
        <v>3044</v>
      </c>
      <c r="L88" s="27">
        <f t="shared" si="16"/>
        <v>3044</v>
      </c>
      <c r="M88" s="19" t="str">
        <f t="shared" si="17"/>
        <v/>
      </c>
      <c r="N88" s="3" t="str">
        <f t="shared" si="17"/>
        <v/>
      </c>
      <c r="O88" s="3">
        <f t="shared" si="17"/>
        <v>0.10146666666666666</v>
      </c>
      <c r="P88" s="4">
        <f t="shared" si="18"/>
        <v>0.10146666666666666</v>
      </c>
      <c r="Q88" s="25">
        <f>SUM(E$13:E88)</f>
        <v>700000</v>
      </c>
      <c r="R88" s="26">
        <f>SUM(F$13:F88)</f>
        <v>850000</v>
      </c>
      <c r="S88" s="26">
        <f>SUM(G$13:G88)</f>
        <v>730000</v>
      </c>
      <c r="T88" s="27">
        <f t="shared" si="24"/>
        <v>2280000</v>
      </c>
      <c r="U88" s="25">
        <f>SUM(I$13:I88)</f>
        <v>63352</v>
      </c>
      <c r="V88" s="26">
        <f>SUM(J$13:J88)</f>
        <v>127575</v>
      </c>
      <c r="W88" s="26">
        <f>SUM(K$13:K88)</f>
        <v>73327</v>
      </c>
      <c r="X88" s="27">
        <f t="shared" si="19"/>
        <v>264254</v>
      </c>
      <c r="Y88" s="3">
        <f t="shared" si="25"/>
        <v>9.0502857142857149E-2</v>
      </c>
      <c r="Z88" s="3">
        <f t="shared" si="25"/>
        <v>0.15008823529411763</v>
      </c>
      <c r="AA88" s="3">
        <f t="shared" si="25"/>
        <v>0.10044794520547945</v>
      </c>
      <c r="AB88" s="4">
        <f t="shared" si="26"/>
        <v>0.11590087719298246</v>
      </c>
      <c r="AC88" s="66">
        <f xml:space="preserve"> Y88 + SQRT((2 * LN(A88)/COUNTIFS($E$13:E88, "&lt;&gt;0")))</f>
        <v>0.69124776558891365</v>
      </c>
      <c r="AD88" s="66">
        <f xml:space="preserve"> Z88 + SQRT((2 * LN(A88)/COUNTIF($F$13:F88, "&lt;&gt;0")))</f>
        <v>0.69659648303364918</v>
      </c>
      <c r="AE88" s="66">
        <f xml:space="preserve"> AA88 + SQRT((2 * LN(A88)/COUNTIF($G$13:G88, "&lt;&gt;0")))</f>
        <v>0.68905534171261351</v>
      </c>
    </row>
    <row r="89" spans="1:31" x14ac:dyDescent="0.3">
      <c r="A89" s="2">
        <v>77</v>
      </c>
      <c r="B89" s="13">
        <v>0.72900444174301304</v>
      </c>
      <c r="C89" s="21">
        <v>0.74055986463739687</v>
      </c>
      <c r="D89" s="31">
        <v>0.96678560508324651</v>
      </c>
      <c r="E89" s="25">
        <f t="shared" si="27"/>
        <v>0</v>
      </c>
      <c r="F89" s="26">
        <f t="shared" si="28"/>
        <v>30000</v>
      </c>
      <c r="G89" s="26">
        <f t="shared" si="29"/>
        <v>0</v>
      </c>
      <c r="H89" s="27">
        <f t="shared" si="20"/>
        <v>30000</v>
      </c>
      <c r="I89" s="25">
        <f t="shared" si="21"/>
        <v>0</v>
      </c>
      <c r="J89" s="26">
        <f t="shared" si="22"/>
        <v>4540</v>
      </c>
      <c r="K89" s="26">
        <f t="shared" si="23"/>
        <v>0</v>
      </c>
      <c r="L89" s="27">
        <f t="shared" si="16"/>
        <v>4540</v>
      </c>
      <c r="M89" s="19" t="str">
        <f t="shared" si="17"/>
        <v/>
      </c>
      <c r="N89" s="3">
        <f t="shared" si="17"/>
        <v>0.15133333333333332</v>
      </c>
      <c r="O89" s="3" t="str">
        <f t="shared" si="17"/>
        <v/>
      </c>
      <c r="P89" s="4">
        <f t="shared" si="18"/>
        <v>0.15133333333333332</v>
      </c>
      <c r="Q89" s="25">
        <f>SUM(E$13:E89)</f>
        <v>700000</v>
      </c>
      <c r="R89" s="26">
        <f>SUM(F$13:F89)</f>
        <v>880000</v>
      </c>
      <c r="S89" s="26">
        <f>SUM(G$13:G89)</f>
        <v>730000</v>
      </c>
      <c r="T89" s="27">
        <f t="shared" si="24"/>
        <v>2310000</v>
      </c>
      <c r="U89" s="25">
        <f>SUM(I$13:I89)</f>
        <v>63352</v>
      </c>
      <c r="V89" s="26">
        <f>SUM(J$13:J89)</f>
        <v>132115</v>
      </c>
      <c r="W89" s="26">
        <f>SUM(K$13:K89)</f>
        <v>73327</v>
      </c>
      <c r="X89" s="27">
        <f t="shared" si="19"/>
        <v>268794</v>
      </c>
      <c r="Y89" s="3">
        <f t="shared" si="25"/>
        <v>9.0502857142857149E-2</v>
      </c>
      <c r="Z89" s="3">
        <f t="shared" si="25"/>
        <v>0.15013068181818182</v>
      </c>
      <c r="AA89" s="3">
        <f t="shared" si="25"/>
        <v>0.10044794520547945</v>
      </c>
      <c r="AB89" s="4">
        <f t="shared" si="26"/>
        <v>0.11636103896103896</v>
      </c>
      <c r="AC89" s="66">
        <f xml:space="preserve"> Y89 + SQRT((2 * LN(A89)/COUNTIFS($E$13:E89, "&lt;&gt;0")))</f>
        <v>0.69215374025903242</v>
      </c>
      <c r="AD89" s="66">
        <f xml:space="preserve"> Z89 + SQRT((2 * LN(A89)/COUNTIF($F$13:F89, "&lt;&gt;0")))</f>
        <v>0.68826359116640123</v>
      </c>
      <c r="AE89" s="66">
        <f xml:space="preserve"> AA89 + SQRT((2 * LN(A89)/COUNTIF($G$13:G89, "&lt;&gt;0")))</f>
        <v>0.68994301197728425</v>
      </c>
    </row>
    <row r="90" spans="1:31" x14ac:dyDescent="0.3">
      <c r="A90" s="2">
        <v>78</v>
      </c>
      <c r="B90" s="13">
        <v>0.34631010178344379</v>
      </c>
      <c r="C90" s="21">
        <v>0.30061293870916361</v>
      </c>
      <c r="D90" s="31">
        <v>0.45475831117616139</v>
      </c>
      <c r="E90" s="25">
        <f t="shared" si="27"/>
        <v>30000</v>
      </c>
      <c r="F90" s="26">
        <f t="shared" si="28"/>
        <v>0</v>
      </c>
      <c r="G90" s="26">
        <f t="shared" si="29"/>
        <v>0</v>
      </c>
      <c r="H90" s="27">
        <f t="shared" si="20"/>
        <v>30000</v>
      </c>
      <c r="I90" s="25">
        <f t="shared" si="21"/>
        <v>2680</v>
      </c>
      <c r="J90" s="26">
        <f t="shared" si="22"/>
        <v>0</v>
      </c>
      <c r="K90" s="26">
        <f t="shared" si="23"/>
        <v>0</v>
      </c>
      <c r="L90" s="27">
        <f t="shared" si="16"/>
        <v>2680</v>
      </c>
      <c r="M90" s="19">
        <f t="shared" si="17"/>
        <v>8.9333333333333334E-2</v>
      </c>
      <c r="N90" s="3" t="str">
        <f t="shared" si="17"/>
        <v/>
      </c>
      <c r="O90" s="3" t="str">
        <f t="shared" si="17"/>
        <v/>
      </c>
      <c r="P90" s="4">
        <f t="shared" si="18"/>
        <v>8.9333333333333334E-2</v>
      </c>
      <c r="Q90" s="25">
        <f>SUM(E$13:E90)</f>
        <v>730000</v>
      </c>
      <c r="R90" s="26">
        <f>SUM(F$13:F90)</f>
        <v>880000</v>
      </c>
      <c r="S90" s="26">
        <f>SUM(G$13:G90)</f>
        <v>730000</v>
      </c>
      <c r="T90" s="27">
        <f t="shared" si="24"/>
        <v>2340000</v>
      </c>
      <c r="U90" s="25">
        <f>SUM(I$13:I90)</f>
        <v>66032</v>
      </c>
      <c r="V90" s="26">
        <f>SUM(J$13:J90)</f>
        <v>132115</v>
      </c>
      <c r="W90" s="26">
        <f>SUM(K$13:K90)</f>
        <v>73327</v>
      </c>
      <c r="X90" s="27">
        <f t="shared" si="19"/>
        <v>271474</v>
      </c>
      <c r="Y90" s="3">
        <f t="shared" si="25"/>
        <v>9.0454794520547943E-2</v>
      </c>
      <c r="Z90" s="3">
        <f t="shared" si="25"/>
        <v>0.15013068181818182</v>
      </c>
      <c r="AA90" s="3">
        <f t="shared" si="25"/>
        <v>0.10044794520547945</v>
      </c>
      <c r="AB90" s="4">
        <f t="shared" si="26"/>
        <v>0.11601452991452992</v>
      </c>
      <c r="AC90" s="66">
        <f xml:space="preserve"> Y90 + SQRT((2 * LN(A90)/COUNTIFS($E$13:E90, "&lt;&gt;0")))</f>
        <v>0.68082476846499518</v>
      </c>
      <c r="AD90" s="66">
        <f xml:space="preserve"> Z90 + SQRT((2 * LN(A90)/COUNTIF($F$13:F90, "&lt;&gt;0")))</f>
        <v>0.68906226849003338</v>
      </c>
      <c r="AE90" s="66">
        <f xml:space="preserve"> AA90 + SQRT((2 * LN(A90)/COUNTIF($G$13:G90, "&lt;&gt;0")))</f>
        <v>0.69081791914992663</v>
      </c>
    </row>
    <row r="91" spans="1:31" x14ac:dyDescent="0.3">
      <c r="A91" s="2">
        <v>79</v>
      </c>
      <c r="B91" s="13">
        <v>0.97834905680349626</v>
      </c>
      <c r="C91" s="21">
        <v>0.80974428755901162</v>
      </c>
      <c r="D91" s="31">
        <v>0.78313964031650007</v>
      </c>
      <c r="E91" s="25">
        <f t="shared" si="27"/>
        <v>0</v>
      </c>
      <c r="F91" s="26">
        <f t="shared" si="28"/>
        <v>0</v>
      </c>
      <c r="G91" s="26">
        <f t="shared" si="29"/>
        <v>30000</v>
      </c>
      <c r="H91" s="27">
        <f t="shared" si="20"/>
        <v>30000</v>
      </c>
      <c r="I91" s="25">
        <f t="shared" si="21"/>
        <v>0</v>
      </c>
      <c r="J91" s="26">
        <f t="shared" si="22"/>
        <v>0</v>
      </c>
      <c r="K91" s="26">
        <f t="shared" si="23"/>
        <v>3041</v>
      </c>
      <c r="L91" s="27">
        <f t="shared" si="16"/>
        <v>3041</v>
      </c>
      <c r="M91" s="19" t="str">
        <f t="shared" si="17"/>
        <v/>
      </c>
      <c r="N91" s="3" t="str">
        <f t="shared" si="17"/>
        <v/>
      </c>
      <c r="O91" s="3">
        <f t="shared" si="17"/>
        <v>0.10136666666666666</v>
      </c>
      <c r="P91" s="4">
        <f t="shared" si="18"/>
        <v>0.10136666666666666</v>
      </c>
      <c r="Q91" s="25">
        <f>SUM(E$13:E91)</f>
        <v>730000</v>
      </c>
      <c r="R91" s="26">
        <f>SUM(F$13:F91)</f>
        <v>880000</v>
      </c>
      <c r="S91" s="26">
        <f>SUM(G$13:G91)</f>
        <v>760000</v>
      </c>
      <c r="T91" s="27">
        <f t="shared" si="24"/>
        <v>2370000</v>
      </c>
      <c r="U91" s="25">
        <f>SUM(I$13:I91)</f>
        <v>66032</v>
      </c>
      <c r="V91" s="26">
        <f>SUM(J$13:J91)</f>
        <v>132115</v>
      </c>
      <c r="W91" s="26">
        <f>SUM(K$13:K91)</f>
        <v>76368</v>
      </c>
      <c r="X91" s="27">
        <f t="shared" si="19"/>
        <v>274515</v>
      </c>
      <c r="Y91" s="3">
        <f t="shared" si="25"/>
        <v>9.0454794520547943E-2</v>
      </c>
      <c r="Z91" s="3">
        <f t="shared" si="25"/>
        <v>0.15013068181818182</v>
      </c>
      <c r="AA91" s="3">
        <f t="shared" si="25"/>
        <v>0.10048421052631579</v>
      </c>
      <c r="AB91" s="4">
        <f t="shared" si="26"/>
        <v>0.11582911392405064</v>
      </c>
      <c r="AC91" s="66">
        <f xml:space="preserve"> Y91 + SQRT((2 * LN(A91)/COUNTIFS($E$13:E91, "&lt;&gt;0")))</f>
        <v>0.68168725996655311</v>
      </c>
      <c r="AD91" s="66">
        <f xml:space="preserve"> Z91 + SQRT((2 * LN(A91)/COUNTIF($F$13:F91, "&lt;&gt;0")))</f>
        <v>0.68984961190846628</v>
      </c>
      <c r="AE91" s="66">
        <f xml:space="preserve"> AA91 + SQRT((2 * LN(A91)/COUNTIF($G$13:G91, "&lt;&gt;0")))</f>
        <v>0.68023534098376803</v>
      </c>
    </row>
    <row r="92" spans="1:31" x14ac:dyDescent="0.3">
      <c r="A92" s="2">
        <v>80</v>
      </c>
      <c r="B92" s="13">
        <v>0.48597469435809215</v>
      </c>
      <c r="C92" s="21">
        <v>0.60397345532338798</v>
      </c>
      <c r="D92" s="31">
        <v>0.65033772394671752</v>
      </c>
      <c r="E92" s="25">
        <f t="shared" si="27"/>
        <v>0</v>
      </c>
      <c r="F92" s="26">
        <f t="shared" si="28"/>
        <v>30000</v>
      </c>
      <c r="G92" s="26">
        <f t="shared" si="29"/>
        <v>0</v>
      </c>
      <c r="H92" s="27">
        <f t="shared" si="20"/>
        <v>30000</v>
      </c>
      <c r="I92" s="25">
        <f t="shared" si="21"/>
        <v>0</v>
      </c>
      <c r="J92" s="26">
        <f t="shared" si="22"/>
        <v>4516</v>
      </c>
      <c r="K92" s="26">
        <f t="shared" si="23"/>
        <v>0</v>
      </c>
      <c r="L92" s="27">
        <f t="shared" si="16"/>
        <v>4516</v>
      </c>
      <c r="M92" s="19" t="str">
        <f t="shared" si="17"/>
        <v/>
      </c>
      <c r="N92" s="3">
        <f t="shared" si="17"/>
        <v>0.15053333333333332</v>
      </c>
      <c r="O92" s="3" t="str">
        <f t="shared" si="17"/>
        <v/>
      </c>
      <c r="P92" s="4">
        <f t="shared" si="18"/>
        <v>0.15053333333333332</v>
      </c>
      <c r="Q92" s="25">
        <f>SUM(E$13:E92)</f>
        <v>730000</v>
      </c>
      <c r="R92" s="26">
        <f>SUM(F$13:F92)</f>
        <v>910000</v>
      </c>
      <c r="S92" s="26">
        <f>SUM(G$13:G92)</f>
        <v>760000</v>
      </c>
      <c r="T92" s="27">
        <f t="shared" si="24"/>
        <v>2400000</v>
      </c>
      <c r="U92" s="25">
        <f>SUM(I$13:I92)</f>
        <v>66032</v>
      </c>
      <c r="V92" s="26">
        <f>SUM(J$13:J92)</f>
        <v>136631</v>
      </c>
      <c r="W92" s="26">
        <f>SUM(K$13:K92)</f>
        <v>76368</v>
      </c>
      <c r="X92" s="27">
        <f t="shared" si="19"/>
        <v>279031</v>
      </c>
      <c r="Y92" s="3">
        <f t="shared" si="25"/>
        <v>9.0454794520547943E-2</v>
      </c>
      <c r="Z92" s="3">
        <f t="shared" si="25"/>
        <v>0.15014395604395606</v>
      </c>
      <c r="AA92" s="3">
        <f t="shared" si="25"/>
        <v>0.10048421052631579</v>
      </c>
      <c r="AB92" s="4">
        <f t="shared" si="26"/>
        <v>0.11626291666666666</v>
      </c>
      <c r="AC92" s="66">
        <f xml:space="preserve"> Y92 + SQRT((2 * LN(A92)/COUNTIFS($E$13:E92, "&lt;&gt;0")))</f>
        <v>0.68253766944086725</v>
      </c>
      <c r="AD92" s="66">
        <f xml:space="preserve"> Z92 + SQRT((2 * LN(A92)/COUNTIF($F$13:F92, "&lt;&gt;0")))</f>
        <v>0.68185007391868169</v>
      </c>
      <c r="AE92" s="66">
        <f xml:space="preserve"> AA92 + SQRT((2 * LN(A92)/COUNTIF($G$13:G92, "&lt;&gt;0")))</f>
        <v>0.68106923608070513</v>
      </c>
    </row>
    <row r="93" spans="1:31" x14ac:dyDescent="0.3">
      <c r="A93" s="2">
        <v>81</v>
      </c>
      <c r="B93" s="13">
        <v>0.26995315516255525</v>
      </c>
      <c r="C93" s="21">
        <v>0.81723728005559626</v>
      </c>
      <c r="D93" s="31">
        <v>0.6921976638657823</v>
      </c>
      <c r="E93" s="25">
        <f t="shared" si="27"/>
        <v>30000</v>
      </c>
      <c r="F93" s="26">
        <f t="shared" si="28"/>
        <v>0</v>
      </c>
      <c r="G93" s="26">
        <f t="shared" si="29"/>
        <v>0</v>
      </c>
      <c r="H93" s="27">
        <f t="shared" si="20"/>
        <v>30000</v>
      </c>
      <c r="I93" s="25">
        <f t="shared" si="21"/>
        <v>2670</v>
      </c>
      <c r="J93" s="26">
        <f t="shared" si="22"/>
        <v>0</v>
      </c>
      <c r="K93" s="26">
        <f t="shared" si="23"/>
        <v>0</v>
      </c>
      <c r="L93" s="27">
        <f t="shared" si="16"/>
        <v>2670</v>
      </c>
      <c r="M93" s="19">
        <f t="shared" si="17"/>
        <v>8.8999999999999996E-2</v>
      </c>
      <c r="N93" s="3" t="str">
        <f t="shared" si="17"/>
        <v/>
      </c>
      <c r="O93" s="3" t="str">
        <f t="shared" si="17"/>
        <v/>
      </c>
      <c r="P93" s="4">
        <f t="shared" si="18"/>
        <v>8.8999999999999996E-2</v>
      </c>
      <c r="Q93" s="25">
        <f>SUM(E$13:E93)</f>
        <v>760000</v>
      </c>
      <c r="R93" s="26">
        <f>SUM(F$13:F93)</f>
        <v>910000</v>
      </c>
      <c r="S93" s="26">
        <f>SUM(G$13:G93)</f>
        <v>760000</v>
      </c>
      <c r="T93" s="27">
        <f t="shared" si="24"/>
        <v>2430000</v>
      </c>
      <c r="U93" s="25">
        <f>SUM(I$13:I93)</f>
        <v>68702</v>
      </c>
      <c r="V93" s="26">
        <f>SUM(J$13:J93)</f>
        <v>136631</v>
      </c>
      <c r="W93" s="26">
        <f>SUM(K$13:K93)</f>
        <v>76368</v>
      </c>
      <c r="X93" s="27">
        <f t="shared" si="19"/>
        <v>281701</v>
      </c>
      <c r="Y93" s="3">
        <f t="shared" si="25"/>
        <v>9.0397368421052629E-2</v>
      </c>
      <c r="Z93" s="3">
        <f t="shared" si="25"/>
        <v>0.15014395604395606</v>
      </c>
      <c r="AA93" s="3">
        <f t="shared" si="25"/>
        <v>0.10048421052631579</v>
      </c>
      <c r="AB93" s="4">
        <f t="shared" si="26"/>
        <v>0.11592633744855967</v>
      </c>
      <c r="AC93" s="66">
        <f xml:space="preserve"> Y93 + SQRT((2 * LN(A93)/COUNTIFS($E$13:E93, "&lt;&gt;0")))</f>
        <v>0.6718047560241156</v>
      </c>
      <c r="AD93" s="66">
        <f xml:space="preserve"> Z93 + SQRT((2 * LN(A93)/COUNTIF($F$13:F93, "&lt;&gt;0")))</f>
        <v>0.68260320207931646</v>
      </c>
      <c r="AE93" s="66">
        <f xml:space="preserve"> AA93 + SQRT((2 * LN(A93)/COUNTIF($G$13:G93, "&lt;&gt;0")))</f>
        <v>0.68189159812937872</v>
      </c>
    </row>
    <row r="94" spans="1:31" x14ac:dyDescent="0.3">
      <c r="A94" s="2">
        <v>82</v>
      </c>
      <c r="B94" s="13">
        <v>6.0282743738085953E-3</v>
      </c>
      <c r="C94" s="21">
        <v>0.25093004710731959</v>
      </c>
      <c r="D94" s="31">
        <v>0.20751681311193138</v>
      </c>
      <c r="E94" s="25">
        <f t="shared" si="27"/>
        <v>0</v>
      </c>
      <c r="F94" s="26">
        <f t="shared" si="28"/>
        <v>30000</v>
      </c>
      <c r="G94" s="26">
        <f t="shared" si="29"/>
        <v>0</v>
      </c>
      <c r="H94" s="27">
        <f t="shared" si="20"/>
        <v>30000</v>
      </c>
      <c r="I94" s="25">
        <f t="shared" si="21"/>
        <v>0</v>
      </c>
      <c r="J94" s="26">
        <f t="shared" si="22"/>
        <v>4458</v>
      </c>
      <c r="K94" s="26">
        <f t="shared" si="23"/>
        <v>0</v>
      </c>
      <c r="L94" s="27">
        <f t="shared" si="16"/>
        <v>4458</v>
      </c>
      <c r="M94" s="19" t="str">
        <f t="shared" si="17"/>
        <v/>
      </c>
      <c r="N94" s="3">
        <f t="shared" si="17"/>
        <v>0.14860000000000001</v>
      </c>
      <c r="O94" s="3" t="str">
        <f t="shared" si="17"/>
        <v/>
      </c>
      <c r="P94" s="4">
        <f t="shared" si="18"/>
        <v>0.14860000000000001</v>
      </c>
      <c r="Q94" s="25">
        <f>SUM(E$13:E94)</f>
        <v>760000</v>
      </c>
      <c r="R94" s="26">
        <f>SUM(F$13:F94)</f>
        <v>940000</v>
      </c>
      <c r="S94" s="26">
        <f>SUM(G$13:G94)</f>
        <v>760000</v>
      </c>
      <c r="T94" s="27">
        <f t="shared" si="24"/>
        <v>2460000</v>
      </c>
      <c r="U94" s="25">
        <f>SUM(I$13:I94)</f>
        <v>68702</v>
      </c>
      <c r="V94" s="26">
        <f>SUM(J$13:J94)</f>
        <v>141089</v>
      </c>
      <c r="W94" s="26">
        <f>SUM(K$13:K94)</f>
        <v>76368</v>
      </c>
      <c r="X94" s="27">
        <f t="shared" si="19"/>
        <v>286159</v>
      </c>
      <c r="Y94" s="3">
        <f t="shared" si="25"/>
        <v>9.0397368421052629E-2</v>
      </c>
      <c r="Z94" s="3">
        <f t="shared" si="25"/>
        <v>0.15009468085106384</v>
      </c>
      <c r="AA94" s="3">
        <f t="shared" si="25"/>
        <v>0.10048421052631579</v>
      </c>
      <c r="AB94" s="4">
        <f t="shared" si="26"/>
        <v>0.11632479674796747</v>
      </c>
      <c r="AC94" s="66">
        <f xml:space="preserve"> Y94 + SQRT((2 * LN(A94)/COUNTIFS($E$13:E94, "&lt;&gt;0")))</f>
        <v>0.67261588722280952</v>
      </c>
      <c r="AD94" s="66">
        <f xml:space="preserve"> Z94 + SQRT((2 * LN(A94)/COUNTIF($F$13:F94, "&lt;&gt;0")))</f>
        <v>0.67489936161717112</v>
      </c>
      <c r="AE94" s="66">
        <f xml:space="preserve"> AA94 + SQRT((2 * LN(A94)/COUNTIF($G$13:G94, "&lt;&gt;0")))</f>
        <v>0.68270272932807274</v>
      </c>
    </row>
    <row r="95" spans="1:31" x14ac:dyDescent="0.3">
      <c r="A95" s="2">
        <v>83</v>
      </c>
      <c r="B95" s="13">
        <v>0.30816333775697613</v>
      </c>
      <c r="C95" s="21">
        <v>0.53744895139262971</v>
      </c>
      <c r="D95" s="31">
        <v>0.76499844870774403</v>
      </c>
      <c r="E95" s="25">
        <f t="shared" si="27"/>
        <v>0</v>
      </c>
      <c r="F95" s="26">
        <f t="shared" si="28"/>
        <v>0</v>
      </c>
      <c r="G95" s="26">
        <f t="shared" si="29"/>
        <v>30000</v>
      </c>
      <c r="H95" s="27">
        <f t="shared" si="20"/>
        <v>30000</v>
      </c>
      <c r="I95" s="25">
        <f t="shared" si="21"/>
        <v>0</v>
      </c>
      <c r="J95" s="26">
        <f t="shared" si="22"/>
        <v>0</v>
      </c>
      <c r="K95" s="26">
        <f t="shared" si="23"/>
        <v>3037</v>
      </c>
      <c r="L95" s="27">
        <f t="shared" si="16"/>
        <v>3037</v>
      </c>
      <c r="M95" s="19" t="str">
        <f t="shared" si="17"/>
        <v/>
      </c>
      <c r="N95" s="3" t="str">
        <f t="shared" si="17"/>
        <v/>
      </c>
      <c r="O95" s="3">
        <f t="shared" si="17"/>
        <v>0.10123333333333333</v>
      </c>
      <c r="P95" s="4">
        <f t="shared" si="18"/>
        <v>0.10123333333333333</v>
      </c>
      <c r="Q95" s="25">
        <f>SUM(E$13:E95)</f>
        <v>760000</v>
      </c>
      <c r="R95" s="26">
        <f>SUM(F$13:F95)</f>
        <v>940000</v>
      </c>
      <c r="S95" s="26">
        <f>SUM(G$13:G95)</f>
        <v>790000</v>
      </c>
      <c r="T95" s="27">
        <f t="shared" si="24"/>
        <v>2490000</v>
      </c>
      <c r="U95" s="25">
        <f>SUM(I$13:I95)</f>
        <v>68702</v>
      </c>
      <c r="V95" s="26">
        <f>SUM(J$13:J95)</f>
        <v>141089</v>
      </c>
      <c r="W95" s="26">
        <f>SUM(K$13:K95)</f>
        <v>79405</v>
      </c>
      <c r="X95" s="27">
        <f t="shared" si="19"/>
        <v>289196</v>
      </c>
      <c r="Y95" s="3">
        <f t="shared" si="25"/>
        <v>9.0397368421052629E-2</v>
      </c>
      <c r="Z95" s="3">
        <f t="shared" si="25"/>
        <v>0.15009468085106384</v>
      </c>
      <c r="AA95" s="3">
        <f t="shared" si="25"/>
        <v>0.10051265822784811</v>
      </c>
      <c r="AB95" s="4">
        <f t="shared" si="26"/>
        <v>0.1161429718875502</v>
      </c>
      <c r="AC95" s="66">
        <f xml:space="preserve"> Y95 + SQRT((2 * LN(A95)/COUNTIFS($E$13:E95, "&lt;&gt;0")))</f>
        <v>0.67341607822748217</v>
      </c>
      <c r="AD95" s="66">
        <f xml:space="preserve"> Z95 + SQRT((2 * LN(A95)/COUNTIF($F$13:F95, "&lt;&gt;0")))</f>
        <v>0.6756206440415492</v>
      </c>
      <c r="AE95" s="66">
        <f xml:space="preserve"> AA95 + SQRT((2 * LN(A95)/COUNTIF($G$13:G95, "&lt;&gt;0")))</f>
        <v>0.67263286107288978</v>
      </c>
    </row>
    <row r="96" spans="1:31" x14ac:dyDescent="0.3">
      <c r="A96" s="2">
        <v>84</v>
      </c>
      <c r="B96" s="13">
        <v>2.4018343509170204E-2</v>
      </c>
      <c r="C96" s="21">
        <v>0.13928576039662621</v>
      </c>
      <c r="D96" s="31">
        <v>0.83560141946420796</v>
      </c>
      <c r="E96" s="25">
        <f t="shared" si="27"/>
        <v>0</v>
      </c>
      <c r="F96" s="26">
        <f t="shared" si="28"/>
        <v>30000</v>
      </c>
      <c r="G96" s="26">
        <f t="shared" si="29"/>
        <v>0</v>
      </c>
      <c r="H96" s="27">
        <f t="shared" si="20"/>
        <v>30000</v>
      </c>
      <c r="I96" s="25">
        <f t="shared" si="21"/>
        <v>0</v>
      </c>
      <c r="J96" s="26">
        <f t="shared" si="22"/>
        <v>4433</v>
      </c>
      <c r="K96" s="26">
        <f t="shared" si="23"/>
        <v>0</v>
      </c>
      <c r="L96" s="27">
        <f t="shared" si="16"/>
        <v>4433</v>
      </c>
      <c r="M96" s="19" t="str">
        <f t="shared" si="17"/>
        <v/>
      </c>
      <c r="N96" s="3">
        <f t="shared" si="17"/>
        <v>0.14776666666666666</v>
      </c>
      <c r="O96" s="3" t="str">
        <f t="shared" si="17"/>
        <v/>
      </c>
      <c r="P96" s="4">
        <f t="shared" si="18"/>
        <v>0.14776666666666666</v>
      </c>
      <c r="Q96" s="25">
        <f>SUM(E$13:E96)</f>
        <v>760000</v>
      </c>
      <c r="R96" s="26">
        <f>SUM(F$13:F96)</f>
        <v>970000</v>
      </c>
      <c r="S96" s="26">
        <f>SUM(G$13:G96)</f>
        <v>790000</v>
      </c>
      <c r="T96" s="27">
        <f t="shared" si="24"/>
        <v>2520000</v>
      </c>
      <c r="U96" s="25">
        <f>SUM(I$13:I96)</f>
        <v>68702</v>
      </c>
      <c r="V96" s="26">
        <f>SUM(J$13:J96)</f>
        <v>145522</v>
      </c>
      <c r="W96" s="26">
        <f>SUM(K$13:K96)</f>
        <v>79405</v>
      </c>
      <c r="X96" s="27">
        <f t="shared" si="19"/>
        <v>293629</v>
      </c>
      <c r="Y96" s="3">
        <f t="shared" si="25"/>
        <v>9.0397368421052629E-2</v>
      </c>
      <c r="Z96" s="3">
        <f t="shared" si="25"/>
        <v>0.15002268041237113</v>
      </c>
      <c r="AA96" s="3">
        <f t="shared" si="25"/>
        <v>0.10051265822784811</v>
      </c>
      <c r="AB96" s="4">
        <f t="shared" si="26"/>
        <v>0.11651944444444444</v>
      </c>
      <c r="AC96" s="66">
        <f xml:space="preserve"> Y96 + SQRT((2 * LN(A96)/COUNTIFS($E$13:E96, "&lt;&gt;0")))</f>
        <v>0.67420560872730728</v>
      </c>
      <c r="AD96" s="66">
        <f xml:space="preserve"> Z96 + SQRT((2 * LN(A96)/COUNTIF($F$13:F96, "&lt;&gt;0")))</f>
        <v>0.66822568256987436</v>
      </c>
      <c r="AE96" s="66">
        <f xml:space="preserve"> AA96 + SQRT((2 * LN(A96)/COUNTIF($G$13:G96, "&lt;&gt;0")))</f>
        <v>0.67340763269190407</v>
      </c>
    </row>
    <row r="97" spans="1:31" x14ac:dyDescent="0.3">
      <c r="A97" s="2">
        <v>85</v>
      </c>
      <c r="B97" s="13">
        <v>0.31814169174281948</v>
      </c>
      <c r="C97" s="21">
        <v>0.2351072569789161</v>
      </c>
      <c r="D97" s="31">
        <v>2.9852004744422178E-2</v>
      </c>
      <c r="E97" s="25">
        <f t="shared" si="27"/>
        <v>30000</v>
      </c>
      <c r="F97" s="26">
        <f t="shared" si="28"/>
        <v>0</v>
      </c>
      <c r="G97" s="26">
        <f t="shared" si="29"/>
        <v>0</v>
      </c>
      <c r="H97" s="27">
        <f t="shared" si="20"/>
        <v>30000</v>
      </c>
      <c r="I97" s="25">
        <f t="shared" si="21"/>
        <v>2676</v>
      </c>
      <c r="J97" s="26">
        <f t="shared" si="22"/>
        <v>0</v>
      </c>
      <c r="K97" s="26">
        <f t="shared" si="23"/>
        <v>0</v>
      </c>
      <c r="L97" s="27">
        <f t="shared" si="16"/>
        <v>2676</v>
      </c>
      <c r="M97" s="19">
        <f t="shared" si="17"/>
        <v>8.9200000000000002E-2</v>
      </c>
      <c r="N97" s="3" t="str">
        <f t="shared" si="17"/>
        <v/>
      </c>
      <c r="O97" s="3" t="str">
        <f t="shared" si="17"/>
        <v/>
      </c>
      <c r="P97" s="4">
        <f t="shared" si="18"/>
        <v>8.9200000000000002E-2</v>
      </c>
      <c r="Q97" s="25">
        <f>SUM(E$13:E97)</f>
        <v>790000</v>
      </c>
      <c r="R97" s="26">
        <f>SUM(F$13:F97)</f>
        <v>970000</v>
      </c>
      <c r="S97" s="26">
        <f>SUM(G$13:G97)</f>
        <v>790000</v>
      </c>
      <c r="T97" s="27">
        <f t="shared" si="24"/>
        <v>2550000</v>
      </c>
      <c r="U97" s="25">
        <f>SUM(I$13:I97)</f>
        <v>71378</v>
      </c>
      <c r="V97" s="26">
        <f>SUM(J$13:J97)</f>
        <v>145522</v>
      </c>
      <c r="W97" s="26">
        <f>SUM(K$13:K97)</f>
        <v>79405</v>
      </c>
      <c r="X97" s="27">
        <f t="shared" si="19"/>
        <v>296305</v>
      </c>
      <c r="Y97" s="3">
        <f t="shared" si="25"/>
        <v>9.0351898734177219E-2</v>
      </c>
      <c r="Z97" s="3">
        <f t="shared" si="25"/>
        <v>0.15002268041237113</v>
      </c>
      <c r="AA97" s="3">
        <f t="shared" si="25"/>
        <v>0.10051265822784811</v>
      </c>
      <c r="AB97" s="4">
        <f t="shared" si="26"/>
        <v>0.11619803921568628</v>
      </c>
      <c r="AC97" s="66">
        <f xml:space="preserve"> Y97 + SQRT((2 * LN(A97)/COUNTIFS($E$13:E97, "&lt;&gt;0")))</f>
        <v>0.66401144782103938</v>
      </c>
      <c r="AD97" s="66">
        <f xml:space="preserve"> Z97 + SQRT((2 * LN(A97)/COUNTIF($F$13:F97, "&lt;&gt;0")))</f>
        <v>0.66891726633753124</v>
      </c>
      <c r="AE97" s="66">
        <f xml:space="preserve"> AA97 + SQRT((2 * LN(A97)/COUNTIF($G$13:G97, "&lt;&gt;0")))</f>
        <v>0.67417220731471028</v>
      </c>
    </row>
    <row r="98" spans="1:31" x14ac:dyDescent="0.3">
      <c r="A98" s="2">
        <v>86</v>
      </c>
      <c r="B98" s="13">
        <v>0.8885010343526113</v>
      </c>
      <c r="C98" s="21">
        <v>0.51675477382158452</v>
      </c>
      <c r="D98" s="31">
        <v>0.23468028359458015</v>
      </c>
      <c r="E98" s="25">
        <f t="shared" si="27"/>
        <v>0</v>
      </c>
      <c r="F98" s="26">
        <f t="shared" si="28"/>
        <v>0</v>
      </c>
      <c r="G98" s="26">
        <f t="shared" si="29"/>
        <v>30000</v>
      </c>
      <c r="H98" s="27">
        <f t="shared" si="20"/>
        <v>30000</v>
      </c>
      <c r="I98" s="25">
        <f t="shared" si="21"/>
        <v>0</v>
      </c>
      <c r="J98" s="26">
        <f t="shared" si="22"/>
        <v>0</v>
      </c>
      <c r="K98" s="26">
        <f t="shared" si="23"/>
        <v>2962</v>
      </c>
      <c r="L98" s="27">
        <f t="shared" si="16"/>
        <v>2962</v>
      </c>
      <c r="M98" s="19" t="str">
        <f t="shared" si="17"/>
        <v/>
      </c>
      <c r="N98" s="3" t="str">
        <f t="shared" si="17"/>
        <v/>
      </c>
      <c r="O98" s="3">
        <f t="shared" si="17"/>
        <v>9.873333333333334E-2</v>
      </c>
      <c r="P98" s="4">
        <f t="shared" si="18"/>
        <v>9.873333333333334E-2</v>
      </c>
      <c r="Q98" s="25">
        <f>SUM(E$13:E98)</f>
        <v>790000</v>
      </c>
      <c r="R98" s="26">
        <f>SUM(F$13:F98)</f>
        <v>970000</v>
      </c>
      <c r="S98" s="26">
        <f>SUM(G$13:G98)</f>
        <v>820000</v>
      </c>
      <c r="T98" s="27">
        <f t="shared" si="24"/>
        <v>2580000</v>
      </c>
      <c r="U98" s="25">
        <f>SUM(I$13:I98)</f>
        <v>71378</v>
      </c>
      <c r="V98" s="26">
        <f>SUM(J$13:J98)</f>
        <v>145522</v>
      </c>
      <c r="W98" s="26">
        <f>SUM(K$13:K98)</f>
        <v>82367</v>
      </c>
      <c r="X98" s="27">
        <f t="shared" si="19"/>
        <v>299267</v>
      </c>
      <c r="Y98" s="3">
        <f t="shared" si="25"/>
        <v>9.0351898734177219E-2</v>
      </c>
      <c r="Z98" s="3">
        <f t="shared" si="25"/>
        <v>0.15002268041237113</v>
      </c>
      <c r="AA98" s="3">
        <f t="shared" si="25"/>
        <v>0.10044756097560975</v>
      </c>
      <c r="AB98" s="4">
        <f t="shared" si="26"/>
        <v>0.11599496124031007</v>
      </c>
      <c r="AC98" s="66">
        <f xml:space="preserve"> Y98 + SQRT((2 * LN(A98)/COUNTIFS($E$13:E98, "&lt;&gt;0")))</f>
        <v>0.66476607994346271</v>
      </c>
      <c r="AD98" s="66">
        <f xml:space="preserve"> Z98 + SQRT((2 * LN(A98)/COUNTIF($F$13:F98, "&lt;&gt;0")))</f>
        <v>0.66959985677521161</v>
      </c>
      <c r="AE98" s="66">
        <f xml:space="preserve"> AA98 + SQRT((2 * LN(A98)/COUNTIF($G$13:G98, "&lt;&gt;0")))</f>
        <v>0.66451108932867364</v>
      </c>
    </row>
    <row r="99" spans="1:31" x14ac:dyDescent="0.3">
      <c r="A99" s="2">
        <v>87</v>
      </c>
      <c r="B99" s="13">
        <v>0.64857937990936154</v>
      </c>
      <c r="C99" s="21">
        <v>0.49305256267982889</v>
      </c>
      <c r="D99" s="31">
        <v>0.31263897501178872</v>
      </c>
      <c r="E99" s="25">
        <f t="shared" si="27"/>
        <v>0</v>
      </c>
      <c r="F99" s="26">
        <f t="shared" si="28"/>
        <v>30000</v>
      </c>
      <c r="G99" s="26">
        <f t="shared" si="29"/>
        <v>0</v>
      </c>
      <c r="H99" s="27">
        <f t="shared" si="20"/>
        <v>30000</v>
      </c>
      <c r="I99" s="25">
        <f t="shared" si="21"/>
        <v>0</v>
      </c>
      <c r="J99" s="26">
        <f t="shared" si="22"/>
        <v>4499</v>
      </c>
      <c r="K99" s="26">
        <f t="shared" si="23"/>
        <v>0</v>
      </c>
      <c r="L99" s="27">
        <f t="shared" si="16"/>
        <v>4499</v>
      </c>
      <c r="M99" s="19" t="str">
        <f t="shared" si="17"/>
        <v/>
      </c>
      <c r="N99" s="3">
        <f t="shared" si="17"/>
        <v>0.14996666666666666</v>
      </c>
      <c r="O99" s="3" t="str">
        <f t="shared" si="17"/>
        <v/>
      </c>
      <c r="P99" s="4">
        <f t="shared" si="18"/>
        <v>0.14996666666666666</v>
      </c>
      <c r="Q99" s="25">
        <f>SUM(E$13:E99)</f>
        <v>790000</v>
      </c>
      <c r="R99" s="26">
        <f>SUM(F$13:F99)</f>
        <v>1000000</v>
      </c>
      <c r="S99" s="26">
        <f>SUM(G$13:G99)</f>
        <v>820000</v>
      </c>
      <c r="T99" s="27">
        <f t="shared" si="24"/>
        <v>2610000</v>
      </c>
      <c r="U99" s="25">
        <f>SUM(I$13:I99)</f>
        <v>71378</v>
      </c>
      <c r="V99" s="26">
        <f>SUM(J$13:J99)</f>
        <v>150021</v>
      </c>
      <c r="W99" s="26">
        <f>SUM(K$13:K99)</f>
        <v>82367</v>
      </c>
      <c r="X99" s="27">
        <f t="shared" si="19"/>
        <v>303766</v>
      </c>
      <c r="Y99" s="3">
        <f t="shared" si="25"/>
        <v>9.0351898734177219E-2</v>
      </c>
      <c r="Z99" s="3">
        <f t="shared" si="25"/>
        <v>0.15002099999999999</v>
      </c>
      <c r="AA99" s="3">
        <f t="shared" si="25"/>
        <v>0.10044756097560975</v>
      </c>
      <c r="AB99" s="4">
        <f t="shared" si="26"/>
        <v>0.11638544061302682</v>
      </c>
      <c r="AC99" s="66">
        <f xml:space="preserve"> Y99 + SQRT((2 * LN(A99)/COUNTIFS($E$13:E99, "&lt;&gt;0")))</f>
        <v>0.66551101479618358</v>
      </c>
      <c r="AD99" s="66">
        <f xml:space="preserve"> Z99 + SQRT((2 * LN(A99)/COUNTIF($F$13:F99, "&lt;&gt;0")))</f>
        <v>0.66256414703048816</v>
      </c>
      <c r="AE99" s="66">
        <f xml:space="preserve"> AA99 + SQRT((2 * LN(A99)/COUNTIF($G$13:G99, "&lt;&gt;0")))</f>
        <v>0.66524260083233155</v>
      </c>
    </row>
    <row r="100" spans="1:31" x14ac:dyDescent="0.3">
      <c r="A100" s="2">
        <v>88</v>
      </c>
      <c r="B100" s="13">
        <v>0.10046354405298519</v>
      </c>
      <c r="C100" s="21">
        <v>0.69831772569615647</v>
      </c>
      <c r="D100" s="31">
        <v>0.33135131823650465</v>
      </c>
      <c r="E100" s="25">
        <f t="shared" si="27"/>
        <v>30000</v>
      </c>
      <c r="F100" s="26">
        <f t="shared" si="28"/>
        <v>0</v>
      </c>
      <c r="G100" s="26">
        <f t="shared" si="29"/>
        <v>0</v>
      </c>
      <c r="H100" s="27">
        <f t="shared" si="20"/>
        <v>30000</v>
      </c>
      <c r="I100" s="25">
        <f t="shared" si="21"/>
        <v>2637</v>
      </c>
      <c r="J100" s="26">
        <f t="shared" si="22"/>
        <v>0</v>
      </c>
      <c r="K100" s="26">
        <f t="shared" si="23"/>
        <v>0</v>
      </c>
      <c r="L100" s="27">
        <f t="shared" si="16"/>
        <v>2637</v>
      </c>
      <c r="M100" s="19">
        <f t="shared" si="17"/>
        <v>8.7900000000000006E-2</v>
      </c>
      <c r="N100" s="3" t="str">
        <f t="shared" si="17"/>
        <v/>
      </c>
      <c r="O100" s="3" t="str">
        <f t="shared" si="17"/>
        <v/>
      </c>
      <c r="P100" s="4">
        <f t="shared" si="18"/>
        <v>8.7900000000000006E-2</v>
      </c>
      <c r="Q100" s="25">
        <f>SUM(E$13:E100)</f>
        <v>820000</v>
      </c>
      <c r="R100" s="26">
        <f>SUM(F$13:F100)</f>
        <v>1000000</v>
      </c>
      <c r="S100" s="26">
        <f>SUM(G$13:G100)</f>
        <v>820000</v>
      </c>
      <c r="T100" s="27">
        <f t="shared" si="24"/>
        <v>2640000</v>
      </c>
      <c r="U100" s="25">
        <f>SUM(I$13:I100)</f>
        <v>74015</v>
      </c>
      <c r="V100" s="26">
        <f>SUM(J$13:J100)</f>
        <v>150021</v>
      </c>
      <c r="W100" s="26">
        <f>SUM(K$13:K100)</f>
        <v>82367</v>
      </c>
      <c r="X100" s="27">
        <f t="shared" si="19"/>
        <v>306403</v>
      </c>
      <c r="Y100" s="3">
        <f t="shared" si="25"/>
        <v>9.0262195121951216E-2</v>
      </c>
      <c r="Z100" s="3">
        <f t="shared" si="25"/>
        <v>0.15002099999999999</v>
      </c>
      <c r="AA100" s="3">
        <f t="shared" si="25"/>
        <v>0.10044756097560975</v>
      </c>
      <c r="AB100" s="4">
        <f t="shared" si="26"/>
        <v>0.11606174242424243</v>
      </c>
      <c r="AC100" s="66">
        <f xml:space="preserve"> Y100 + SQRT((2 * LN(A100)/COUNTIFS($E$13:E100, "&lt;&gt;0")))</f>
        <v>0.65577945609877508</v>
      </c>
      <c r="AD100" s="66">
        <f xml:space="preserve"> Z100 + SQRT((2 * LN(A100)/COUNTIF($F$13:F100, "&lt;&gt;0")))</f>
        <v>0.66321955201747762</v>
      </c>
      <c r="AE100" s="66">
        <f xml:space="preserve"> AA100 + SQRT((2 * LN(A100)/COUNTIF($G$13:G100, "&lt;&gt;0")))</f>
        <v>0.66596482195243367</v>
      </c>
    </row>
    <row r="101" spans="1:31" x14ac:dyDescent="0.3">
      <c r="A101" s="2">
        <v>89</v>
      </c>
      <c r="B101" s="13">
        <v>0.80527171132507769</v>
      </c>
      <c r="C101" s="21">
        <v>0.46912419276395889</v>
      </c>
      <c r="D101" s="31">
        <v>0.15508711917457563</v>
      </c>
      <c r="E101" s="25">
        <f t="shared" si="27"/>
        <v>0</v>
      </c>
      <c r="F101" s="26">
        <f t="shared" si="28"/>
        <v>0</v>
      </c>
      <c r="G101" s="26">
        <f t="shared" si="29"/>
        <v>30000</v>
      </c>
      <c r="H101" s="27">
        <f t="shared" si="20"/>
        <v>30000</v>
      </c>
      <c r="I101" s="25">
        <f t="shared" si="21"/>
        <v>0</v>
      </c>
      <c r="J101" s="26">
        <f t="shared" si="22"/>
        <v>0</v>
      </c>
      <c r="K101" s="26">
        <f t="shared" si="23"/>
        <v>2947</v>
      </c>
      <c r="L101" s="27">
        <f t="shared" si="16"/>
        <v>2947</v>
      </c>
      <c r="M101" s="19" t="str">
        <f t="shared" si="17"/>
        <v/>
      </c>
      <c r="N101" s="3" t="str">
        <f t="shared" si="17"/>
        <v/>
      </c>
      <c r="O101" s="3">
        <f t="shared" si="17"/>
        <v>9.8233333333333339E-2</v>
      </c>
      <c r="P101" s="4">
        <f t="shared" si="18"/>
        <v>9.8233333333333339E-2</v>
      </c>
      <c r="Q101" s="25">
        <f>SUM(E$13:E101)</f>
        <v>820000</v>
      </c>
      <c r="R101" s="26">
        <f>SUM(F$13:F101)</f>
        <v>1000000</v>
      </c>
      <c r="S101" s="26">
        <f>SUM(G$13:G101)</f>
        <v>850000</v>
      </c>
      <c r="T101" s="27">
        <f t="shared" si="24"/>
        <v>2670000</v>
      </c>
      <c r="U101" s="25">
        <f>SUM(I$13:I101)</f>
        <v>74015</v>
      </c>
      <c r="V101" s="26">
        <f>SUM(J$13:J101)</f>
        <v>150021</v>
      </c>
      <c r="W101" s="26">
        <f>SUM(K$13:K101)</f>
        <v>85314</v>
      </c>
      <c r="X101" s="27">
        <f t="shared" si="19"/>
        <v>309350</v>
      </c>
      <c r="Y101" s="3">
        <f t="shared" si="25"/>
        <v>9.0262195121951216E-2</v>
      </c>
      <c r="Z101" s="3">
        <f t="shared" si="25"/>
        <v>0.15002099999999999</v>
      </c>
      <c r="AA101" s="3">
        <f t="shared" si="25"/>
        <v>0.10036941176470589</v>
      </c>
      <c r="AB101" s="4">
        <f t="shared" si="26"/>
        <v>0.11586142322097379</v>
      </c>
      <c r="AC101" s="66">
        <f xml:space="preserve"> Y101 + SQRT((2 * LN(A101)/COUNTIFS($E$13:E101, "&lt;&gt;0")))</f>
        <v>0.65649261072349385</v>
      </c>
      <c r="AD101" s="66">
        <f xml:space="preserve"> Z101 + SQRT((2 * LN(A101)/COUNTIF($F$13:F101, "&lt;&gt;0")))</f>
        <v>0.66386672929397328</v>
      </c>
      <c r="AE101" s="66">
        <f xml:space="preserve"> AA101 + SQRT((2 * LN(A101)/COUNTIF($G$13:G101, "&lt;&gt;0")))</f>
        <v>0.65675159061935273</v>
      </c>
    </row>
    <row r="102" spans="1:31" x14ac:dyDescent="0.3">
      <c r="A102" s="2">
        <v>90</v>
      </c>
      <c r="B102" s="13">
        <v>0.71522780574552536</v>
      </c>
      <c r="C102" s="21">
        <v>0.92633689273087105</v>
      </c>
      <c r="D102" s="31">
        <v>0.61818661320843427</v>
      </c>
      <c r="E102" s="25">
        <f t="shared" si="27"/>
        <v>0</v>
      </c>
      <c r="F102" s="26">
        <f t="shared" si="28"/>
        <v>30000</v>
      </c>
      <c r="G102" s="26">
        <f t="shared" si="29"/>
        <v>0</v>
      </c>
      <c r="H102" s="27">
        <f t="shared" si="20"/>
        <v>30000</v>
      </c>
      <c r="I102" s="25">
        <f t="shared" si="21"/>
        <v>0</v>
      </c>
      <c r="J102" s="26">
        <f t="shared" si="22"/>
        <v>4590</v>
      </c>
      <c r="K102" s="26">
        <f t="shared" si="23"/>
        <v>0</v>
      </c>
      <c r="L102" s="27">
        <f t="shared" si="16"/>
        <v>4590</v>
      </c>
      <c r="M102" s="19" t="str">
        <f t="shared" si="17"/>
        <v/>
      </c>
      <c r="N102" s="3">
        <f t="shared" si="17"/>
        <v>0.153</v>
      </c>
      <c r="O102" s="3" t="str">
        <f t="shared" si="17"/>
        <v/>
      </c>
      <c r="P102" s="4">
        <f t="shared" si="18"/>
        <v>0.153</v>
      </c>
      <c r="Q102" s="25">
        <f>SUM(E$13:E102)</f>
        <v>820000</v>
      </c>
      <c r="R102" s="26">
        <f>SUM(F$13:F102)</f>
        <v>1030000</v>
      </c>
      <c r="S102" s="26">
        <f>SUM(G$13:G102)</f>
        <v>850000</v>
      </c>
      <c r="T102" s="27">
        <f t="shared" si="24"/>
        <v>2700000</v>
      </c>
      <c r="U102" s="25">
        <f>SUM(I$13:I102)</f>
        <v>74015</v>
      </c>
      <c r="V102" s="26">
        <f>SUM(J$13:J102)</f>
        <v>154611</v>
      </c>
      <c r="W102" s="26">
        <f>SUM(K$13:K102)</f>
        <v>85314</v>
      </c>
      <c r="X102" s="27">
        <f t="shared" si="19"/>
        <v>313940</v>
      </c>
      <c r="Y102" s="3">
        <f t="shared" si="25"/>
        <v>9.0262195121951216E-2</v>
      </c>
      <c r="Z102" s="3">
        <f t="shared" si="25"/>
        <v>0.15010776699029127</v>
      </c>
      <c r="AA102" s="3">
        <f t="shared" si="25"/>
        <v>0.10036941176470589</v>
      </c>
      <c r="AB102" s="4">
        <f t="shared" si="26"/>
        <v>0.11627407407407407</v>
      </c>
      <c r="AC102" s="66">
        <f xml:space="preserve"> Y102 + SQRT((2 * LN(A102)/COUNTIFS($E$13:E102, "&lt;&gt;0")))</f>
        <v>0.65719691486679255</v>
      </c>
      <c r="AD102" s="66">
        <f xml:space="preserve"> Z102 + SQRT((2 * LN(A102)/COUNTIF($F$13:F102, "&lt;&gt;0")))</f>
        <v>0.65718959585199421</v>
      </c>
      <c r="AE102" s="66">
        <f xml:space="preserve"> AA102 + SQRT((2 * LN(A102)/COUNTIF($G$13:G102, "&lt;&gt;0")))</f>
        <v>0.65744364506049147</v>
      </c>
    </row>
    <row r="103" spans="1:31" x14ac:dyDescent="0.3">
      <c r="A103" s="2">
        <v>91</v>
      </c>
      <c r="B103" s="13">
        <v>0.56547221841622886</v>
      </c>
      <c r="C103" s="21">
        <v>0.29672057058124457</v>
      </c>
      <c r="D103" s="31">
        <v>0.73096467990167469</v>
      </c>
      <c r="E103" s="25">
        <f t="shared" si="27"/>
        <v>0</v>
      </c>
      <c r="F103" s="26">
        <f t="shared" si="28"/>
        <v>0</v>
      </c>
      <c r="G103" s="26">
        <f t="shared" si="29"/>
        <v>30000</v>
      </c>
      <c r="H103" s="27">
        <f t="shared" si="20"/>
        <v>30000</v>
      </c>
      <c r="I103" s="25">
        <f t="shared" si="21"/>
        <v>0</v>
      </c>
      <c r="J103" s="26">
        <f t="shared" si="22"/>
        <v>0</v>
      </c>
      <c r="K103" s="26">
        <f t="shared" si="23"/>
        <v>3032</v>
      </c>
      <c r="L103" s="27">
        <f t="shared" si="16"/>
        <v>3032</v>
      </c>
      <c r="M103" s="19" t="str">
        <f t="shared" si="17"/>
        <v/>
      </c>
      <c r="N103" s="3" t="str">
        <f t="shared" si="17"/>
        <v/>
      </c>
      <c r="O103" s="3">
        <f t="shared" si="17"/>
        <v>0.10106666666666667</v>
      </c>
      <c r="P103" s="4">
        <f t="shared" si="18"/>
        <v>0.10106666666666667</v>
      </c>
      <c r="Q103" s="25">
        <f>SUM(E$13:E103)</f>
        <v>820000</v>
      </c>
      <c r="R103" s="26">
        <f>SUM(F$13:F103)</f>
        <v>1030000</v>
      </c>
      <c r="S103" s="26">
        <f>SUM(G$13:G103)</f>
        <v>880000</v>
      </c>
      <c r="T103" s="27">
        <f t="shared" si="24"/>
        <v>2730000</v>
      </c>
      <c r="U103" s="25">
        <f>SUM(I$13:I103)</f>
        <v>74015</v>
      </c>
      <c r="V103" s="26">
        <f>SUM(J$13:J103)</f>
        <v>154611</v>
      </c>
      <c r="W103" s="26">
        <f>SUM(K$13:K103)</f>
        <v>88346</v>
      </c>
      <c r="X103" s="27">
        <f t="shared" si="19"/>
        <v>316972</v>
      </c>
      <c r="Y103" s="3">
        <f t="shared" si="25"/>
        <v>9.0262195121951216E-2</v>
      </c>
      <c r="Z103" s="3">
        <f t="shared" si="25"/>
        <v>0.15010776699029127</v>
      </c>
      <c r="AA103" s="3">
        <f t="shared" si="25"/>
        <v>0.10039318181818181</v>
      </c>
      <c r="AB103" s="4">
        <f t="shared" si="26"/>
        <v>0.11610695970695971</v>
      </c>
      <c r="AC103" s="66">
        <f xml:space="preserve"> Y103 + SQRT((2 * LN(A103)/COUNTIFS($E$13:E103, "&lt;&gt;0")))</f>
        <v>0.65789257703036286</v>
      </c>
      <c r="AD103" s="66">
        <f xml:space="preserve"> Z103 + SQRT((2 * LN(A103)/COUNTIF($F$13:F103, "&lt;&gt;0")))</f>
        <v>0.65781181500684138</v>
      </c>
      <c r="AE103" s="66">
        <f xml:space="preserve"> AA103 + SQRT((2 * LN(A103)/COUNTIF($G$13:G103, "&lt;&gt;0")))</f>
        <v>0.64877622960606096</v>
      </c>
    </row>
    <row r="104" spans="1:31" x14ac:dyDescent="0.3">
      <c r="A104" s="2">
        <v>92</v>
      </c>
      <c r="B104" s="13">
        <v>0.58673739987979778</v>
      </c>
      <c r="C104" s="21">
        <v>0.92627667649164835</v>
      </c>
      <c r="D104" s="31">
        <v>0.70717938221237242</v>
      </c>
      <c r="E104" s="25">
        <f t="shared" si="27"/>
        <v>30000</v>
      </c>
      <c r="F104" s="26">
        <f t="shared" si="28"/>
        <v>0</v>
      </c>
      <c r="G104" s="26">
        <f t="shared" si="29"/>
        <v>0</v>
      </c>
      <c r="H104" s="27">
        <f t="shared" si="20"/>
        <v>30000</v>
      </c>
      <c r="I104" s="25">
        <f t="shared" si="21"/>
        <v>2711</v>
      </c>
      <c r="J104" s="26">
        <f t="shared" si="22"/>
        <v>0</v>
      </c>
      <c r="K104" s="26">
        <f t="shared" si="23"/>
        <v>0</v>
      </c>
      <c r="L104" s="27">
        <f t="shared" si="16"/>
        <v>2711</v>
      </c>
      <c r="M104" s="19">
        <f t="shared" si="17"/>
        <v>9.0366666666666665E-2</v>
      </c>
      <c r="N104" s="3" t="str">
        <f t="shared" si="17"/>
        <v/>
      </c>
      <c r="O104" s="3" t="str">
        <f t="shared" si="17"/>
        <v/>
      </c>
      <c r="P104" s="4">
        <f t="shared" si="18"/>
        <v>9.0366666666666665E-2</v>
      </c>
      <c r="Q104" s="25">
        <f>SUM(E$13:E104)</f>
        <v>850000</v>
      </c>
      <c r="R104" s="26">
        <f>SUM(F$13:F104)</f>
        <v>1030000</v>
      </c>
      <c r="S104" s="26">
        <f>SUM(G$13:G104)</f>
        <v>880000</v>
      </c>
      <c r="T104" s="27">
        <f t="shared" si="24"/>
        <v>2760000</v>
      </c>
      <c r="U104" s="25">
        <f>SUM(I$13:I104)</f>
        <v>76726</v>
      </c>
      <c r="V104" s="26">
        <f>SUM(J$13:J104)</f>
        <v>154611</v>
      </c>
      <c r="W104" s="26">
        <f>SUM(K$13:K104)</f>
        <v>88346</v>
      </c>
      <c r="X104" s="27">
        <f t="shared" si="19"/>
        <v>319683</v>
      </c>
      <c r="Y104" s="3">
        <f t="shared" si="25"/>
        <v>9.0265882352941182E-2</v>
      </c>
      <c r="Z104" s="3">
        <f t="shared" si="25"/>
        <v>0.15010776699029127</v>
      </c>
      <c r="AA104" s="3">
        <f t="shared" si="25"/>
        <v>0.10039318181818181</v>
      </c>
      <c r="AB104" s="4">
        <f t="shared" si="26"/>
        <v>0.11582717391304348</v>
      </c>
      <c r="AC104" s="66">
        <f xml:space="preserve"> Y104 + SQRT((2 * LN(A104)/COUNTIFS($E$13:E104, "&lt;&gt;0")))</f>
        <v>0.64869894734134925</v>
      </c>
      <c r="AD104" s="66">
        <f xml:space="preserve"> Z104 + SQRT((2 * LN(A104)/COUNTIF($F$13:F104, "&lt;&gt;0")))</f>
        <v>0.65842648461587372</v>
      </c>
      <c r="AE104" s="66">
        <f xml:space="preserve"> AA104 + SQRT((2 * LN(A104)/COUNTIF($G$13:G104, "&lt;&gt;0")))</f>
        <v>0.64944014866461597</v>
      </c>
    </row>
    <row r="105" spans="1:31" x14ac:dyDescent="0.3">
      <c r="A105" s="2">
        <v>93</v>
      </c>
      <c r="B105" s="13">
        <v>0.90891228973019411</v>
      </c>
      <c r="C105" s="21">
        <v>0.11383310303295957</v>
      </c>
      <c r="D105" s="31">
        <v>0.58057234015474923</v>
      </c>
      <c r="E105" s="25">
        <f t="shared" si="27"/>
        <v>0</v>
      </c>
      <c r="F105" s="26">
        <f t="shared" si="28"/>
        <v>30000</v>
      </c>
      <c r="G105" s="26">
        <f t="shared" si="29"/>
        <v>0</v>
      </c>
      <c r="H105" s="27">
        <f t="shared" si="20"/>
        <v>30000</v>
      </c>
      <c r="I105" s="25">
        <f t="shared" si="21"/>
        <v>0</v>
      </c>
      <c r="J105" s="26">
        <f t="shared" si="22"/>
        <v>4425</v>
      </c>
      <c r="K105" s="26">
        <f t="shared" si="23"/>
        <v>0</v>
      </c>
      <c r="L105" s="27">
        <f t="shared" si="16"/>
        <v>4425</v>
      </c>
      <c r="M105" s="19" t="str">
        <f t="shared" si="17"/>
        <v/>
      </c>
      <c r="N105" s="3">
        <f t="shared" si="17"/>
        <v>0.14749999999999999</v>
      </c>
      <c r="O105" s="3" t="str">
        <f t="shared" si="17"/>
        <v/>
      </c>
      <c r="P105" s="4">
        <f t="shared" si="18"/>
        <v>0.14749999999999999</v>
      </c>
      <c r="Q105" s="25">
        <f>SUM(E$13:E105)</f>
        <v>850000</v>
      </c>
      <c r="R105" s="26">
        <f>SUM(F$13:F105)</f>
        <v>1060000</v>
      </c>
      <c r="S105" s="26">
        <f>SUM(G$13:G105)</f>
        <v>880000</v>
      </c>
      <c r="T105" s="27">
        <f t="shared" si="24"/>
        <v>2790000</v>
      </c>
      <c r="U105" s="25">
        <f>SUM(I$13:I105)</f>
        <v>76726</v>
      </c>
      <c r="V105" s="26">
        <f>SUM(J$13:J105)</f>
        <v>159036</v>
      </c>
      <c r="W105" s="26">
        <f>SUM(K$13:K105)</f>
        <v>88346</v>
      </c>
      <c r="X105" s="27">
        <f t="shared" si="19"/>
        <v>324108</v>
      </c>
      <c r="Y105" s="3">
        <f t="shared" si="25"/>
        <v>9.0265882352941182E-2</v>
      </c>
      <c r="Z105" s="3">
        <f t="shared" si="25"/>
        <v>0.15003396226415094</v>
      </c>
      <c r="AA105" s="3">
        <f t="shared" si="25"/>
        <v>0.10039318181818181</v>
      </c>
      <c r="AB105" s="4">
        <f t="shared" si="26"/>
        <v>0.11616774193548388</v>
      </c>
      <c r="AC105" s="66">
        <f xml:space="preserve"> Y105 + SQRT((2 * LN(A105)/COUNTIFS($E$13:E105, "&lt;&gt;0")))</f>
        <v>0.64936611352202955</v>
      </c>
      <c r="AD105" s="66">
        <f xml:space="preserve"> Z105 + SQRT((2 * LN(A105)/COUNTIF($F$13:F105, "&lt;&gt;0")))</f>
        <v>0.65184177702290769</v>
      </c>
      <c r="AE105" s="66">
        <f xml:space="preserve"> AA105 + SQRT((2 * LN(A105)/COUNTIF($G$13:G105, "&lt;&gt;0")))</f>
        <v>0.65009610116967154</v>
      </c>
    </row>
    <row r="106" spans="1:31" x14ac:dyDescent="0.3">
      <c r="A106" s="2">
        <v>94</v>
      </c>
      <c r="B106" s="13">
        <v>0.40386752608308218</v>
      </c>
      <c r="C106" s="21">
        <v>0.37599147345760264</v>
      </c>
      <c r="D106" s="31">
        <v>0.54211540944974157</v>
      </c>
      <c r="E106" s="25">
        <f t="shared" si="27"/>
        <v>0</v>
      </c>
      <c r="F106" s="26">
        <f t="shared" si="28"/>
        <v>30000</v>
      </c>
      <c r="G106" s="26">
        <f t="shared" si="29"/>
        <v>0</v>
      </c>
      <c r="H106" s="27">
        <f t="shared" si="20"/>
        <v>30000</v>
      </c>
      <c r="I106" s="25">
        <f t="shared" si="21"/>
        <v>0</v>
      </c>
      <c r="J106" s="26">
        <f t="shared" si="22"/>
        <v>4480</v>
      </c>
      <c r="K106" s="26">
        <f t="shared" si="23"/>
        <v>0</v>
      </c>
      <c r="L106" s="27">
        <f t="shared" si="16"/>
        <v>4480</v>
      </c>
      <c r="M106" s="19" t="str">
        <f t="shared" si="17"/>
        <v/>
      </c>
      <c r="N106" s="3">
        <f t="shared" si="17"/>
        <v>0.14933333333333335</v>
      </c>
      <c r="O106" s="3" t="str">
        <f t="shared" si="17"/>
        <v/>
      </c>
      <c r="P106" s="4">
        <f t="shared" si="18"/>
        <v>0.14933333333333335</v>
      </c>
      <c r="Q106" s="25">
        <f>SUM(E$13:E106)</f>
        <v>850000</v>
      </c>
      <c r="R106" s="26">
        <f>SUM(F$13:F106)</f>
        <v>1090000</v>
      </c>
      <c r="S106" s="26">
        <f>SUM(G$13:G106)</f>
        <v>880000</v>
      </c>
      <c r="T106" s="27">
        <f t="shared" si="24"/>
        <v>2820000</v>
      </c>
      <c r="U106" s="25">
        <f>SUM(I$13:I106)</f>
        <v>76726</v>
      </c>
      <c r="V106" s="26">
        <f>SUM(J$13:J106)</f>
        <v>163516</v>
      </c>
      <c r="W106" s="26">
        <f>SUM(K$13:K106)</f>
        <v>88346</v>
      </c>
      <c r="X106" s="27">
        <f t="shared" si="19"/>
        <v>328588</v>
      </c>
      <c r="Y106" s="3">
        <f t="shared" si="25"/>
        <v>9.0265882352941182E-2</v>
      </c>
      <c r="Z106" s="3">
        <f t="shared" si="25"/>
        <v>0.15001467889908257</v>
      </c>
      <c r="AA106" s="3">
        <f t="shared" si="25"/>
        <v>0.10039318181818181</v>
      </c>
      <c r="AB106" s="4">
        <f t="shared" si="26"/>
        <v>0.11652056737588652</v>
      </c>
      <c r="AC106" s="66">
        <f xml:space="preserve"> Y106 + SQRT((2 * LN(A106)/COUNTIFS($E$13:E106, "&lt;&gt;0")))</f>
        <v>0.65002536162891611</v>
      </c>
      <c r="AD106" s="66">
        <f xml:space="preserve"> Z106 + SQRT((2 * LN(A106)/COUNTIF($F$13:F106, "&lt;&gt;0")))</f>
        <v>0.64557850096877778</v>
      </c>
      <c r="AE106" s="66">
        <f xml:space="preserve"> AA106 + SQRT((2 * LN(A106)/COUNTIF($G$13:G106, "&lt;&gt;0")))</f>
        <v>0.6507442686872823</v>
      </c>
    </row>
    <row r="107" spans="1:31" x14ac:dyDescent="0.3">
      <c r="A107" s="2">
        <v>95</v>
      </c>
      <c r="B107" s="13">
        <v>0.99994549441024017</v>
      </c>
      <c r="C107" s="21">
        <v>0.46122937684378496</v>
      </c>
      <c r="D107" s="31">
        <v>0.34434699734304997</v>
      </c>
      <c r="E107" s="25">
        <f t="shared" si="27"/>
        <v>0</v>
      </c>
      <c r="F107" s="26">
        <f t="shared" si="28"/>
        <v>0</v>
      </c>
      <c r="G107" s="26">
        <f t="shared" si="29"/>
        <v>30000</v>
      </c>
      <c r="H107" s="27">
        <f t="shared" si="20"/>
        <v>30000</v>
      </c>
      <c r="I107" s="25">
        <f t="shared" si="21"/>
        <v>0</v>
      </c>
      <c r="J107" s="26">
        <f t="shared" si="22"/>
        <v>0</v>
      </c>
      <c r="K107" s="26">
        <f t="shared" si="23"/>
        <v>2979</v>
      </c>
      <c r="L107" s="27">
        <f t="shared" si="16"/>
        <v>2979</v>
      </c>
      <c r="M107" s="19" t="str">
        <f t="shared" si="17"/>
        <v/>
      </c>
      <c r="N107" s="3" t="str">
        <f t="shared" si="17"/>
        <v/>
      </c>
      <c r="O107" s="3">
        <f t="shared" si="17"/>
        <v>9.9299999999999999E-2</v>
      </c>
      <c r="P107" s="4">
        <f t="shared" si="18"/>
        <v>9.9299999999999999E-2</v>
      </c>
      <c r="Q107" s="25">
        <f>SUM(E$13:E107)</f>
        <v>850000</v>
      </c>
      <c r="R107" s="26">
        <f>SUM(F$13:F107)</f>
        <v>1090000</v>
      </c>
      <c r="S107" s="26">
        <f>SUM(G$13:G107)</f>
        <v>910000</v>
      </c>
      <c r="T107" s="27">
        <f t="shared" si="24"/>
        <v>2850000</v>
      </c>
      <c r="U107" s="25">
        <f>SUM(I$13:I107)</f>
        <v>76726</v>
      </c>
      <c r="V107" s="26">
        <f>SUM(J$13:J107)</f>
        <v>163516</v>
      </c>
      <c r="W107" s="26">
        <f>SUM(K$13:K107)</f>
        <v>91325</v>
      </c>
      <c r="X107" s="27">
        <f t="shared" si="19"/>
        <v>331567</v>
      </c>
      <c r="Y107" s="3">
        <f t="shared" si="25"/>
        <v>9.0265882352941182E-2</v>
      </c>
      <c r="Z107" s="3">
        <f t="shared" si="25"/>
        <v>0.15001467889908257</v>
      </c>
      <c r="AA107" s="3">
        <f t="shared" si="25"/>
        <v>0.10035714285714285</v>
      </c>
      <c r="AB107" s="4">
        <f t="shared" si="26"/>
        <v>0.11633929824561404</v>
      </c>
      <c r="AC107" s="66">
        <f xml:space="preserve"> Y107 + SQRT((2 * LN(A107)/COUNTIFS($E$13:E107, "&lt;&gt;0")))</f>
        <v>0.65067687018490361</v>
      </c>
      <c r="AD107" s="66">
        <f xml:space="preserve"> Z107 + SQRT((2 * LN(A107)/COUNTIF($F$13:F107, "&lt;&gt;0")))</f>
        <v>0.64615529168348596</v>
      </c>
      <c r="AE107" s="66">
        <f xml:space="preserve"> AA107 + SQRT((2 * LN(A107)/COUNTIF($G$13:G107, "&lt;&gt;0")))</f>
        <v>0.64238897691813113</v>
      </c>
    </row>
    <row r="108" spans="1:31" x14ac:dyDescent="0.3">
      <c r="A108" s="2">
        <v>96</v>
      </c>
      <c r="B108" s="13">
        <v>1.540699729919115E-2</v>
      </c>
      <c r="C108" s="21">
        <v>0.81186592734580143</v>
      </c>
      <c r="D108" s="31">
        <v>0.71727807641252517</v>
      </c>
      <c r="E108" s="25">
        <f t="shared" si="27"/>
        <v>30000</v>
      </c>
      <c r="F108" s="26">
        <f t="shared" si="28"/>
        <v>0</v>
      </c>
      <c r="G108" s="26">
        <f t="shared" si="29"/>
        <v>0</v>
      </c>
      <c r="H108" s="27">
        <f t="shared" si="20"/>
        <v>30000</v>
      </c>
      <c r="I108" s="25">
        <f t="shared" si="21"/>
        <v>2593</v>
      </c>
      <c r="J108" s="26">
        <f t="shared" si="22"/>
        <v>0</v>
      </c>
      <c r="K108" s="26">
        <f t="shared" si="23"/>
        <v>0</v>
      </c>
      <c r="L108" s="27">
        <f t="shared" si="16"/>
        <v>2593</v>
      </c>
      <c r="M108" s="19">
        <f t="shared" si="17"/>
        <v>8.6433333333333334E-2</v>
      </c>
      <c r="N108" s="3" t="str">
        <f t="shared" si="17"/>
        <v/>
      </c>
      <c r="O108" s="3" t="str">
        <f t="shared" si="17"/>
        <v/>
      </c>
      <c r="P108" s="4">
        <f t="shared" si="18"/>
        <v>8.6433333333333334E-2</v>
      </c>
      <c r="Q108" s="25">
        <f>SUM(E$13:E108)</f>
        <v>880000</v>
      </c>
      <c r="R108" s="26">
        <f>SUM(F$13:F108)</f>
        <v>1090000</v>
      </c>
      <c r="S108" s="26">
        <f>SUM(G$13:G108)</f>
        <v>910000</v>
      </c>
      <c r="T108" s="27">
        <f t="shared" si="24"/>
        <v>2880000</v>
      </c>
      <c r="U108" s="25">
        <f>SUM(I$13:I108)</f>
        <v>79319</v>
      </c>
      <c r="V108" s="26">
        <f>SUM(J$13:J108)</f>
        <v>163516</v>
      </c>
      <c r="W108" s="26">
        <f>SUM(K$13:K108)</f>
        <v>91325</v>
      </c>
      <c r="X108" s="27">
        <f t="shared" si="19"/>
        <v>334160</v>
      </c>
      <c r="Y108" s="3">
        <f t="shared" si="25"/>
        <v>9.013522727272727E-2</v>
      </c>
      <c r="Z108" s="3">
        <f t="shared" si="25"/>
        <v>0.15001467889908257</v>
      </c>
      <c r="AA108" s="3">
        <f t="shared" si="25"/>
        <v>0.10035714285714285</v>
      </c>
      <c r="AB108" s="4">
        <f t="shared" si="26"/>
        <v>0.11602777777777777</v>
      </c>
      <c r="AC108" s="66">
        <f xml:space="preserve"> Y108 + SQRT((2 * LN(A108)/COUNTIFS($E$13:E108, "&lt;&gt;0")))</f>
        <v>0.64175999052324439</v>
      </c>
      <c r="AD108" s="66">
        <f xml:space="preserve"> Z108 + SQRT((2 * LN(A108)/COUNTIF($F$13:F108, "&lt;&gt;0")))</f>
        <v>0.64672538329664864</v>
      </c>
      <c r="AE108" s="66">
        <f xml:space="preserve"> AA108 + SQRT((2 * LN(A108)/COUNTIF($G$13:G108, "&lt;&gt;0")))</f>
        <v>0.64301179995398616</v>
      </c>
    </row>
    <row r="109" spans="1:31" x14ac:dyDescent="0.3">
      <c r="A109" s="2">
        <v>97</v>
      </c>
      <c r="B109" s="13">
        <v>0.44863320658864525</v>
      </c>
      <c r="C109" s="21">
        <v>0.72694128934889934</v>
      </c>
      <c r="D109" s="31">
        <v>0.80312747208467261</v>
      </c>
      <c r="E109" s="25">
        <f t="shared" si="27"/>
        <v>0</v>
      </c>
      <c r="F109" s="26">
        <f t="shared" si="28"/>
        <v>30000</v>
      </c>
      <c r="G109" s="26">
        <f t="shared" si="29"/>
        <v>0</v>
      </c>
      <c r="H109" s="27">
        <f t="shared" si="20"/>
        <v>30000</v>
      </c>
      <c r="I109" s="25">
        <f t="shared" si="21"/>
        <v>0</v>
      </c>
      <c r="J109" s="26">
        <f t="shared" si="22"/>
        <v>4537</v>
      </c>
      <c r="K109" s="26">
        <f t="shared" si="23"/>
        <v>0</v>
      </c>
      <c r="L109" s="27">
        <f t="shared" si="16"/>
        <v>4537</v>
      </c>
      <c r="M109" s="19" t="str">
        <f t="shared" si="17"/>
        <v/>
      </c>
      <c r="N109" s="3">
        <f t="shared" si="17"/>
        <v>0.15123333333333333</v>
      </c>
      <c r="O109" s="3" t="str">
        <f t="shared" si="17"/>
        <v/>
      </c>
      <c r="P109" s="4">
        <f t="shared" si="18"/>
        <v>0.15123333333333333</v>
      </c>
      <c r="Q109" s="25">
        <f>SUM(E$13:E109)</f>
        <v>880000</v>
      </c>
      <c r="R109" s="26">
        <f>SUM(F$13:F109)</f>
        <v>1120000</v>
      </c>
      <c r="S109" s="26">
        <f>SUM(G$13:G109)</f>
        <v>910000</v>
      </c>
      <c r="T109" s="27">
        <f t="shared" si="24"/>
        <v>2910000</v>
      </c>
      <c r="U109" s="25">
        <f>SUM(I$13:I109)</f>
        <v>79319</v>
      </c>
      <c r="V109" s="26">
        <f>SUM(J$13:J109)</f>
        <v>168053</v>
      </c>
      <c r="W109" s="26">
        <f>SUM(K$13:K109)</f>
        <v>91325</v>
      </c>
      <c r="X109" s="27">
        <f t="shared" si="19"/>
        <v>338697</v>
      </c>
      <c r="Y109" s="3">
        <f t="shared" si="25"/>
        <v>9.013522727272727E-2</v>
      </c>
      <c r="Z109" s="3">
        <f t="shared" si="25"/>
        <v>0.15004732142857144</v>
      </c>
      <c r="AA109" s="3">
        <f t="shared" si="25"/>
        <v>0.10035714285714285</v>
      </c>
      <c r="AB109" s="4">
        <f t="shared" si="26"/>
        <v>0.11639072164948454</v>
      </c>
      <c r="AC109" s="66">
        <f xml:space="preserve"> Y109 + SQRT((2 * LN(A109)/COUNTIFS($E$13:E109, "&lt;&gt;0")))</f>
        <v>0.64238583333869215</v>
      </c>
      <c r="AD109" s="66">
        <f xml:space="preserve"> Z109 + SQRT((2 * LN(A109)/COUNTIF($F$13:F109, "&lt;&gt;0")))</f>
        <v>0.64073486154600079</v>
      </c>
      <c r="AE109" s="66">
        <f xml:space="preserve"> AA109 + SQRT((2 * LN(A109)/COUNTIF($G$13:G109, "&lt;&gt;0")))</f>
        <v>0.64362746578525176</v>
      </c>
    </row>
    <row r="110" spans="1:31" x14ac:dyDescent="0.3">
      <c r="A110" s="2">
        <v>98</v>
      </c>
      <c r="B110" s="13">
        <v>0.3639248785843745</v>
      </c>
      <c r="C110" s="21">
        <v>2.1605342652735837E-2</v>
      </c>
      <c r="D110" s="31">
        <v>4.2592682877134025E-2</v>
      </c>
      <c r="E110" s="25">
        <f t="shared" si="27"/>
        <v>0</v>
      </c>
      <c r="F110" s="26">
        <f t="shared" si="28"/>
        <v>0</v>
      </c>
      <c r="G110" s="26">
        <f t="shared" si="29"/>
        <v>30000</v>
      </c>
      <c r="H110" s="27">
        <f t="shared" si="20"/>
        <v>30000</v>
      </c>
      <c r="I110" s="25">
        <f t="shared" si="21"/>
        <v>0</v>
      </c>
      <c r="J110" s="26">
        <f t="shared" si="22"/>
        <v>0</v>
      </c>
      <c r="K110" s="26">
        <f t="shared" si="23"/>
        <v>2911</v>
      </c>
      <c r="L110" s="27">
        <f t="shared" si="16"/>
        <v>2911</v>
      </c>
      <c r="M110" s="19" t="str">
        <f t="shared" si="17"/>
        <v/>
      </c>
      <c r="N110" s="3" t="str">
        <f t="shared" si="17"/>
        <v/>
      </c>
      <c r="O110" s="3">
        <f t="shared" si="17"/>
        <v>9.7033333333333333E-2</v>
      </c>
      <c r="P110" s="4">
        <f t="shared" si="18"/>
        <v>9.7033333333333333E-2</v>
      </c>
      <c r="Q110" s="25">
        <f>SUM(E$13:E110)</f>
        <v>880000</v>
      </c>
      <c r="R110" s="26">
        <f>SUM(F$13:F110)</f>
        <v>1120000</v>
      </c>
      <c r="S110" s="26">
        <f>SUM(G$13:G110)</f>
        <v>940000</v>
      </c>
      <c r="T110" s="27">
        <f t="shared" si="24"/>
        <v>2940000</v>
      </c>
      <c r="U110" s="25">
        <f>SUM(I$13:I110)</f>
        <v>79319</v>
      </c>
      <c r="V110" s="26">
        <f>SUM(J$13:J110)</f>
        <v>168053</v>
      </c>
      <c r="W110" s="26">
        <f>SUM(K$13:K110)</f>
        <v>94236</v>
      </c>
      <c r="X110" s="27">
        <f t="shared" si="19"/>
        <v>341608</v>
      </c>
      <c r="Y110" s="3">
        <f t="shared" si="25"/>
        <v>9.013522727272727E-2</v>
      </c>
      <c r="Z110" s="3">
        <f t="shared" si="25"/>
        <v>0.15004732142857144</v>
      </c>
      <c r="AA110" s="3">
        <f t="shared" si="25"/>
        <v>0.10025106382978724</v>
      </c>
      <c r="AB110" s="4">
        <f t="shared" si="26"/>
        <v>0.11619319727891156</v>
      </c>
      <c r="AC110" s="66">
        <f xml:space="preserve"> Y110 + SQRT((2 * LN(A110)/COUNTIFS($E$13:E110, "&lt;&gt;0")))</f>
        <v>0.64300455955481195</v>
      </c>
      <c r="AD110" s="66">
        <f xml:space="preserve"> Z110 + SQRT((2 * LN(A110)/COUNTIF($F$13:F110, "&lt;&gt;0")))</f>
        <v>0.64128461421563887</v>
      </c>
      <c r="AE110" s="66">
        <f xml:space="preserve"> AA110 + SQRT((2 * LN(A110)/COUNTIF($G$13:G110, "&lt;&gt;0")))</f>
        <v>0.63556449296911932</v>
      </c>
    </row>
    <row r="111" spans="1:31" x14ac:dyDescent="0.3">
      <c r="A111" s="2">
        <v>99</v>
      </c>
      <c r="B111" s="13">
        <v>0.25907602228883297</v>
      </c>
      <c r="C111" s="21">
        <v>0.87751479000351129</v>
      </c>
      <c r="D111" s="31">
        <v>0.62793685694420032</v>
      </c>
      <c r="E111" s="25">
        <f t="shared" si="27"/>
        <v>30000</v>
      </c>
      <c r="F111" s="26">
        <f t="shared" si="28"/>
        <v>0</v>
      </c>
      <c r="G111" s="26">
        <f t="shared" si="29"/>
        <v>0</v>
      </c>
      <c r="H111" s="27">
        <f t="shared" si="20"/>
        <v>30000</v>
      </c>
      <c r="I111" s="25">
        <f t="shared" si="21"/>
        <v>2668</v>
      </c>
      <c r="J111" s="26">
        <f t="shared" si="22"/>
        <v>0</v>
      </c>
      <c r="K111" s="26">
        <f t="shared" si="23"/>
        <v>0</v>
      </c>
      <c r="L111" s="27">
        <f t="shared" si="16"/>
        <v>2668</v>
      </c>
      <c r="M111" s="19">
        <f t="shared" si="17"/>
        <v>8.8933333333333336E-2</v>
      </c>
      <c r="N111" s="3" t="str">
        <f t="shared" si="17"/>
        <v/>
      </c>
      <c r="O111" s="3" t="str">
        <f t="shared" si="17"/>
        <v/>
      </c>
      <c r="P111" s="4">
        <f t="shared" si="18"/>
        <v>8.8933333333333336E-2</v>
      </c>
      <c r="Q111" s="25">
        <f>SUM(E$13:E111)</f>
        <v>910000</v>
      </c>
      <c r="R111" s="26">
        <f>SUM(F$13:F111)</f>
        <v>1120000</v>
      </c>
      <c r="S111" s="26">
        <f>SUM(G$13:G111)</f>
        <v>940000</v>
      </c>
      <c r="T111" s="27">
        <f t="shared" si="24"/>
        <v>2970000</v>
      </c>
      <c r="U111" s="25">
        <f>SUM(I$13:I111)</f>
        <v>81987</v>
      </c>
      <c r="V111" s="26">
        <f>SUM(J$13:J111)</f>
        <v>168053</v>
      </c>
      <c r="W111" s="26">
        <f>SUM(K$13:K111)</f>
        <v>94236</v>
      </c>
      <c r="X111" s="27">
        <f t="shared" si="19"/>
        <v>344276</v>
      </c>
      <c r="Y111" s="3">
        <f t="shared" si="25"/>
        <v>9.0095604395604392E-2</v>
      </c>
      <c r="Z111" s="3">
        <f t="shared" si="25"/>
        <v>0.15004732142857144</v>
      </c>
      <c r="AA111" s="3">
        <f t="shared" si="25"/>
        <v>0.10025106382978724</v>
      </c>
      <c r="AB111" s="4">
        <f t="shared" si="26"/>
        <v>0.11591784511784511</v>
      </c>
      <c r="AC111" s="66">
        <f xml:space="preserve"> Y111 + SQRT((2 * LN(A111)/COUNTIFS($E$13:E111, "&lt;&gt;0")))</f>
        <v>0.6345764077027306</v>
      </c>
      <c r="AD111" s="66">
        <f xml:space="preserve"> Z111 + SQRT((2 * LN(A111)/COUNTIF($F$13:F111, "&lt;&gt;0")))</f>
        <v>0.64182818031287003</v>
      </c>
      <c r="AE111" s="66">
        <f xml:space="preserve"> AA111 + SQRT((2 * LN(A111)/COUNTIF($G$13:G111, "&lt;&gt;0")))</f>
        <v>0.63615683039086079</v>
      </c>
    </row>
    <row r="112" spans="1:31" x14ac:dyDescent="0.3">
      <c r="A112" s="5">
        <v>100</v>
      </c>
      <c r="B112" s="14">
        <v>0.79531740617593338</v>
      </c>
      <c r="C112" s="32">
        <v>0.53819267336249277</v>
      </c>
      <c r="D112" s="33">
        <v>0.45843732587333197</v>
      </c>
      <c r="E112" s="28">
        <f>IF(AND(AC111&gt;AD111,AC111&gt;AE111),$C$2,0)</f>
        <v>0</v>
      </c>
      <c r="F112" s="29">
        <f t="shared" si="28"/>
        <v>30000</v>
      </c>
      <c r="G112" s="29">
        <f t="shared" si="29"/>
        <v>0</v>
      </c>
      <c r="H112" s="30">
        <f t="shared" si="20"/>
        <v>30000</v>
      </c>
      <c r="I112" s="28">
        <f t="shared" si="21"/>
        <v>0</v>
      </c>
      <c r="J112" s="29">
        <f t="shared" si="22"/>
        <v>4506</v>
      </c>
      <c r="K112" s="29">
        <f t="shared" si="23"/>
        <v>0</v>
      </c>
      <c r="L112" s="30">
        <f t="shared" si="16"/>
        <v>4506</v>
      </c>
      <c r="M112" s="20" t="str">
        <f t="shared" si="17"/>
        <v/>
      </c>
      <c r="N112" s="6">
        <f t="shared" si="17"/>
        <v>0.1502</v>
      </c>
      <c r="O112" s="6" t="str">
        <f t="shared" si="17"/>
        <v/>
      </c>
      <c r="P112" s="7">
        <f t="shared" si="18"/>
        <v>0.1502</v>
      </c>
      <c r="Q112" s="28">
        <f>SUM(E$13:E112)</f>
        <v>910000</v>
      </c>
      <c r="R112" s="29">
        <f>SUM(F$13:F112)</f>
        <v>1150000</v>
      </c>
      <c r="S112" s="29">
        <f>SUM(G$13:G112)</f>
        <v>940000</v>
      </c>
      <c r="T112" s="30">
        <f t="shared" si="24"/>
        <v>3000000</v>
      </c>
      <c r="U112" s="28">
        <f>SUM(I$13:I112)</f>
        <v>81987</v>
      </c>
      <c r="V112" s="29">
        <f>SUM(J$13:J112)</f>
        <v>172559</v>
      </c>
      <c r="W112" s="29">
        <f>SUM(K$13:K112)</f>
        <v>94236</v>
      </c>
      <c r="X112" s="30">
        <f t="shared" si="19"/>
        <v>348782</v>
      </c>
      <c r="Y112" s="6">
        <f t="shared" si="25"/>
        <v>9.0095604395604392E-2</v>
      </c>
      <c r="Z112" s="6">
        <f t="shared" si="25"/>
        <v>0.1500513043478261</v>
      </c>
      <c r="AA112" s="6">
        <f t="shared" si="25"/>
        <v>0.10025106382978724</v>
      </c>
      <c r="AB112" s="7">
        <f t="shared" si="26"/>
        <v>0.11626066666666666</v>
      </c>
      <c r="AC112" s="66"/>
      <c r="AD112" s="66"/>
      <c r="AE112" s="66"/>
    </row>
  </sheetData>
  <mergeCells count="15">
    <mergeCell ref="I1:N5"/>
    <mergeCell ref="A1:C1"/>
    <mergeCell ref="F1:G1"/>
    <mergeCell ref="A2:B2"/>
    <mergeCell ref="A3:B3"/>
    <mergeCell ref="A4:A6"/>
    <mergeCell ref="Q10:AB10"/>
    <mergeCell ref="B11:D11"/>
    <mergeCell ref="E11:H11"/>
    <mergeCell ref="I11:L11"/>
    <mergeCell ref="M11:P11"/>
    <mergeCell ref="Q11:T11"/>
    <mergeCell ref="U11:X11"/>
    <mergeCell ref="Y11:AB11"/>
    <mergeCell ref="E10:P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AC32-6515-450B-A4D1-4F3486818E31}">
  <dimension ref="A1:AE112"/>
  <sheetViews>
    <sheetView tabSelected="1" workbookViewId="0">
      <selection activeCell="F72" sqref="F72"/>
    </sheetView>
  </sheetViews>
  <sheetFormatPr defaultRowHeight="14.4" x14ac:dyDescent="0.3"/>
  <cols>
    <col min="6" max="6" width="10.88671875" bestFit="1" customWidth="1"/>
    <col min="29" max="31" width="21.33203125" style="64" bestFit="1" customWidth="1"/>
  </cols>
  <sheetData>
    <row r="1" spans="1:31" x14ac:dyDescent="0.3">
      <c r="A1" s="70" t="s">
        <v>11</v>
      </c>
      <c r="B1" s="70"/>
      <c r="C1" s="70"/>
      <c r="F1" s="75" t="s">
        <v>17</v>
      </c>
      <c r="G1" s="75"/>
      <c r="I1" s="82" t="s">
        <v>36</v>
      </c>
      <c r="J1" s="82"/>
      <c r="K1" s="82"/>
      <c r="L1" s="82"/>
      <c r="M1" s="82"/>
      <c r="N1" s="82"/>
    </row>
    <row r="2" spans="1:31" x14ac:dyDescent="0.3">
      <c r="A2" s="74" t="s">
        <v>19</v>
      </c>
      <c r="B2" s="74"/>
      <c r="C2" s="11">
        <v>30000</v>
      </c>
      <c r="F2" s="41" t="s">
        <v>14</v>
      </c>
      <c r="G2" s="42">
        <f>SUM(Q112:S112)</f>
        <v>3000000</v>
      </c>
      <c r="I2" s="82"/>
      <c r="J2" s="82"/>
      <c r="K2" s="82"/>
      <c r="L2" s="82"/>
      <c r="M2" s="82"/>
      <c r="N2" s="82"/>
    </row>
    <row r="3" spans="1:31" x14ac:dyDescent="0.3">
      <c r="A3" s="74" t="s">
        <v>9</v>
      </c>
      <c r="B3" s="74"/>
      <c r="C3" s="11">
        <v>3</v>
      </c>
      <c r="F3" s="41" t="s">
        <v>3</v>
      </c>
      <c r="G3" s="42">
        <f>SUM(U112:W112)</f>
        <v>301021</v>
      </c>
      <c r="I3" s="82"/>
      <c r="J3" s="82"/>
      <c r="K3" s="82"/>
      <c r="L3" s="82"/>
      <c r="M3" s="82"/>
      <c r="N3" s="82"/>
    </row>
    <row r="4" spans="1:31" x14ac:dyDescent="0.3">
      <c r="A4" s="71" t="s">
        <v>10</v>
      </c>
      <c r="B4" s="23" t="s">
        <v>0</v>
      </c>
      <c r="C4" s="24">
        <v>0.09</v>
      </c>
      <c r="F4" s="41" t="s">
        <v>16</v>
      </c>
      <c r="G4" s="43">
        <f>G3/G2</f>
        <v>0.10034033333333334</v>
      </c>
      <c r="I4" s="82"/>
      <c r="J4" s="82"/>
      <c r="K4" s="82"/>
      <c r="L4" s="82"/>
      <c r="M4" s="82"/>
      <c r="N4" s="82"/>
    </row>
    <row r="5" spans="1:31" x14ac:dyDescent="0.3">
      <c r="A5" s="72"/>
      <c r="B5" s="11" t="s">
        <v>1</v>
      </c>
      <c r="C5" s="12">
        <v>0.11</v>
      </c>
      <c r="I5" s="82"/>
      <c r="J5" s="82"/>
      <c r="K5" s="82"/>
      <c r="L5" s="82"/>
      <c r="M5" s="82"/>
      <c r="N5" s="82"/>
    </row>
    <row r="6" spans="1:31" x14ac:dyDescent="0.3">
      <c r="A6" s="73"/>
      <c r="B6" s="44" t="s">
        <v>2</v>
      </c>
      <c r="C6" s="45">
        <v>0.1</v>
      </c>
    </row>
    <row r="7" spans="1:31" x14ac:dyDescent="0.3">
      <c r="A7" s="34" t="s">
        <v>12</v>
      </c>
      <c r="B7" s="22"/>
      <c r="C7" s="22"/>
    </row>
    <row r="8" spans="1:31" x14ac:dyDescent="0.3">
      <c r="A8" s="34" t="s">
        <v>13</v>
      </c>
      <c r="B8" s="22"/>
      <c r="C8" s="22"/>
    </row>
    <row r="10" spans="1:31" x14ac:dyDescent="0.3">
      <c r="A10" s="1"/>
      <c r="D10" s="1"/>
      <c r="E10" s="76" t="s">
        <v>4</v>
      </c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8"/>
      <c r="Q10" s="76" t="s">
        <v>5</v>
      </c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8"/>
    </row>
    <row r="11" spans="1:31" x14ac:dyDescent="0.3">
      <c r="A11" s="1"/>
      <c r="B11" s="67" t="s">
        <v>18</v>
      </c>
      <c r="C11" s="68"/>
      <c r="D11" s="69"/>
      <c r="E11" s="76" t="s">
        <v>15</v>
      </c>
      <c r="F11" s="77"/>
      <c r="G11" s="77"/>
      <c r="H11" s="78"/>
      <c r="I11" s="76" t="s">
        <v>3</v>
      </c>
      <c r="J11" s="77"/>
      <c r="K11" s="77"/>
      <c r="L11" s="77"/>
      <c r="M11" s="76" t="s">
        <v>7</v>
      </c>
      <c r="N11" s="77"/>
      <c r="O11" s="77"/>
      <c r="P11" s="78"/>
      <c r="Q11" s="76" t="s">
        <v>15</v>
      </c>
      <c r="R11" s="77"/>
      <c r="S11" s="77"/>
      <c r="T11" s="78"/>
      <c r="U11" s="76" t="s">
        <v>3</v>
      </c>
      <c r="V11" s="77"/>
      <c r="W11" s="77"/>
      <c r="X11" s="77"/>
      <c r="Y11" s="76" t="s">
        <v>7</v>
      </c>
      <c r="Z11" s="77"/>
      <c r="AA11" s="77"/>
      <c r="AB11" s="78"/>
    </row>
    <row r="12" spans="1:31" x14ac:dyDescent="0.3">
      <c r="A12" s="8" t="s">
        <v>6</v>
      </c>
      <c r="B12" s="8" t="s">
        <v>0</v>
      </c>
      <c r="C12" s="9" t="s">
        <v>1</v>
      </c>
      <c r="D12" s="10" t="s">
        <v>2</v>
      </c>
      <c r="E12" s="8" t="s">
        <v>0</v>
      </c>
      <c r="F12" s="9" t="s">
        <v>1</v>
      </c>
      <c r="G12" s="9" t="s">
        <v>2</v>
      </c>
      <c r="H12" s="10" t="s">
        <v>8</v>
      </c>
      <c r="I12" s="8" t="s">
        <v>0</v>
      </c>
      <c r="J12" s="9" t="s">
        <v>1</v>
      </c>
      <c r="K12" s="9" t="s">
        <v>2</v>
      </c>
      <c r="L12" s="10" t="s">
        <v>8</v>
      </c>
      <c r="M12" s="8" t="s">
        <v>0</v>
      </c>
      <c r="N12" s="9" t="s">
        <v>1</v>
      </c>
      <c r="O12" s="9" t="s">
        <v>2</v>
      </c>
      <c r="P12" s="10" t="s">
        <v>8</v>
      </c>
      <c r="Q12" s="8" t="s">
        <v>0</v>
      </c>
      <c r="R12" s="9" t="s">
        <v>1</v>
      </c>
      <c r="S12" s="9" t="s">
        <v>2</v>
      </c>
      <c r="T12" s="10" t="s">
        <v>8</v>
      </c>
      <c r="U12" s="8" t="s">
        <v>0</v>
      </c>
      <c r="V12" s="9" t="s">
        <v>1</v>
      </c>
      <c r="W12" s="9" t="s">
        <v>2</v>
      </c>
      <c r="X12" s="10" t="s">
        <v>8</v>
      </c>
      <c r="Y12" s="9" t="s">
        <v>0</v>
      </c>
      <c r="Z12" s="9" t="s">
        <v>1</v>
      </c>
      <c r="AA12" s="9" t="s">
        <v>2</v>
      </c>
      <c r="AB12" s="10" t="s">
        <v>8</v>
      </c>
      <c r="AC12" s="65" t="s">
        <v>31</v>
      </c>
      <c r="AD12" s="65" t="s">
        <v>32</v>
      </c>
      <c r="AE12" s="65" t="s">
        <v>33</v>
      </c>
    </row>
    <row r="13" spans="1:31" x14ac:dyDescent="0.3">
      <c r="A13" s="15">
        <v>1</v>
      </c>
      <c r="B13" s="35">
        <v>0.70198031293466034</v>
      </c>
      <c r="C13" s="36">
        <v>0.75705401715290677</v>
      </c>
      <c r="D13" s="37">
        <v>0.58178693585021324</v>
      </c>
      <c r="E13" s="38">
        <f>$C$2/$C$3</f>
        <v>10000</v>
      </c>
      <c r="F13" s="39">
        <v>10000</v>
      </c>
      <c r="G13" s="39">
        <v>10000</v>
      </c>
      <c r="H13" s="40">
        <f>SUM(E13:G13)</f>
        <v>30000</v>
      </c>
      <c r="I13" s="38">
        <f>IFERROR(_xlfn.BINOM.INV(E13,$C$4,B13),0)</f>
        <v>915</v>
      </c>
      <c r="J13" s="39">
        <f>IFERROR(_xlfn.BINOM.INV(F13,$C$5,C13),0)</f>
        <v>1122</v>
      </c>
      <c r="K13" s="39">
        <f>IFERROR(_xlfn.BINOM.INV(G13,$C$6,D13),0)</f>
        <v>1006</v>
      </c>
      <c r="L13" s="40">
        <f t="shared" ref="L13:L76" si="0">SUM(I13:K13)</f>
        <v>3043</v>
      </c>
      <c r="M13" s="16">
        <f t="shared" ref="M13:O44" si="1">IF(E13=0,"",I13/E13)</f>
        <v>9.1499999999999998E-2</v>
      </c>
      <c r="N13" s="17">
        <f t="shared" si="1"/>
        <v>0.11219999999999999</v>
      </c>
      <c r="O13" s="17">
        <f t="shared" si="1"/>
        <v>0.10059999999999999</v>
      </c>
      <c r="P13" s="18">
        <f t="shared" ref="P13:P76" si="2">L13/H13</f>
        <v>0.10143333333333333</v>
      </c>
      <c r="Q13" s="38">
        <f>SUM(E$13:E13)</f>
        <v>10000</v>
      </c>
      <c r="R13" s="39">
        <f>SUM(F$13:F13)</f>
        <v>10000</v>
      </c>
      <c r="S13" s="39">
        <f>SUM(G$13:G13)</f>
        <v>10000</v>
      </c>
      <c r="T13" s="40">
        <f>SUM(Q13:S13)</f>
        <v>30000</v>
      </c>
      <c r="U13" s="38">
        <f>SUM(I$13:I13)</f>
        <v>915</v>
      </c>
      <c r="V13" s="39">
        <f>SUM(J$13:J13)</f>
        <v>1122</v>
      </c>
      <c r="W13" s="39">
        <f>SUM(K$13:K13)</f>
        <v>1006</v>
      </c>
      <c r="X13" s="40">
        <f t="shared" ref="X13:X76" si="3">SUM(U13:W13)</f>
        <v>3043</v>
      </c>
      <c r="Y13" s="17">
        <f>IF(Q13=0,"",U13/Q13)</f>
        <v>9.1499999999999998E-2</v>
      </c>
      <c r="Z13" s="17">
        <f t="shared" ref="Z13:AA76" si="4">IF(R13=0,"",V13/R13)</f>
        <v>0.11219999999999999</v>
      </c>
      <c r="AA13" s="17">
        <f t="shared" si="4"/>
        <v>0.10059999999999999</v>
      </c>
      <c r="AB13" s="18">
        <f>X13/T13</f>
        <v>0.10143333333333333</v>
      </c>
      <c r="AC13" s="66">
        <f xml:space="preserve"> Y13 + SQRT((2 * LN(A13)/COUNTIFS($E$13:E13, "&lt;&gt;0")))</f>
        <v>9.1499999999999998E-2</v>
      </c>
      <c r="AD13" s="66">
        <f xml:space="preserve"> Z13 + SQRT((2 * LN(A13)/COUNTIFS($F$13:F13, "&lt;&gt;0")))</f>
        <v>0.11219999999999999</v>
      </c>
      <c r="AE13" s="66">
        <f xml:space="preserve"> AA13 + SQRT((2 * LN(A13)/COUNTIFS($G$13:G13, "&lt;&gt;0")))</f>
        <v>0.10059999999999999</v>
      </c>
    </row>
    <row r="14" spans="1:31" x14ac:dyDescent="0.3">
      <c r="A14" s="2">
        <v>2</v>
      </c>
      <c r="B14" s="13">
        <v>0.24700336545827017</v>
      </c>
      <c r="C14" s="21">
        <v>0.9130203135069771</v>
      </c>
      <c r="D14" s="31">
        <v>0.6162584125029098</v>
      </c>
      <c r="E14" s="25">
        <f>IF(AND(AC13&gt;AD13,AC13&gt;AE13),$C$2,0)</f>
        <v>0</v>
      </c>
      <c r="F14" s="26">
        <f>IF(AND(AD13&gt;AC13,AD13&gt;AE13), $C$2, 0)</f>
        <v>30000</v>
      </c>
      <c r="G14" s="26">
        <f>IF(AND(AE13&gt;AC13,AE13&gt;AD13), $C$2, 0)</f>
        <v>0</v>
      </c>
      <c r="H14" s="27">
        <f t="shared" ref="H14:H77" si="5">SUM(E14:G14)</f>
        <v>30000</v>
      </c>
      <c r="I14" s="25">
        <f t="shared" ref="I14:I77" si="6">IFERROR(_xlfn.BINOM.INV(E14,$C$4,B14),0)</f>
        <v>0</v>
      </c>
      <c r="J14" s="26">
        <f t="shared" ref="J14:J77" si="7">IFERROR(_xlfn.BINOM.INV(F14,$C$5,C14),0)</f>
        <v>3374</v>
      </c>
      <c r="K14" s="26">
        <f t="shared" ref="K14:K77" si="8">IFERROR(_xlfn.BINOM.INV(G14,$C$6,D14),0)</f>
        <v>0</v>
      </c>
      <c r="L14" s="27">
        <f t="shared" si="0"/>
        <v>3374</v>
      </c>
      <c r="M14" s="19" t="str">
        <f t="shared" si="1"/>
        <v/>
      </c>
      <c r="N14" s="3">
        <f t="shared" si="1"/>
        <v>0.11246666666666667</v>
      </c>
      <c r="O14" s="3" t="str">
        <f t="shared" si="1"/>
        <v/>
      </c>
      <c r="P14" s="4">
        <f t="shared" si="2"/>
        <v>0.11246666666666667</v>
      </c>
      <c r="Q14" s="25">
        <f>SUM(E$13:E14)</f>
        <v>10000</v>
      </c>
      <c r="R14" s="26">
        <f>SUM(F$13:F14)</f>
        <v>40000</v>
      </c>
      <c r="S14" s="26">
        <f>SUM(G$13:G14)</f>
        <v>10000</v>
      </c>
      <c r="T14" s="27">
        <f t="shared" ref="T14:T77" si="9">SUM(Q14:S14)</f>
        <v>60000</v>
      </c>
      <c r="U14" s="25">
        <f>SUM(I$13:I14)</f>
        <v>915</v>
      </c>
      <c r="V14" s="26">
        <f>SUM(J$13:J14)</f>
        <v>4496</v>
      </c>
      <c r="W14" s="26">
        <f>SUM(K$13:K14)</f>
        <v>1006</v>
      </c>
      <c r="X14" s="27">
        <f t="shared" si="3"/>
        <v>6417</v>
      </c>
      <c r="Y14" s="3">
        <f t="shared" ref="Y14:AA77" si="10">IF(Q14=0,"",U14/Q14)</f>
        <v>9.1499999999999998E-2</v>
      </c>
      <c r="Z14" s="3">
        <f t="shared" si="4"/>
        <v>0.1124</v>
      </c>
      <c r="AA14" s="3">
        <f t="shared" si="4"/>
        <v>0.10059999999999999</v>
      </c>
      <c r="AB14" s="4">
        <f t="shared" ref="AB14:AB77" si="11">X14/T14</f>
        <v>0.10695</v>
      </c>
      <c r="AC14" s="66">
        <f xml:space="preserve"> Y14 + SQRT((2 * LN(A14)/COUNTIFS($E$13:E14, "&lt;&gt;0")))</f>
        <v>1.2689100225154746</v>
      </c>
      <c r="AD14" s="66">
        <f xml:space="preserve"> Z14 + SQRT((2 * LN(A14)/COUNTIFS($F$13:F14, "&lt;&gt;0")))</f>
        <v>0.94495461115769763</v>
      </c>
      <c r="AE14" s="66">
        <f xml:space="preserve"> AA14 + SQRT((2 * LN(A14)/COUNTIFS($G$13:G14, "&lt;&gt;0")))</f>
        <v>1.2780100225154747</v>
      </c>
    </row>
    <row r="15" spans="1:31" x14ac:dyDescent="0.3">
      <c r="A15" s="2">
        <v>3</v>
      </c>
      <c r="B15" s="13">
        <v>0.77403786827093313</v>
      </c>
      <c r="C15" s="21">
        <v>0.88395829380752333</v>
      </c>
      <c r="D15" s="31">
        <v>0.99913470052741848</v>
      </c>
      <c r="E15" s="25">
        <f t="shared" ref="E15:E78" si="12">IF(AND(AC14&gt;AD14,AC14&gt;AE14),$C$2,0)</f>
        <v>0</v>
      </c>
      <c r="F15" s="26">
        <f t="shared" ref="F15:F78" si="13">IF(AND(AD14&gt;AC14,AD14&gt;AE14), $C$2, 0)</f>
        <v>0</v>
      </c>
      <c r="G15" s="26">
        <f t="shared" ref="G15:G78" si="14">IF(AND(AE14&gt;AC14,AE14&gt;AD14), $C$2, 0)</f>
        <v>30000</v>
      </c>
      <c r="H15" s="27">
        <f t="shared" si="5"/>
        <v>30000</v>
      </c>
      <c r="I15" s="25">
        <f t="shared" si="6"/>
        <v>0</v>
      </c>
      <c r="J15" s="26">
        <f t="shared" si="7"/>
        <v>0</v>
      </c>
      <c r="K15" s="26">
        <f t="shared" si="8"/>
        <v>3164</v>
      </c>
      <c r="L15" s="27">
        <f t="shared" si="0"/>
        <v>3164</v>
      </c>
      <c r="M15" s="19" t="str">
        <f t="shared" si="1"/>
        <v/>
      </c>
      <c r="N15" s="3" t="str">
        <f t="shared" si="1"/>
        <v/>
      </c>
      <c r="O15" s="3">
        <f t="shared" si="1"/>
        <v>0.10546666666666667</v>
      </c>
      <c r="P15" s="4">
        <f t="shared" si="2"/>
        <v>0.10546666666666667</v>
      </c>
      <c r="Q15" s="25">
        <f>SUM(E$13:E15)</f>
        <v>10000</v>
      </c>
      <c r="R15" s="26">
        <f>SUM(F$13:F15)</f>
        <v>40000</v>
      </c>
      <c r="S15" s="26">
        <f>SUM(G$13:G15)</f>
        <v>40000</v>
      </c>
      <c r="T15" s="27">
        <f t="shared" si="9"/>
        <v>90000</v>
      </c>
      <c r="U15" s="25">
        <f>SUM(I$13:I15)</f>
        <v>915</v>
      </c>
      <c r="V15" s="26">
        <f>SUM(J$13:J15)</f>
        <v>4496</v>
      </c>
      <c r="W15" s="26">
        <f>SUM(K$13:K15)</f>
        <v>4170</v>
      </c>
      <c r="X15" s="27">
        <f t="shared" si="3"/>
        <v>9581</v>
      </c>
      <c r="Y15" s="3">
        <f t="shared" si="10"/>
        <v>9.1499999999999998E-2</v>
      </c>
      <c r="Z15" s="3">
        <f t="shared" si="4"/>
        <v>0.1124</v>
      </c>
      <c r="AA15" s="3">
        <f t="shared" si="4"/>
        <v>0.10425</v>
      </c>
      <c r="AB15" s="4">
        <f t="shared" si="11"/>
        <v>0.10645555555555555</v>
      </c>
      <c r="AC15" s="66">
        <f xml:space="preserve"> Y15 + SQRT((2 * LN(A15)/COUNTIFS($E$13:E15, "&lt;&gt;0")))</f>
        <v>1.5738038073675111</v>
      </c>
      <c r="AD15" s="66">
        <f xml:space="preserve"> Z15 + SQRT((2 * LN(A15)/COUNTIFS($F$13:F15, "&lt;&gt;0")))</f>
        <v>1.1605470739682051</v>
      </c>
      <c r="AE15" s="66">
        <f xml:space="preserve"> AA15 + SQRT((2 * LN(A15)/COUNTIFS($G$13:G15, "&lt;&gt;0")))</f>
        <v>1.152397073968205</v>
      </c>
    </row>
    <row r="16" spans="1:31" x14ac:dyDescent="0.3">
      <c r="A16" s="2">
        <v>4</v>
      </c>
      <c r="B16" s="13">
        <v>0.44837627939003699</v>
      </c>
      <c r="C16" s="21">
        <v>0.76574702001985018</v>
      </c>
      <c r="D16" s="31">
        <v>0.92547885202713231</v>
      </c>
      <c r="E16" s="25">
        <f t="shared" si="12"/>
        <v>30000</v>
      </c>
      <c r="F16" s="26">
        <f t="shared" si="13"/>
        <v>0</v>
      </c>
      <c r="G16" s="26">
        <f t="shared" si="14"/>
        <v>0</v>
      </c>
      <c r="H16" s="27">
        <f t="shared" si="5"/>
        <v>30000</v>
      </c>
      <c r="I16" s="25">
        <f t="shared" si="6"/>
        <v>2693</v>
      </c>
      <c r="J16" s="26">
        <f t="shared" si="7"/>
        <v>0</v>
      </c>
      <c r="K16" s="26">
        <f t="shared" si="8"/>
        <v>0</v>
      </c>
      <c r="L16" s="27">
        <f t="shared" si="0"/>
        <v>2693</v>
      </c>
      <c r="M16" s="19">
        <f t="shared" si="1"/>
        <v>8.9766666666666661E-2</v>
      </c>
      <c r="N16" s="3" t="str">
        <f t="shared" si="1"/>
        <v/>
      </c>
      <c r="O16" s="3" t="str">
        <f t="shared" si="1"/>
        <v/>
      </c>
      <c r="P16" s="4">
        <f t="shared" si="2"/>
        <v>8.9766666666666661E-2</v>
      </c>
      <c r="Q16" s="25">
        <f>SUM(E$13:E16)</f>
        <v>40000</v>
      </c>
      <c r="R16" s="26">
        <f>SUM(F$13:F16)</f>
        <v>40000</v>
      </c>
      <c r="S16" s="26">
        <f>SUM(G$13:G16)</f>
        <v>40000</v>
      </c>
      <c r="T16" s="27">
        <f t="shared" si="9"/>
        <v>120000</v>
      </c>
      <c r="U16" s="25">
        <f>SUM(I$13:I16)</f>
        <v>3608</v>
      </c>
      <c r="V16" s="26">
        <f>SUM(J$13:J16)</f>
        <v>4496</v>
      </c>
      <c r="W16" s="26">
        <f>SUM(K$13:K16)</f>
        <v>4170</v>
      </c>
      <c r="X16" s="27">
        <f t="shared" si="3"/>
        <v>12274</v>
      </c>
      <c r="Y16" s="3">
        <f t="shared" si="10"/>
        <v>9.0200000000000002E-2</v>
      </c>
      <c r="Z16" s="3">
        <f t="shared" si="4"/>
        <v>0.1124</v>
      </c>
      <c r="AA16" s="3">
        <f t="shared" si="4"/>
        <v>0.10425</v>
      </c>
      <c r="AB16" s="4">
        <f t="shared" si="11"/>
        <v>0.10228333333333334</v>
      </c>
      <c r="AC16" s="66">
        <f xml:space="preserve"> Y16 + SQRT((2 * LN(A16)/COUNTIFS($E$13:E16, "&lt;&gt;0")))</f>
        <v>1.2676100225154747</v>
      </c>
      <c r="AD16" s="66">
        <f xml:space="preserve"> Z16 + SQRT((2 * LN(A16)/COUNTIFS($F$13:F16, "&lt;&gt;0")))</f>
        <v>1.2898100225154747</v>
      </c>
      <c r="AE16" s="66">
        <f xml:space="preserve"> AA16 + SQRT((2 * LN(A16)/COUNTIFS($G$13:G16, "&lt;&gt;0")))</f>
        <v>1.2816600225154746</v>
      </c>
    </row>
    <row r="17" spans="1:31" x14ac:dyDescent="0.3">
      <c r="A17" s="2">
        <v>5</v>
      </c>
      <c r="B17" s="13">
        <v>0.40610408831632827</v>
      </c>
      <c r="C17" s="21">
        <v>0.60061869943367407</v>
      </c>
      <c r="D17" s="31">
        <v>0.91935375465246327</v>
      </c>
      <c r="E17" s="25">
        <f t="shared" si="12"/>
        <v>0</v>
      </c>
      <c r="F17" s="26">
        <f t="shared" si="13"/>
        <v>30000</v>
      </c>
      <c r="G17" s="26">
        <f t="shared" si="14"/>
        <v>0</v>
      </c>
      <c r="H17" s="27">
        <f t="shared" si="5"/>
        <v>30000</v>
      </c>
      <c r="I17" s="25">
        <f t="shared" si="6"/>
        <v>0</v>
      </c>
      <c r="J17" s="26">
        <f t="shared" si="7"/>
        <v>3314</v>
      </c>
      <c r="K17" s="26">
        <f t="shared" si="8"/>
        <v>0</v>
      </c>
      <c r="L17" s="27">
        <f t="shared" si="0"/>
        <v>3314</v>
      </c>
      <c r="M17" s="19" t="str">
        <f t="shared" si="1"/>
        <v/>
      </c>
      <c r="N17" s="3">
        <f t="shared" si="1"/>
        <v>0.11046666666666667</v>
      </c>
      <c r="O17" s="3" t="str">
        <f t="shared" si="1"/>
        <v/>
      </c>
      <c r="P17" s="4">
        <f t="shared" si="2"/>
        <v>0.11046666666666667</v>
      </c>
      <c r="Q17" s="25">
        <f>SUM(E$13:E17)</f>
        <v>40000</v>
      </c>
      <c r="R17" s="26">
        <f>SUM(F$13:F17)</f>
        <v>70000</v>
      </c>
      <c r="S17" s="26">
        <f>SUM(G$13:G17)</f>
        <v>40000</v>
      </c>
      <c r="T17" s="27">
        <f t="shared" si="9"/>
        <v>150000</v>
      </c>
      <c r="U17" s="25">
        <f>SUM(I$13:I17)</f>
        <v>3608</v>
      </c>
      <c r="V17" s="26">
        <f>SUM(J$13:J17)</f>
        <v>7810</v>
      </c>
      <c r="W17" s="26">
        <f>SUM(K$13:K17)</f>
        <v>4170</v>
      </c>
      <c r="X17" s="27">
        <f t="shared" si="3"/>
        <v>15588</v>
      </c>
      <c r="Y17" s="3">
        <f t="shared" si="10"/>
        <v>9.0200000000000002E-2</v>
      </c>
      <c r="Z17" s="3">
        <f t="shared" si="4"/>
        <v>0.11157142857142857</v>
      </c>
      <c r="AA17" s="3">
        <f t="shared" si="4"/>
        <v>0.10425</v>
      </c>
      <c r="AB17" s="4">
        <f t="shared" si="11"/>
        <v>0.10392</v>
      </c>
      <c r="AC17" s="66">
        <f xml:space="preserve"> Y17 + SQRT((2 * LN(A17)/COUNTIFS($E$13:E17, "&lt;&gt;0")))</f>
        <v>1.3588362411795196</v>
      </c>
      <c r="AD17" s="66">
        <f xml:space="preserve"> Z17 + SQRT((2 * LN(A17)/COUNTIFS($F$13:F17, "&lt;&gt;0")))</f>
        <v>1.1474085819355084</v>
      </c>
      <c r="AE17" s="66">
        <f xml:space="preserve"> AA17 + SQRT((2 * LN(A17)/COUNTIFS($G$13:G17, "&lt;&gt;0")))</f>
        <v>1.3728862411795195</v>
      </c>
    </row>
    <row r="18" spans="1:31" x14ac:dyDescent="0.3">
      <c r="A18" s="2">
        <v>6</v>
      </c>
      <c r="B18" s="13">
        <v>0.76511272403243702</v>
      </c>
      <c r="C18" s="21">
        <v>4.6274063166740209E-2</v>
      </c>
      <c r="D18" s="31">
        <v>0.44652866677791125</v>
      </c>
      <c r="E18" s="25">
        <f t="shared" si="12"/>
        <v>0</v>
      </c>
      <c r="F18" s="26">
        <f t="shared" si="13"/>
        <v>0</v>
      </c>
      <c r="G18" s="26">
        <f t="shared" si="14"/>
        <v>30000</v>
      </c>
      <c r="H18" s="27">
        <f t="shared" si="5"/>
        <v>30000</v>
      </c>
      <c r="I18" s="25">
        <f t="shared" si="6"/>
        <v>0</v>
      </c>
      <c r="J18" s="26">
        <f t="shared" si="7"/>
        <v>0</v>
      </c>
      <c r="K18" s="26">
        <f t="shared" si="8"/>
        <v>2993</v>
      </c>
      <c r="L18" s="27">
        <f t="shared" si="0"/>
        <v>2993</v>
      </c>
      <c r="M18" s="19" t="str">
        <f t="shared" si="1"/>
        <v/>
      </c>
      <c r="N18" s="3" t="str">
        <f t="shared" si="1"/>
        <v/>
      </c>
      <c r="O18" s="3">
        <f t="shared" si="1"/>
        <v>9.976666666666667E-2</v>
      </c>
      <c r="P18" s="4">
        <f t="shared" si="2"/>
        <v>9.976666666666667E-2</v>
      </c>
      <c r="Q18" s="25">
        <f>SUM(E$13:E18)</f>
        <v>40000</v>
      </c>
      <c r="R18" s="26">
        <f>SUM(F$13:F18)</f>
        <v>70000</v>
      </c>
      <c r="S18" s="26">
        <f>SUM(G$13:G18)</f>
        <v>70000</v>
      </c>
      <c r="T18" s="27">
        <f t="shared" si="9"/>
        <v>180000</v>
      </c>
      <c r="U18" s="25">
        <f>SUM(I$13:I18)</f>
        <v>3608</v>
      </c>
      <c r="V18" s="26">
        <f>SUM(J$13:J18)</f>
        <v>7810</v>
      </c>
      <c r="W18" s="26">
        <f>SUM(K$13:K18)</f>
        <v>7163</v>
      </c>
      <c r="X18" s="27">
        <f t="shared" si="3"/>
        <v>18581</v>
      </c>
      <c r="Y18" s="3">
        <f t="shared" si="10"/>
        <v>9.0200000000000002E-2</v>
      </c>
      <c r="Z18" s="3">
        <f t="shared" si="4"/>
        <v>0.11157142857142857</v>
      </c>
      <c r="AA18" s="3">
        <f t="shared" si="4"/>
        <v>0.10232857142857144</v>
      </c>
      <c r="AB18" s="4">
        <f t="shared" si="11"/>
        <v>0.10322777777777778</v>
      </c>
      <c r="AC18" s="66">
        <f xml:space="preserve"> Y18 + SQRT((2 * LN(A18)/COUNTIFS($E$13:E18, "&lt;&gt;0")))</f>
        <v>1.4287661990458504</v>
      </c>
      <c r="AD18" s="66">
        <f xml:space="preserve"> Z18 + SQRT((2 * LN(A18)/COUNTIFS($F$13:F18, "&lt;&gt;0")))</f>
        <v>1.2045061534377874</v>
      </c>
      <c r="AE18" s="66">
        <f xml:space="preserve"> AA18 + SQRT((2 * LN(A18)/COUNTIFS($G$13:G18, "&lt;&gt;0")))</f>
        <v>1.1952632962949301</v>
      </c>
    </row>
    <row r="19" spans="1:31" x14ac:dyDescent="0.3">
      <c r="A19" s="2">
        <v>7</v>
      </c>
      <c r="B19" s="13">
        <v>0.13110042869977856</v>
      </c>
      <c r="C19" s="21">
        <v>5.3932979116556923E-2</v>
      </c>
      <c r="D19" s="31">
        <v>0.42070221883206749</v>
      </c>
      <c r="E19" s="25">
        <f t="shared" si="12"/>
        <v>30000</v>
      </c>
      <c r="F19" s="26">
        <f t="shared" si="13"/>
        <v>0</v>
      </c>
      <c r="G19" s="26">
        <f t="shared" si="14"/>
        <v>0</v>
      </c>
      <c r="H19" s="27">
        <f t="shared" si="5"/>
        <v>30000</v>
      </c>
      <c r="I19" s="25">
        <f t="shared" si="6"/>
        <v>2644</v>
      </c>
      <c r="J19" s="26">
        <f t="shared" si="7"/>
        <v>0</v>
      </c>
      <c r="K19" s="26">
        <f t="shared" si="8"/>
        <v>0</v>
      </c>
      <c r="L19" s="27">
        <f t="shared" si="0"/>
        <v>2644</v>
      </c>
      <c r="M19" s="19">
        <f t="shared" si="1"/>
        <v>8.8133333333333327E-2</v>
      </c>
      <c r="N19" s="3" t="str">
        <f t="shared" si="1"/>
        <v/>
      </c>
      <c r="O19" s="3" t="str">
        <f t="shared" si="1"/>
        <v/>
      </c>
      <c r="P19" s="4">
        <f t="shared" si="2"/>
        <v>8.8133333333333327E-2</v>
      </c>
      <c r="Q19" s="25">
        <f>SUM(E$13:E19)</f>
        <v>70000</v>
      </c>
      <c r="R19" s="26">
        <f>SUM(F$13:F19)</f>
        <v>70000</v>
      </c>
      <c r="S19" s="26">
        <f>SUM(G$13:G19)</f>
        <v>70000</v>
      </c>
      <c r="T19" s="27">
        <f t="shared" si="9"/>
        <v>210000</v>
      </c>
      <c r="U19" s="25">
        <f>SUM(I$13:I19)</f>
        <v>6252</v>
      </c>
      <c r="V19" s="26">
        <f>SUM(J$13:J19)</f>
        <v>7810</v>
      </c>
      <c r="W19" s="26">
        <f>SUM(K$13:K19)</f>
        <v>7163</v>
      </c>
      <c r="X19" s="27">
        <f t="shared" si="3"/>
        <v>21225</v>
      </c>
      <c r="Y19" s="3">
        <f t="shared" si="10"/>
        <v>8.9314285714285721E-2</v>
      </c>
      <c r="Z19" s="3">
        <f t="shared" si="4"/>
        <v>0.11157142857142857</v>
      </c>
      <c r="AA19" s="3">
        <f t="shared" si="4"/>
        <v>0.10232857142857144</v>
      </c>
      <c r="AB19" s="4">
        <f t="shared" si="11"/>
        <v>0.10107142857142858</v>
      </c>
      <c r="AC19" s="66">
        <f xml:space="preserve"> Y19 + SQRT((2 * LN(A19)/COUNTIFS($E$13:E19, "&lt;&gt;0")))</f>
        <v>1.2282934043567402</v>
      </c>
      <c r="AD19" s="66">
        <f xml:space="preserve"> Z19 + SQRT((2 * LN(A19)/COUNTIFS($F$13:F19, "&lt;&gt;0")))</f>
        <v>1.2505505472138831</v>
      </c>
      <c r="AE19" s="66">
        <f xml:space="preserve"> AA19 + SQRT((2 * LN(A19)/COUNTIFS($G$13:G19, "&lt;&gt;0")))</f>
        <v>1.241307690071026</v>
      </c>
    </row>
    <row r="20" spans="1:31" x14ac:dyDescent="0.3">
      <c r="A20" s="2">
        <v>8</v>
      </c>
      <c r="B20" s="13">
        <v>0.74261094498148517</v>
      </c>
      <c r="C20" s="21">
        <v>0.81469571556107911</v>
      </c>
      <c r="D20" s="31">
        <v>0.82482985155482891</v>
      </c>
      <c r="E20" s="25">
        <f t="shared" si="12"/>
        <v>0</v>
      </c>
      <c r="F20" s="26">
        <f t="shared" si="13"/>
        <v>30000</v>
      </c>
      <c r="G20" s="26">
        <f t="shared" si="14"/>
        <v>0</v>
      </c>
      <c r="H20" s="27">
        <f t="shared" si="5"/>
        <v>30000</v>
      </c>
      <c r="I20" s="25">
        <f t="shared" si="6"/>
        <v>0</v>
      </c>
      <c r="J20" s="26">
        <f t="shared" si="7"/>
        <v>3348</v>
      </c>
      <c r="K20" s="26">
        <f t="shared" si="8"/>
        <v>0</v>
      </c>
      <c r="L20" s="27">
        <f t="shared" si="0"/>
        <v>3348</v>
      </c>
      <c r="M20" s="19" t="str">
        <f t="shared" si="1"/>
        <v/>
      </c>
      <c r="N20" s="3">
        <f t="shared" si="1"/>
        <v>0.1116</v>
      </c>
      <c r="O20" s="3" t="str">
        <f t="shared" si="1"/>
        <v/>
      </c>
      <c r="P20" s="4">
        <f t="shared" si="2"/>
        <v>0.1116</v>
      </c>
      <c r="Q20" s="25">
        <f>SUM(E$13:E20)</f>
        <v>70000</v>
      </c>
      <c r="R20" s="26">
        <f>SUM(F$13:F20)</f>
        <v>100000</v>
      </c>
      <c r="S20" s="26">
        <f>SUM(G$13:G20)</f>
        <v>70000</v>
      </c>
      <c r="T20" s="27">
        <f t="shared" si="9"/>
        <v>240000</v>
      </c>
      <c r="U20" s="25">
        <f>SUM(I$13:I20)</f>
        <v>6252</v>
      </c>
      <c r="V20" s="26">
        <f>SUM(J$13:J20)</f>
        <v>11158</v>
      </c>
      <c r="W20" s="26">
        <f>SUM(K$13:K20)</f>
        <v>7163</v>
      </c>
      <c r="X20" s="27">
        <f t="shared" si="3"/>
        <v>24573</v>
      </c>
      <c r="Y20" s="3">
        <f t="shared" si="10"/>
        <v>8.9314285714285721E-2</v>
      </c>
      <c r="Z20" s="3">
        <f t="shared" si="4"/>
        <v>0.11158</v>
      </c>
      <c r="AA20" s="3">
        <f t="shared" si="4"/>
        <v>0.10232857142857144</v>
      </c>
      <c r="AB20" s="4">
        <f t="shared" si="11"/>
        <v>0.10238750000000001</v>
      </c>
      <c r="AC20" s="66">
        <f xml:space="preserve"> Y20 + SQRT((2 * LN(A20)/COUNTIFS($E$13:E20, "&lt;&gt;0")))</f>
        <v>1.2667243082297603</v>
      </c>
      <c r="AD20" s="66">
        <f xml:space="preserve"> Z20 + SQRT((2 * LN(A20)/COUNTIFS($F$13:F20, "&lt;&gt;0")))</f>
        <v>1.1312469901688089</v>
      </c>
      <c r="AE20" s="66">
        <f xml:space="preserve"> AA20 + SQRT((2 * LN(A20)/COUNTIFS($G$13:G20, "&lt;&gt;0")))</f>
        <v>1.279738593944046</v>
      </c>
    </row>
    <row r="21" spans="1:31" x14ac:dyDescent="0.3">
      <c r="A21" s="2">
        <v>9</v>
      </c>
      <c r="B21" s="13">
        <v>0.13194507659869581</v>
      </c>
      <c r="C21" s="21">
        <v>0.66711062694446599</v>
      </c>
      <c r="D21" s="31">
        <v>0.7948361344197441</v>
      </c>
      <c r="E21" s="25">
        <f t="shared" si="12"/>
        <v>0</v>
      </c>
      <c r="F21" s="26">
        <f t="shared" si="13"/>
        <v>0</v>
      </c>
      <c r="G21" s="26">
        <f t="shared" si="14"/>
        <v>30000</v>
      </c>
      <c r="H21" s="27">
        <f t="shared" si="5"/>
        <v>30000</v>
      </c>
      <c r="I21" s="25">
        <f t="shared" si="6"/>
        <v>0</v>
      </c>
      <c r="J21" s="26">
        <f t="shared" si="7"/>
        <v>0</v>
      </c>
      <c r="K21" s="26">
        <f t="shared" si="8"/>
        <v>3043</v>
      </c>
      <c r="L21" s="27">
        <f t="shared" si="0"/>
        <v>3043</v>
      </c>
      <c r="M21" s="19" t="str">
        <f t="shared" si="1"/>
        <v/>
      </c>
      <c r="N21" s="3" t="str">
        <f t="shared" si="1"/>
        <v/>
      </c>
      <c r="O21" s="3">
        <f t="shared" si="1"/>
        <v>0.10143333333333333</v>
      </c>
      <c r="P21" s="4">
        <f t="shared" si="2"/>
        <v>0.10143333333333333</v>
      </c>
      <c r="Q21" s="25">
        <f>SUM(E$13:E21)</f>
        <v>70000</v>
      </c>
      <c r="R21" s="26">
        <f>SUM(F$13:F21)</f>
        <v>100000</v>
      </c>
      <c r="S21" s="26">
        <f>SUM(G$13:G21)</f>
        <v>100000</v>
      </c>
      <c r="T21" s="27">
        <f t="shared" si="9"/>
        <v>270000</v>
      </c>
      <c r="U21" s="25">
        <f>SUM(I$13:I21)</f>
        <v>6252</v>
      </c>
      <c r="V21" s="26">
        <f>SUM(J$13:J21)</f>
        <v>11158</v>
      </c>
      <c r="W21" s="26">
        <f>SUM(K$13:K21)</f>
        <v>10206</v>
      </c>
      <c r="X21" s="27">
        <f t="shared" si="3"/>
        <v>27616</v>
      </c>
      <c r="Y21" s="3">
        <f t="shared" si="10"/>
        <v>8.9314285714285721E-2</v>
      </c>
      <c r="Z21" s="3">
        <f t="shared" si="4"/>
        <v>0.11158</v>
      </c>
      <c r="AA21" s="3">
        <f t="shared" si="4"/>
        <v>0.10206</v>
      </c>
      <c r="AB21" s="4">
        <f t="shared" si="11"/>
        <v>0.10228148148148149</v>
      </c>
      <c r="AC21" s="66">
        <f xml:space="preserve"> Y21 + SQRT((2 * LN(A21)/COUNTIFS($E$13:E21, "&lt;&gt;0")))</f>
        <v>1.2996102763260091</v>
      </c>
      <c r="AD21" s="66">
        <f xml:space="preserve"> Z21 + SQRT((2 * LN(A21)/COUNTIFS($F$13:F21, "&lt;&gt;0")))</f>
        <v>1.1597270739682051</v>
      </c>
      <c r="AE21" s="66">
        <f xml:space="preserve"> AA21 + SQRT((2 * LN(A21)/COUNTIFS($G$13:G21, "&lt;&gt;0")))</f>
        <v>1.1502070739682051</v>
      </c>
    </row>
    <row r="22" spans="1:31" x14ac:dyDescent="0.3">
      <c r="A22" s="2">
        <v>10</v>
      </c>
      <c r="B22" s="13">
        <v>0.22385482421003322</v>
      </c>
      <c r="C22" s="21">
        <v>0.70737436625531691</v>
      </c>
      <c r="D22" s="31">
        <v>0.2369390275151747</v>
      </c>
      <c r="E22" s="25">
        <f t="shared" si="12"/>
        <v>30000</v>
      </c>
      <c r="F22" s="26">
        <f t="shared" si="13"/>
        <v>0</v>
      </c>
      <c r="G22" s="26">
        <f t="shared" si="14"/>
        <v>0</v>
      </c>
      <c r="H22" s="27">
        <f t="shared" si="5"/>
        <v>30000</v>
      </c>
      <c r="I22" s="25">
        <f t="shared" si="6"/>
        <v>2662</v>
      </c>
      <c r="J22" s="26">
        <f t="shared" si="7"/>
        <v>0</v>
      </c>
      <c r="K22" s="26">
        <f t="shared" si="8"/>
        <v>0</v>
      </c>
      <c r="L22" s="27">
        <f t="shared" si="0"/>
        <v>2662</v>
      </c>
      <c r="M22" s="19">
        <f t="shared" si="1"/>
        <v>8.8733333333333331E-2</v>
      </c>
      <c r="N22" s="3" t="str">
        <f t="shared" si="1"/>
        <v/>
      </c>
      <c r="O22" s="3" t="str">
        <f t="shared" si="1"/>
        <v/>
      </c>
      <c r="P22" s="4">
        <f t="shared" si="2"/>
        <v>8.8733333333333331E-2</v>
      </c>
      <c r="Q22" s="25">
        <f>SUM(E$13:E22)</f>
        <v>100000</v>
      </c>
      <c r="R22" s="26">
        <f>SUM(F$13:F22)</f>
        <v>100000</v>
      </c>
      <c r="S22" s="26">
        <f>SUM(G$13:G22)</f>
        <v>100000</v>
      </c>
      <c r="T22" s="27">
        <f t="shared" si="9"/>
        <v>300000</v>
      </c>
      <c r="U22" s="25">
        <f>SUM(I$13:I22)</f>
        <v>8914</v>
      </c>
      <c r="V22" s="26">
        <f>SUM(J$13:J22)</f>
        <v>11158</v>
      </c>
      <c r="W22" s="26">
        <f>SUM(K$13:K22)</f>
        <v>10206</v>
      </c>
      <c r="X22" s="27">
        <f t="shared" si="3"/>
        <v>30278</v>
      </c>
      <c r="Y22" s="3">
        <f t="shared" si="10"/>
        <v>8.9139999999999997E-2</v>
      </c>
      <c r="Z22" s="3">
        <f t="shared" si="4"/>
        <v>0.11158</v>
      </c>
      <c r="AA22" s="3">
        <f t="shared" si="4"/>
        <v>0.10206</v>
      </c>
      <c r="AB22" s="4">
        <f t="shared" si="11"/>
        <v>0.10092666666666666</v>
      </c>
      <c r="AC22" s="66">
        <f xml:space="preserve"> Y22 + SQRT((2 * LN(A22)/COUNTIFS($E$13:E22, "&lt;&gt;0")))</f>
        <v>1.1621230131446736</v>
      </c>
      <c r="AD22" s="66">
        <f xml:space="preserve"> Z22 + SQRT((2 * LN(A22)/COUNTIFS($F$13:F22, "&lt;&gt;0")))</f>
        <v>1.1845630131446736</v>
      </c>
      <c r="AE22" s="66">
        <f xml:space="preserve"> AA22 + SQRT((2 * LN(A22)/COUNTIFS($G$13:G22, "&lt;&gt;0")))</f>
        <v>1.1750430131446736</v>
      </c>
    </row>
    <row r="23" spans="1:31" x14ac:dyDescent="0.3">
      <c r="A23" s="2">
        <v>11</v>
      </c>
      <c r="B23" s="13">
        <v>0.67062836826772965</v>
      </c>
      <c r="C23" s="21">
        <v>0.44254016384466377</v>
      </c>
      <c r="D23" s="31">
        <v>0.91555697773685774</v>
      </c>
      <c r="E23" s="25">
        <f t="shared" si="12"/>
        <v>0</v>
      </c>
      <c r="F23" s="26">
        <f t="shared" si="13"/>
        <v>30000</v>
      </c>
      <c r="G23" s="26">
        <f t="shared" si="14"/>
        <v>0</v>
      </c>
      <c r="H23" s="27">
        <f t="shared" si="5"/>
        <v>30000</v>
      </c>
      <c r="I23" s="25">
        <f t="shared" si="6"/>
        <v>0</v>
      </c>
      <c r="J23" s="26">
        <f t="shared" si="7"/>
        <v>3292</v>
      </c>
      <c r="K23" s="26">
        <f t="shared" si="8"/>
        <v>0</v>
      </c>
      <c r="L23" s="27">
        <f t="shared" si="0"/>
        <v>3292</v>
      </c>
      <c r="M23" s="19" t="str">
        <f t="shared" si="1"/>
        <v/>
      </c>
      <c r="N23" s="3">
        <f t="shared" si="1"/>
        <v>0.10973333333333334</v>
      </c>
      <c r="O23" s="3" t="str">
        <f t="shared" si="1"/>
        <v/>
      </c>
      <c r="P23" s="4">
        <f t="shared" si="2"/>
        <v>0.10973333333333334</v>
      </c>
      <c r="Q23" s="25">
        <f>SUM(E$13:E23)</f>
        <v>100000</v>
      </c>
      <c r="R23" s="26">
        <f>SUM(F$13:F23)</f>
        <v>130000</v>
      </c>
      <c r="S23" s="26">
        <f>SUM(G$13:G23)</f>
        <v>100000</v>
      </c>
      <c r="T23" s="27">
        <f t="shared" si="9"/>
        <v>330000</v>
      </c>
      <c r="U23" s="25">
        <f>SUM(I$13:I23)</f>
        <v>8914</v>
      </c>
      <c r="V23" s="26">
        <f>SUM(J$13:J23)</f>
        <v>14450</v>
      </c>
      <c r="W23" s="26">
        <f>SUM(K$13:K23)</f>
        <v>10206</v>
      </c>
      <c r="X23" s="27">
        <f t="shared" si="3"/>
        <v>33570</v>
      </c>
      <c r="Y23" s="3">
        <f t="shared" si="10"/>
        <v>8.9139999999999997E-2</v>
      </c>
      <c r="Z23" s="3">
        <f t="shared" si="4"/>
        <v>0.11115384615384616</v>
      </c>
      <c r="AA23" s="3">
        <f t="shared" si="4"/>
        <v>0.10206</v>
      </c>
      <c r="AB23" s="4">
        <f t="shared" si="11"/>
        <v>0.10172727272727272</v>
      </c>
      <c r="AC23" s="66">
        <f xml:space="preserve"> Y23 + SQRT((2 * LN(A23)/COUNTIFS($E$13:E23, "&lt;&gt;0")))</f>
        <v>1.1841046735850365</v>
      </c>
      <c r="AD23" s="66">
        <f xml:space="preserve"> Z23 + SQRT((2 * LN(A23)/COUNTIFS($F$13:F23, "&lt;&gt;0")))</f>
        <v>1.0905200233926502</v>
      </c>
      <c r="AE23" s="66">
        <f xml:space="preserve"> AA23 + SQRT((2 * LN(A23)/COUNTIFS($G$13:G23, "&lt;&gt;0")))</f>
        <v>1.1970246735850365</v>
      </c>
    </row>
    <row r="24" spans="1:31" x14ac:dyDescent="0.3">
      <c r="A24" s="2">
        <v>12</v>
      </c>
      <c r="B24" s="13">
        <v>0.16301794093744759</v>
      </c>
      <c r="C24" s="21">
        <v>0.80054456358264614</v>
      </c>
      <c r="D24" s="31">
        <v>0.53844713213143058</v>
      </c>
      <c r="E24" s="25">
        <f t="shared" si="12"/>
        <v>0</v>
      </c>
      <c r="F24" s="26">
        <f t="shared" si="13"/>
        <v>0</v>
      </c>
      <c r="G24" s="26">
        <f t="shared" si="14"/>
        <v>30000</v>
      </c>
      <c r="H24" s="27">
        <f t="shared" si="5"/>
        <v>30000</v>
      </c>
      <c r="I24" s="25">
        <f t="shared" si="6"/>
        <v>0</v>
      </c>
      <c r="J24" s="26">
        <f t="shared" si="7"/>
        <v>0</v>
      </c>
      <c r="K24" s="26">
        <f t="shared" si="8"/>
        <v>3005</v>
      </c>
      <c r="L24" s="27">
        <f t="shared" si="0"/>
        <v>3005</v>
      </c>
      <c r="M24" s="19" t="str">
        <f t="shared" si="1"/>
        <v/>
      </c>
      <c r="N24" s="3" t="str">
        <f t="shared" si="1"/>
        <v/>
      </c>
      <c r="O24" s="3">
        <f t="shared" si="1"/>
        <v>0.10016666666666667</v>
      </c>
      <c r="P24" s="4">
        <f t="shared" si="2"/>
        <v>0.10016666666666667</v>
      </c>
      <c r="Q24" s="25">
        <f>SUM(E$13:E24)</f>
        <v>100000</v>
      </c>
      <c r="R24" s="26">
        <f>SUM(F$13:F24)</f>
        <v>130000</v>
      </c>
      <c r="S24" s="26">
        <f>SUM(G$13:G24)</f>
        <v>130000</v>
      </c>
      <c r="T24" s="27">
        <f t="shared" si="9"/>
        <v>360000</v>
      </c>
      <c r="U24" s="25">
        <f>SUM(I$13:I24)</f>
        <v>8914</v>
      </c>
      <c r="V24" s="26">
        <f>SUM(J$13:J24)</f>
        <v>14450</v>
      </c>
      <c r="W24" s="26">
        <f>SUM(K$13:K24)</f>
        <v>13211</v>
      </c>
      <c r="X24" s="27">
        <f t="shared" si="3"/>
        <v>36575</v>
      </c>
      <c r="Y24" s="3">
        <f t="shared" si="10"/>
        <v>8.9139999999999997E-2</v>
      </c>
      <c r="Z24" s="3">
        <f t="shared" si="4"/>
        <v>0.11115384615384616</v>
      </c>
      <c r="AA24" s="3">
        <f t="shared" si="4"/>
        <v>0.10162307692307693</v>
      </c>
      <c r="AB24" s="4">
        <f t="shared" si="11"/>
        <v>0.10159722222222223</v>
      </c>
      <c r="AC24" s="66">
        <f xml:space="preserve"> Y24 + SQRT((2 * LN(A24)/COUNTIFS($E$13:E24, "&lt;&gt;0")))</f>
        <v>1.2037939036373577</v>
      </c>
      <c r="AD24" s="66">
        <f xml:space="preserve"> Z24 + SQRT((2 * LN(A24)/COUNTIFS($F$13:F24, "&lt;&gt;0")))</f>
        <v>1.108130606121299</v>
      </c>
      <c r="AE24" s="66">
        <f xml:space="preserve"> AA24 + SQRT((2 * LN(A24)/COUNTIFS($G$13:G24, "&lt;&gt;0")))</f>
        <v>1.0985998368905299</v>
      </c>
    </row>
    <row r="25" spans="1:31" x14ac:dyDescent="0.3">
      <c r="A25" s="2">
        <v>13</v>
      </c>
      <c r="B25" s="13">
        <v>9.2444289284612902E-2</v>
      </c>
      <c r="C25" s="21">
        <v>0.96225053242008285</v>
      </c>
      <c r="D25" s="31">
        <v>0.46328918972010213</v>
      </c>
      <c r="E25" s="25">
        <f t="shared" si="12"/>
        <v>30000</v>
      </c>
      <c r="F25" s="26">
        <f t="shared" si="13"/>
        <v>0</v>
      </c>
      <c r="G25" s="26">
        <f t="shared" si="14"/>
        <v>0</v>
      </c>
      <c r="H25" s="27">
        <f t="shared" si="5"/>
        <v>30000</v>
      </c>
      <c r="I25" s="25">
        <f t="shared" si="6"/>
        <v>2634</v>
      </c>
      <c r="J25" s="26">
        <f t="shared" si="7"/>
        <v>0</v>
      </c>
      <c r="K25" s="26">
        <f t="shared" si="8"/>
        <v>0</v>
      </c>
      <c r="L25" s="27">
        <f t="shared" si="0"/>
        <v>2634</v>
      </c>
      <c r="M25" s="19">
        <f t="shared" si="1"/>
        <v>8.7800000000000003E-2</v>
      </c>
      <c r="N25" s="3" t="str">
        <f t="shared" si="1"/>
        <v/>
      </c>
      <c r="O25" s="3" t="str">
        <f t="shared" si="1"/>
        <v/>
      </c>
      <c r="P25" s="4">
        <f t="shared" si="2"/>
        <v>8.7800000000000003E-2</v>
      </c>
      <c r="Q25" s="25">
        <f>SUM(E$13:E25)</f>
        <v>130000</v>
      </c>
      <c r="R25" s="26">
        <f>SUM(F$13:F25)</f>
        <v>130000</v>
      </c>
      <c r="S25" s="26">
        <f>SUM(G$13:G25)</f>
        <v>130000</v>
      </c>
      <c r="T25" s="27">
        <f t="shared" si="9"/>
        <v>390000</v>
      </c>
      <c r="U25" s="25">
        <f>SUM(I$13:I25)</f>
        <v>11548</v>
      </c>
      <c r="V25" s="26">
        <f>SUM(J$13:J25)</f>
        <v>14450</v>
      </c>
      <c r="W25" s="26">
        <f>SUM(K$13:K25)</f>
        <v>13211</v>
      </c>
      <c r="X25" s="27">
        <f t="shared" si="3"/>
        <v>39209</v>
      </c>
      <c r="Y25" s="3">
        <f t="shared" si="10"/>
        <v>8.8830769230769227E-2</v>
      </c>
      <c r="Z25" s="3">
        <f t="shared" si="4"/>
        <v>0.11115384615384616</v>
      </c>
      <c r="AA25" s="3">
        <f t="shared" si="4"/>
        <v>0.10162307692307693</v>
      </c>
      <c r="AB25" s="4">
        <f t="shared" si="11"/>
        <v>0.10053589743589744</v>
      </c>
      <c r="AC25" s="66">
        <f xml:space="preserve"> Y25 + SQRT((2 * LN(A25)/COUNTIFS($E$13:E25, "&lt;&gt;0")))</f>
        <v>1.1017373507991854</v>
      </c>
      <c r="AD25" s="66">
        <f xml:space="preserve"> Z25 + SQRT((2 * LN(A25)/COUNTIFS($F$13:F25, "&lt;&gt;0")))</f>
        <v>1.1240604277222623</v>
      </c>
      <c r="AE25" s="66">
        <f xml:space="preserve"> AA25 + SQRT((2 * LN(A25)/COUNTIFS($G$13:G25, "&lt;&gt;0")))</f>
        <v>1.114529658491493</v>
      </c>
    </row>
    <row r="26" spans="1:31" x14ac:dyDescent="0.3">
      <c r="A26" s="2">
        <v>14</v>
      </c>
      <c r="B26" s="13">
        <v>0.58883775404502425</v>
      </c>
      <c r="C26" s="21">
        <v>0.97905052168461115</v>
      </c>
      <c r="D26" s="31">
        <v>0.53105665344050812</v>
      </c>
      <c r="E26" s="25">
        <f t="shared" si="12"/>
        <v>0</v>
      </c>
      <c r="F26" s="26">
        <f t="shared" si="13"/>
        <v>30000</v>
      </c>
      <c r="G26" s="26">
        <f t="shared" si="14"/>
        <v>0</v>
      </c>
      <c r="H26" s="27">
        <f t="shared" si="5"/>
        <v>30000</v>
      </c>
      <c r="I26" s="25">
        <f t="shared" si="6"/>
        <v>0</v>
      </c>
      <c r="J26" s="26">
        <f t="shared" si="7"/>
        <v>3411</v>
      </c>
      <c r="K26" s="26">
        <f t="shared" si="8"/>
        <v>0</v>
      </c>
      <c r="L26" s="27">
        <f t="shared" si="0"/>
        <v>3411</v>
      </c>
      <c r="M26" s="19" t="str">
        <f t="shared" si="1"/>
        <v/>
      </c>
      <c r="N26" s="3">
        <f t="shared" si="1"/>
        <v>0.1137</v>
      </c>
      <c r="O26" s="3" t="str">
        <f t="shared" si="1"/>
        <v/>
      </c>
      <c r="P26" s="4">
        <f t="shared" si="2"/>
        <v>0.1137</v>
      </c>
      <c r="Q26" s="25">
        <f>SUM(E$13:E26)</f>
        <v>130000</v>
      </c>
      <c r="R26" s="26">
        <f>SUM(F$13:F26)</f>
        <v>160000</v>
      </c>
      <c r="S26" s="26">
        <f>SUM(G$13:G26)</f>
        <v>130000</v>
      </c>
      <c r="T26" s="27">
        <f t="shared" si="9"/>
        <v>420000</v>
      </c>
      <c r="U26" s="25">
        <f>SUM(I$13:I26)</f>
        <v>11548</v>
      </c>
      <c r="V26" s="26">
        <f>SUM(J$13:J26)</f>
        <v>17861</v>
      </c>
      <c r="W26" s="26">
        <f>SUM(K$13:K26)</f>
        <v>13211</v>
      </c>
      <c r="X26" s="27">
        <f t="shared" si="3"/>
        <v>42620</v>
      </c>
      <c r="Y26" s="3">
        <f t="shared" si="10"/>
        <v>8.8830769230769227E-2</v>
      </c>
      <c r="Z26" s="3">
        <f t="shared" si="4"/>
        <v>0.11163125</v>
      </c>
      <c r="AA26" s="3">
        <f t="shared" si="4"/>
        <v>0.10162307692307693</v>
      </c>
      <c r="AB26" s="4">
        <f t="shared" si="11"/>
        <v>0.10147619047619047</v>
      </c>
      <c r="AC26" s="66">
        <f xml:space="preserve"> Y26 + SQRT((2 * LN(A26)/COUNTIFS($E$13:E26, "&lt;&gt;0")))</f>
        <v>1.1162658921685162</v>
      </c>
      <c r="AD26" s="66">
        <f xml:space="preserve"> Z26 + SQRT((2 * LN(A26)/COUNTIFS($F$13:F26, "&lt;&gt;0")))</f>
        <v>1.049546905343496</v>
      </c>
      <c r="AE26" s="66">
        <f xml:space="preserve"> AA26 + SQRT((2 * LN(A26)/COUNTIFS($G$13:G26, "&lt;&gt;0")))</f>
        <v>1.129058199860824</v>
      </c>
    </row>
    <row r="27" spans="1:31" x14ac:dyDescent="0.3">
      <c r="A27" s="2">
        <v>15</v>
      </c>
      <c r="B27" s="13">
        <v>0.82234226758866102</v>
      </c>
      <c r="C27" s="21">
        <v>0.55672474238340097</v>
      </c>
      <c r="D27" s="31">
        <v>0.88612582638106541</v>
      </c>
      <c r="E27" s="25">
        <f t="shared" si="12"/>
        <v>0</v>
      </c>
      <c r="F27" s="26">
        <f t="shared" si="13"/>
        <v>0</v>
      </c>
      <c r="G27" s="26">
        <f t="shared" si="14"/>
        <v>30000</v>
      </c>
      <c r="H27" s="27">
        <f t="shared" si="5"/>
        <v>30000</v>
      </c>
      <c r="I27" s="25">
        <f t="shared" si="6"/>
        <v>0</v>
      </c>
      <c r="J27" s="26">
        <f t="shared" si="7"/>
        <v>0</v>
      </c>
      <c r="K27" s="26">
        <f t="shared" si="8"/>
        <v>3063</v>
      </c>
      <c r="L27" s="27">
        <f t="shared" si="0"/>
        <v>3063</v>
      </c>
      <c r="M27" s="19" t="str">
        <f t="shared" si="1"/>
        <v/>
      </c>
      <c r="N27" s="3" t="str">
        <f t="shared" si="1"/>
        <v/>
      </c>
      <c r="O27" s="3">
        <f t="shared" si="1"/>
        <v>0.1021</v>
      </c>
      <c r="P27" s="4">
        <f t="shared" si="2"/>
        <v>0.1021</v>
      </c>
      <c r="Q27" s="25">
        <f>SUM(E$13:E27)</f>
        <v>130000</v>
      </c>
      <c r="R27" s="26">
        <f>SUM(F$13:F27)</f>
        <v>160000</v>
      </c>
      <c r="S27" s="26">
        <f>SUM(G$13:G27)</f>
        <v>160000</v>
      </c>
      <c r="T27" s="27">
        <f t="shared" si="9"/>
        <v>450000</v>
      </c>
      <c r="U27" s="25">
        <f>SUM(I$13:I27)</f>
        <v>11548</v>
      </c>
      <c r="V27" s="26">
        <f>SUM(J$13:J27)</f>
        <v>17861</v>
      </c>
      <c r="W27" s="26">
        <f>SUM(K$13:K27)</f>
        <v>16274</v>
      </c>
      <c r="X27" s="27">
        <f t="shared" si="3"/>
        <v>45683</v>
      </c>
      <c r="Y27" s="3">
        <f t="shared" si="10"/>
        <v>8.8830769230769227E-2</v>
      </c>
      <c r="Z27" s="3">
        <f t="shared" si="4"/>
        <v>0.11163125</v>
      </c>
      <c r="AA27" s="3">
        <f t="shared" si="4"/>
        <v>0.1017125</v>
      </c>
      <c r="AB27" s="4">
        <f t="shared" si="11"/>
        <v>0.10151777777777778</v>
      </c>
      <c r="AC27" s="66">
        <f xml:space="preserve"> Y27 + SQRT((2 * LN(A27)/COUNTIFS($E$13:E27, "&lt;&gt;0")))</f>
        <v>1.1296093626121302</v>
      </c>
      <c r="AD27" s="66">
        <f xml:space="preserve"> Z27 + SQRT((2 * LN(A27)/COUNTIFS($F$13:F27, "&lt;&gt;0")))</f>
        <v>1.0617277716057805</v>
      </c>
      <c r="AE27" s="66">
        <f xml:space="preserve"> AA27 + SQRT((2 * LN(A27)/COUNTIFS($G$13:G27, "&lt;&gt;0")))</f>
        <v>1.0518090216057805</v>
      </c>
    </row>
    <row r="28" spans="1:31" x14ac:dyDescent="0.3">
      <c r="A28" s="2">
        <v>16</v>
      </c>
      <c r="B28" s="13">
        <v>0.84196429942263962</v>
      </c>
      <c r="C28" s="21">
        <v>0.68733116660633353</v>
      </c>
      <c r="D28" s="31">
        <v>0.21033096704047327</v>
      </c>
      <c r="E28" s="25">
        <f t="shared" si="12"/>
        <v>30000</v>
      </c>
      <c r="F28" s="26">
        <f t="shared" si="13"/>
        <v>0</v>
      </c>
      <c r="G28" s="26">
        <f t="shared" si="14"/>
        <v>0</v>
      </c>
      <c r="H28" s="27">
        <f t="shared" si="5"/>
        <v>30000</v>
      </c>
      <c r="I28" s="25">
        <f t="shared" si="6"/>
        <v>2750</v>
      </c>
      <c r="J28" s="26">
        <f t="shared" si="7"/>
        <v>0</v>
      </c>
      <c r="K28" s="26">
        <f t="shared" si="8"/>
        <v>0</v>
      </c>
      <c r="L28" s="27">
        <f t="shared" si="0"/>
        <v>2750</v>
      </c>
      <c r="M28" s="19">
        <f t="shared" si="1"/>
        <v>9.166666666666666E-2</v>
      </c>
      <c r="N28" s="3" t="str">
        <f t="shared" si="1"/>
        <v/>
      </c>
      <c r="O28" s="3" t="str">
        <f t="shared" si="1"/>
        <v/>
      </c>
      <c r="P28" s="4">
        <f t="shared" si="2"/>
        <v>9.166666666666666E-2</v>
      </c>
      <c r="Q28" s="25">
        <f>SUM(E$13:E28)</f>
        <v>160000</v>
      </c>
      <c r="R28" s="26">
        <f>SUM(F$13:F28)</f>
        <v>160000</v>
      </c>
      <c r="S28" s="26">
        <f>SUM(G$13:G28)</f>
        <v>160000</v>
      </c>
      <c r="T28" s="27">
        <f t="shared" si="9"/>
        <v>480000</v>
      </c>
      <c r="U28" s="25">
        <f>SUM(I$13:I28)</f>
        <v>14298</v>
      </c>
      <c r="V28" s="26">
        <f>SUM(J$13:J28)</f>
        <v>17861</v>
      </c>
      <c r="W28" s="26">
        <f>SUM(K$13:K28)</f>
        <v>16274</v>
      </c>
      <c r="X28" s="27">
        <f t="shared" si="3"/>
        <v>48433</v>
      </c>
      <c r="Y28" s="3">
        <f t="shared" si="10"/>
        <v>8.9362499999999997E-2</v>
      </c>
      <c r="Z28" s="3">
        <f t="shared" si="4"/>
        <v>0.11163125</v>
      </c>
      <c r="AA28" s="3">
        <f t="shared" si="4"/>
        <v>0.1017125</v>
      </c>
      <c r="AB28" s="4">
        <f t="shared" si="11"/>
        <v>0.10090208333333334</v>
      </c>
      <c r="AC28" s="66">
        <f xml:space="preserve"> Y28 + SQRT((2 * LN(A28)/COUNTIFS($E$13:E28, "&lt;&gt;0")))</f>
        <v>1.0507137577339218</v>
      </c>
      <c r="AD28" s="66">
        <f xml:space="preserve"> Z28 + SQRT((2 * LN(A28)/COUNTIFS($F$13:F28, "&lt;&gt;0")))</f>
        <v>1.0729825077339219</v>
      </c>
      <c r="AE28" s="66">
        <f xml:space="preserve"> AA28 + SQRT((2 * LN(A28)/COUNTIFS($G$13:G28, "&lt;&gt;0")))</f>
        <v>1.0630637577339219</v>
      </c>
    </row>
    <row r="29" spans="1:31" x14ac:dyDescent="0.3">
      <c r="A29" s="2">
        <v>17</v>
      </c>
      <c r="B29" s="13">
        <v>0.94155845335844435</v>
      </c>
      <c r="C29" s="21">
        <v>5.3153783508686492E-2</v>
      </c>
      <c r="D29" s="31">
        <v>0.52641178733010063</v>
      </c>
      <c r="E29" s="25">
        <f t="shared" si="12"/>
        <v>0</v>
      </c>
      <c r="F29" s="26">
        <f t="shared" si="13"/>
        <v>30000</v>
      </c>
      <c r="G29" s="26">
        <f t="shared" si="14"/>
        <v>0</v>
      </c>
      <c r="H29" s="27">
        <f t="shared" si="5"/>
        <v>30000</v>
      </c>
      <c r="I29" s="25">
        <f t="shared" si="6"/>
        <v>0</v>
      </c>
      <c r="J29" s="26">
        <f t="shared" si="7"/>
        <v>3213</v>
      </c>
      <c r="K29" s="26">
        <f t="shared" si="8"/>
        <v>0</v>
      </c>
      <c r="L29" s="27">
        <f t="shared" si="0"/>
        <v>3213</v>
      </c>
      <c r="M29" s="19" t="str">
        <f t="shared" si="1"/>
        <v/>
      </c>
      <c r="N29" s="3">
        <f t="shared" si="1"/>
        <v>0.1071</v>
      </c>
      <c r="O29" s="3" t="str">
        <f t="shared" si="1"/>
        <v/>
      </c>
      <c r="P29" s="4">
        <f t="shared" si="2"/>
        <v>0.1071</v>
      </c>
      <c r="Q29" s="25">
        <f>SUM(E$13:E29)</f>
        <v>160000</v>
      </c>
      <c r="R29" s="26">
        <f>SUM(F$13:F29)</f>
        <v>190000</v>
      </c>
      <c r="S29" s="26">
        <f>SUM(G$13:G29)</f>
        <v>160000</v>
      </c>
      <c r="T29" s="27">
        <f t="shared" si="9"/>
        <v>510000</v>
      </c>
      <c r="U29" s="25">
        <f>SUM(I$13:I29)</f>
        <v>14298</v>
      </c>
      <c r="V29" s="26">
        <f>SUM(J$13:J29)</f>
        <v>21074</v>
      </c>
      <c r="W29" s="26">
        <f>SUM(K$13:K29)</f>
        <v>16274</v>
      </c>
      <c r="X29" s="27">
        <f t="shared" si="3"/>
        <v>51646</v>
      </c>
      <c r="Y29" s="3">
        <f t="shared" si="10"/>
        <v>8.9362499999999997E-2</v>
      </c>
      <c r="Z29" s="3">
        <f t="shared" si="4"/>
        <v>0.1109157894736842</v>
      </c>
      <c r="AA29" s="3">
        <f t="shared" si="4"/>
        <v>0.1017125</v>
      </c>
      <c r="AB29" s="4">
        <f t="shared" si="11"/>
        <v>0.10126666666666667</v>
      </c>
      <c r="AC29" s="66">
        <f xml:space="preserve"> Y29 + SQRT((2 * LN(A29)/COUNTIFS($E$13:E29, "&lt;&gt;0")))</f>
        <v>1.0611672375984225</v>
      </c>
      <c r="AD29" s="66">
        <f xml:space="preserve"> Z29 + SQRT((2 * LN(A29)/COUNTIFS($F$13:F29, "&lt;&gt;0")))</f>
        <v>1.010632148596494</v>
      </c>
      <c r="AE29" s="66">
        <f xml:space="preserve"> AA29 + SQRT((2 * LN(A29)/COUNTIFS($G$13:G29, "&lt;&gt;0")))</f>
        <v>1.0735172375984225</v>
      </c>
    </row>
    <row r="30" spans="1:31" x14ac:dyDescent="0.3">
      <c r="A30" s="2">
        <v>18</v>
      </c>
      <c r="B30" s="13">
        <v>0.38729171739997703</v>
      </c>
      <c r="C30" s="21">
        <v>0.34951775365442306</v>
      </c>
      <c r="D30" s="31">
        <v>0.65407361787018981</v>
      </c>
      <c r="E30" s="25">
        <f t="shared" si="12"/>
        <v>0</v>
      </c>
      <c r="F30" s="26">
        <f t="shared" si="13"/>
        <v>0</v>
      </c>
      <c r="G30" s="26">
        <f t="shared" si="14"/>
        <v>30000</v>
      </c>
      <c r="H30" s="27">
        <f t="shared" si="5"/>
        <v>30000</v>
      </c>
      <c r="I30" s="25">
        <f t="shared" si="6"/>
        <v>0</v>
      </c>
      <c r="J30" s="26">
        <f t="shared" si="7"/>
        <v>0</v>
      </c>
      <c r="K30" s="26">
        <f t="shared" si="8"/>
        <v>3020</v>
      </c>
      <c r="L30" s="27">
        <f t="shared" si="0"/>
        <v>3020</v>
      </c>
      <c r="M30" s="19" t="str">
        <f t="shared" si="1"/>
        <v/>
      </c>
      <c r="N30" s="3" t="str">
        <f t="shared" si="1"/>
        <v/>
      </c>
      <c r="O30" s="3">
        <f t="shared" si="1"/>
        <v>0.10066666666666667</v>
      </c>
      <c r="P30" s="4">
        <f t="shared" si="2"/>
        <v>0.10066666666666667</v>
      </c>
      <c r="Q30" s="25">
        <f>SUM(E$13:E30)</f>
        <v>160000</v>
      </c>
      <c r="R30" s="26">
        <f>SUM(F$13:F30)</f>
        <v>190000</v>
      </c>
      <c r="S30" s="26">
        <f>SUM(G$13:G30)</f>
        <v>190000</v>
      </c>
      <c r="T30" s="27">
        <f t="shared" si="9"/>
        <v>540000</v>
      </c>
      <c r="U30" s="25">
        <f>SUM(I$13:I30)</f>
        <v>14298</v>
      </c>
      <c r="V30" s="26">
        <f>SUM(J$13:J30)</f>
        <v>21074</v>
      </c>
      <c r="W30" s="26">
        <f>SUM(K$13:K30)</f>
        <v>19294</v>
      </c>
      <c r="X30" s="27">
        <f t="shared" si="3"/>
        <v>54666</v>
      </c>
      <c r="Y30" s="3">
        <f t="shared" si="10"/>
        <v>8.9362499999999997E-2</v>
      </c>
      <c r="Z30" s="3">
        <f t="shared" si="4"/>
        <v>0.1109157894736842</v>
      </c>
      <c r="AA30" s="3">
        <f t="shared" si="4"/>
        <v>0.10154736842105264</v>
      </c>
      <c r="AB30" s="4">
        <f t="shared" si="11"/>
        <v>0.10123333333333333</v>
      </c>
      <c r="AC30" s="66">
        <f xml:space="preserve"> Y30 + SQRT((2 * LN(A30)/COUNTIFS($E$13:E30, "&lt;&gt;0")))</f>
        <v>1.0709210833927869</v>
      </c>
      <c r="AD30" s="66">
        <f xml:space="preserve"> Z30 + SQRT((2 * LN(A30)/COUNTIFS($F$13:F30, "&lt;&gt;0")))</f>
        <v>1.0196624550829987</v>
      </c>
      <c r="AE30" s="66">
        <f xml:space="preserve"> AA30 + SQRT((2 * LN(A30)/COUNTIFS($G$13:G30, "&lt;&gt;0")))</f>
        <v>1.010294034030367</v>
      </c>
    </row>
    <row r="31" spans="1:31" x14ac:dyDescent="0.3">
      <c r="A31" s="2">
        <v>19</v>
      </c>
      <c r="B31" s="13">
        <v>0.13859757743450207</v>
      </c>
      <c r="C31" s="21">
        <v>0.67349503852547188</v>
      </c>
      <c r="D31" s="31">
        <v>0.82419131769920673</v>
      </c>
      <c r="E31" s="25">
        <f t="shared" si="12"/>
        <v>30000</v>
      </c>
      <c r="F31" s="26">
        <f t="shared" si="13"/>
        <v>0</v>
      </c>
      <c r="G31" s="26">
        <f t="shared" si="14"/>
        <v>0</v>
      </c>
      <c r="H31" s="27">
        <f t="shared" si="5"/>
        <v>30000</v>
      </c>
      <c r="I31" s="25">
        <f t="shared" si="6"/>
        <v>2646</v>
      </c>
      <c r="J31" s="26">
        <f t="shared" si="7"/>
        <v>0</v>
      </c>
      <c r="K31" s="26">
        <f t="shared" si="8"/>
        <v>0</v>
      </c>
      <c r="L31" s="27">
        <f t="shared" si="0"/>
        <v>2646</v>
      </c>
      <c r="M31" s="19">
        <f t="shared" si="1"/>
        <v>8.8200000000000001E-2</v>
      </c>
      <c r="N31" s="3" t="str">
        <f t="shared" si="1"/>
        <v/>
      </c>
      <c r="O31" s="3" t="str">
        <f t="shared" si="1"/>
        <v/>
      </c>
      <c r="P31" s="4">
        <f t="shared" si="2"/>
        <v>8.8200000000000001E-2</v>
      </c>
      <c r="Q31" s="25">
        <f>SUM(E$13:E31)</f>
        <v>190000</v>
      </c>
      <c r="R31" s="26">
        <f>SUM(F$13:F31)</f>
        <v>190000</v>
      </c>
      <c r="S31" s="26">
        <f>SUM(G$13:G31)</f>
        <v>190000</v>
      </c>
      <c r="T31" s="27">
        <f t="shared" si="9"/>
        <v>570000</v>
      </c>
      <c r="U31" s="25">
        <f>SUM(I$13:I31)</f>
        <v>16944</v>
      </c>
      <c r="V31" s="26">
        <f>SUM(J$13:J31)</f>
        <v>21074</v>
      </c>
      <c r="W31" s="26">
        <f>SUM(K$13:K31)</f>
        <v>19294</v>
      </c>
      <c r="X31" s="27">
        <f t="shared" si="3"/>
        <v>57312</v>
      </c>
      <c r="Y31" s="3">
        <f t="shared" si="10"/>
        <v>8.9178947368421052E-2</v>
      </c>
      <c r="Z31" s="3">
        <f t="shared" si="4"/>
        <v>0.1109157894736842</v>
      </c>
      <c r="AA31" s="3">
        <f t="shared" si="4"/>
        <v>0.10154736842105264</v>
      </c>
      <c r="AB31" s="4">
        <f t="shared" si="11"/>
        <v>0.10054736842105264</v>
      </c>
      <c r="AC31" s="66">
        <f xml:space="preserve"> Y31 + SQRT((2 * LN(A31)/COUNTIFS($E$13:E31, "&lt;&gt;0")))</f>
        <v>1.0063857287224622</v>
      </c>
      <c r="AD31" s="66">
        <f xml:space="preserve"> Z31 + SQRT((2 * LN(A31)/COUNTIFS($F$13:F31, "&lt;&gt;0")))</f>
        <v>1.0281225708277255</v>
      </c>
      <c r="AE31" s="66">
        <f xml:space="preserve"> AA31 + SQRT((2 * LN(A31)/COUNTIFS($G$13:G31, "&lt;&gt;0")))</f>
        <v>1.0187541497750938</v>
      </c>
    </row>
    <row r="32" spans="1:31" x14ac:dyDescent="0.3">
      <c r="A32" s="2">
        <v>20</v>
      </c>
      <c r="B32" s="13">
        <v>0.14145637947482426</v>
      </c>
      <c r="C32" s="21">
        <v>2.6127224078081657E-2</v>
      </c>
      <c r="D32" s="31">
        <v>0.76439785704004626</v>
      </c>
      <c r="E32" s="25">
        <f t="shared" si="12"/>
        <v>0</v>
      </c>
      <c r="F32" s="26">
        <f t="shared" si="13"/>
        <v>30000</v>
      </c>
      <c r="G32" s="26">
        <f t="shared" si="14"/>
        <v>0</v>
      </c>
      <c r="H32" s="27">
        <f t="shared" si="5"/>
        <v>30000</v>
      </c>
      <c r="I32" s="25">
        <f t="shared" si="6"/>
        <v>0</v>
      </c>
      <c r="J32" s="26">
        <f t="shared" si="7"/>
        <v>3195</v>
      </c>
      <c r="K32" s="26">
        <f t="shared" si="8"/>
        <v>0</v>
      </c>
      <c r="L32" s="27">
        <f t="shared" si="0"/>
        <v>3195</v>
      </c>
      <c r="M32" s="19" t="str">
        <f t="shared" si="1"/>
        <v/>
      </c>
      <c r="N32" s="3">
        <f t="shared" si="1"/>
        <v>0.1065</v>
      </c>
      <c r="O32" s="3" t="str">
        <f t="shared" si="1"/>
        <v/>
      </c>
      <c r="P32" s="4">
        <f t="shared" si="2"/>
        <v>0.1065</v>
      </c>
      <c r="Q32" s="25">
        <f>SUM(E$13:E32)</f>
        <v>190000</v>
      </c>
      <c r="R32" s="26">
        <f>SUM(F$13:F32)</f>
        <v>220000</v>
      </c>
      <c r="S32" s="26">
        <f>SUM(G$13:G32)</f>
        <v>190000</v>
      </c>
      <c r="T32" s="27">
        <f t="shared" si="9"/>
        <v>600000</v>
      </c>
      <c r="U32" s="25">
        <f>SUM(I$13:I32)</f>
        <v>16944</v>
      </c>
      <c r="V32" s="26">
        <f>SUM(J$13:J32)</f>
        <v>24269</v>
      </c>
      <c r="W32" s="26">
        <f>SUM(K$13:K32)</f>
        <v>19294</v>
      </c>
      <c r="X32" s="27">
        <f t="shared" si="3"/>
        <v>60507</v>
      </c>
      <c r="Y32" s="3">
        <f t="shared" si="10"/>
        <v>8.9178947368421052E-2</v>
      </c>
      <c r="Z32" s="3">
        <f t="shared" si="4"/>
        <v>0.11031363636363636</v>
      </c>
      <c r="AA32" s="3">
        <f t="shared" si="4"/>
        <v>0.10154736842105264</v>
      </c>
      <c r="AB32" s="4">
        <f t="shared" si="11"/>
        <v>0.100845</v>
      </c>
      <c r="AC32" s="66">
        <f xml:space="preserve"> Y32 + SQRT((2 * LN(A32)/COUNTIFS($E$13:E32, "&lt;&gt;0")))</f>
        <v>1.0143402882867021</v>
      </c>
      <c r="AD32" s="66">
        <f xml:space="preserve"> Z32 + SQRT((2 * LN(A32)/COUNTIFS($F$13:F32, "&lt;&gt;0")))</f>
        <v>0.97572282766477902</v>
      </c>
      <c r="AE32" s="66">
        <f xml:space="preserve"> AA32 + SQRT((2 * LN(A32)/COUNTIFS($G$13:G32, "&lt;&gt;0")))</f>
        <v>1.0267087093393337</v>
      </c>
    </row>
    <row r="33" spans="1:31" x14ac:dyDescent="0.3">
      <c r="A33" s="2">
        <v>21</v>
      </c>
      <c r="B33" s="13">
        <v>0.42119702339198706</v>
      </c>
      <c r="C33" s="21">
        <v>0.32571719276141586</v>
      </c>
      <c r="D33" s="31">
        <v>0.16207239089430636</v>
      </c>
      <c r="E33" s="25">
        <f t="shared" si="12"/>
        <v>0</v>
      </c>
      <c r="F33" s="26">
        <f t="shared" si="13"/>
        <v>0</v>
      </c>
      <c r="G33" s="26">
        <f t="shared" si="14"/>
        <v>30000</v>
      </c>
      <c r="H33" s="27">
        <f t="shared" si="5"/>
        <v>30000</v>
      </c>
      <c r="I33" s="25">
        <f t="shared" si="6"/>
        <v>0</v>
      </c>
      <c r="J33" s="26">
        <f t="shared" si="7"/>
        <v>0</v>
      </c>
      <c r="K33" s="26">
        <f t="shared" si="8"/>
        <v>2949</v>
      </c>
      <c r="L33" s="27">
        <f t="shared" si="0"/>
        <v>2949</v>
      </c>
      <c r="M33" s="19" t="str">
        <f t="shared" si="1"/>
        <v/>
      </c>
      <c r="N33" s="3" t="str">
        <f t="shared" si="1"/>
        <v/>
      </c>
      <c r="O33" s="3">
        <f t="shared" si="1"/>
        <v>9.8299999999999998E-2</v>
      </c>
      <c r="P33" s="4">
        <f t="shared" si="2"/>
        <v>9.8299999999999998E-2</v>
      </c>
      <c r="Q33" s="25">
        <f>SUM(E$13:E33)</f>
        <v>190000</v>
      </c>
      <c r="R33" s="26">
        <f>SUM(F$13:F33)</f>
        <v>220000</v>
      </c>
      <c r="S33" s="26">
        <f>SUM(G$13:G33)</f>
        <v>220000</v>
      </c>
      <c r="T33" s="27">
        <f t="shared" si="9"/>
        <v>630000</v>
      </c>
      <c r="U33" s="25">
        <f>SUM(I$13:I33)</f>
        <v>16944</v>
      </c>
      <c r="V33" s="26">
        <f>SUM(J$13:J33)</f>
        <v>24269</v>
      </c>
      <c r="W33" s="26">
        <f>SUM(K$13:K33)</f>
        <v>22243</v>
      </c>
      <c r="X33" s="27">
        <f t="shared" si="3"/>
        <v>63456</v>
      </c>
      <c r="Y33" s="3">
        <f t="shared" si="10"/>
        <v>8.9178947368421052E-2</v>
      </c>
      <c r="Z33" s="3">
        <f t="shared" si="4"/>
        <v>0.11031363636363636</v>
      </c>
      <c r="AA33" s="3">
        <f t="shared" si="4"/>
        <v>0.10110454545454546</v>
      </c>
      <c r="AB33" s="4">
        <f t="shared" si="11"/>
        <v>0.10072380952380952</v>
      </c>
      <c r="AC33" s="66">
        <f xml:space="preserve"> Y33 + SQRT((2 * LN(A33)/COUNTIFS($E$13:E33, "&lt;&gt;0")))</f>
        <v>1.0218437068802533</v>
      </c>
      <c r="AD33" s="66">
        <f xml:space="preserve"> Z33 + SQRT((2 * LN(A33)/COUNTIFS($F$13:F33, "&lt;&gt;0")))</f>
        <v>0.98274163306643347</v>
      </c>
      <c r="AE33" s="66">
        <f xml:space="preserve"> AA33 + SQRT((2 * LN(A33)/COUNTIFS($G$13:G33, "&lt;&gt;0")))</f>
        <v>0.97353254215734264</v>
      </c>
    </row>
    <row r="34" spans="1:31" x14ac:dyDescent="0.3">
      <c r="A34" s="2">
        <v>22</v>
      </c>
      <c r="B34" s="13">
        <v>0.99771515753781737</v>
      </c>
      <c r="C34" s="21">
        <v>0.12220285174429968</v>
      </c>
      <c r="D34" s="31">
        <v>0.73544602216590138</v>
      </c>
      <c r="E34" s="25">
        <f t="shared" si="12"/>
        <v>30000</v>
      </c>
      <c r="F34" s="26">
        <f t="shared" si="13"/>
        <v>0</v>
      </c>
      <c r="G34" s="26">
        <f t="shared" si="14"/>
        <v>0</v>
      </c>
      <c r="H34" s="27">
        <f t="shared" si="5"/>
        <v>30000</v>
      </c>
      <c r="I34" s="25">
        <f t="shared" si="6"/>
        <v>2842</v>
      </c>
      <c r="J34" s="26">
        <f t="shared" si="7"/>
        <v>0</v>
      </c>
      <c r="K34" s="26">
        <f t="shared" si="8"/>
        <v>0</v>
      </c>
      <c r="L34" s="27">
        <f t="shared" si="0"/>
        <v>2842</v>
      </c>
      <c r="M34" s="19">
        <f t="shared" si="1"/>
        <v>9.4733333333333336E-2</v>
      </c>
      <c r="N34" s="3" t="str">
        <f t="shared" si="1"/>
        <v/>
      </c>
      <c r="O34" s="3" t="str">
        <f t="shared" si="1"/>
        <v/>
      </c>
      <c r="P34" s="4">
        <f t="shared" si="2"/>
        <v>9.4733333333333336E-2</v>
      </c>
      <c r="Q34" s="25">
        <f>SUM(E$13:E34)</f>
        <v>220000</v>
      </c>
      <c r="R34" s="26">
        <f>SUM(F$13:F34)</f>
        <v>220000</v>
      </c>
      <c r="S34" s="26">
        <f>SUM(G$13:G34)</f>
        <v>220000</v>
      </c>
      <c r="T34" s="27">
        <f t="shared" si="9"/>
        <v>660000</v>
      </c>
      <c r="U34" s="25">
        <f>SUM(I$13:I34)</f>
        <v>19786</v>
      </c>
      <c r="V34" s="26">
        <f>SUM(J$13:J34)</f>
        <v>24269</v>
      </c>
      <c r="W34" s="26">
        <f>SUM(K$13:K34)</f>
        <v>22243</v>
      </c>
      <c r="X34" s="27">
        <f t="shared" si="3"/>
        <v>66298</v>
      </c>
      <c r="Y34" s="3">
        <f t="shared" si="10"/>
        <v>8.9936363636363634E-2</v>
      </c>
      <c r="Z34" s="3">
        <f t="shared" si="4"/>
        <v>0.11031363636363636</v>
      </c>
      <c r="AA34" s="3">
        <f t="shared" si="4"/>
        <v>0.10110454545454546</v>
      </c>
      <c r="AB34" s="4">
        <f t="shared" si="11"/>
        <v>0.10045151515151515</v>
      </c>
      <c r="AC34" s="66">
        <f xml:space="preserve"> Y34 + SQRT((2 * LN(A34)/COUNTIFS($E$13:E34, "&lt;&gt;0")))</f>
        <v>0.96900440044556246</v>
      </c>
      <c r="AD34" s="66">
        <f xml:space="preserve"> Z34 + SQRT((2 * LN(A34)/COUNTIFS($F$13:F34, "&lt;&gt;0")))</f>
        <v>0.98938167317283521</v>
      </c>
      <c r="AE34" s="66">
        <f xml:space="preserve"> AA34 + SQRT((2 * LN(A34)/COUNTIFS($G$13:G34, "&lt;&gt;0")))</f>
        <v>0.98017258226374437</v>
      </c>
    </row>
    <row r="35" spans="1:31" x14ac:dyDescent="0.3">
      <c r="A35" s="2">
        <v>23</v>
      </c>
      <c r="B35" s="13">
        <v>0.98428068749365749</v>
      </c>
      <c r="C35" s="21">
        <v>0.63245163745720789</v>
      </c>
      <c r="D35" s="31">
        <v>0.39117261660271374</v>
      </c>
      <c r="E35" s="25">
        <f t="shared" si="12"/>
        <v>0</v>
      </c>
      <c r="F35" s="26">
        <f t="shared" si="13"/>
        <v>30000</v>
      </c>
      <c r="G35" s="26">
        <f t="shared" si="14"/>
        <v>0</v>
      </c>
      <c r="H35" s="27">
        <f t="shared" si="5"/>
        <v>30000</v>
      </c>
      <c r="I35" s="25">
        <f t="shared" si="6"/>
        <v>0</v>
      </c>
      <c r="J35" s="26">
        <f t="shared" si="7"/>
        <v>3318</v>
      </c>
      <c r="K35" s="26">
        <f t="shared" si="8"/>
        <v>0</v>
      </c>
      <c r="L35" s="27">
        <f t="shared" si="0"/>
        <v>3318</v>
      </c>
      <c r="M35" s="19" t="str">
        <f t="shared" si="1"/>
        <v/>
      </c>
      <c r="N35" s="3">
        <f t="shared" si="1"/>
        <v>0.1106</v>
      </c>
      <c r="O35" s="3" t="str">
        <f t="shared" si="1"/>
        <v/>
      </c>
      <c r="P35" s="4">
        <f t="shared" si="2"/>
        <v>0.1106</v>
      </c>
      <c r="Q35" s="25">
        <f>SUM(E$13:E35)</f>
        <v>220000</v>
      </c>
      <c r="R35" s="26">
        <f>SUM(F$13:F35)</f>
        <v>250000</v>
      </c>
      <c r="S35" s="26">
        <f>SUM(G$13:G35)</f>
        <v>220000</v>
      </c>
      <c r="T35" s="27">
        <f t="shared" si="9"/>
        <v>690000</v>
      </c>
      <c r="U35" s="25">
        <f>SUM(I$13:I35)</f>
        <v>19786</v>
      </c>
      <c r="V35" s="26">
        <f>SUM(J$13:J35)</f>
        <v>27587</v>
      </c>
      <c r="W35" s="26">
        <f>SUM(K$13:K35)</f>
        <v>22243</v>
      </c>
      <c r="X35" s="27">
        <f t="shared" si="3"/>
        <v>69616</v>
      </c>
      <c r="Y35" s="3">
        <f t="shared" si="10"/>
        <v>8.9936363636363634E-2</v>
      </c>
      <c r="Z35" s="3">
        <f t="shared" si="4"/>
        <v>0.110348</v>
      </c>
      <c r="AA35" s="3">
        <f t="shared" si="4"/>
        <v>0.10110454545454546</v>
      </c>
      <c r="AB35" s="4">
        <f t="shared" si="11"/>
        <v>0.10089275362318841</v>
      </c>
      <c r="AC35" s="66">
        <f xml:space="preserve"> Y35 + SQRT((2 * LN(A35)/COUNTIFS($E$13:E35, "&lt;&gt;0")))</f>
        <v>0.97530270249406348</v>
      </c>
      <c r="AD35" s="66">
        <f xml:space="preserve"> Z35 + SQRT((2 * LN(A35)/COUNTIFS($F$13:F35, "&lt;&gt;0")))</f>
        <v>0.94507938938744829</v>
      </c>
      <c r="AE35" s="66">
        <f xml:space="preserve"> AA35 + SQRT((2 * LN(A35)/COUNTIFS($G$13:G35, "&lt;&gt;0")))</f>
        <v>0.98647088431224539</v>
      </c>
    </row>
    <row r="36" spans="1:31" x14ac:dyDescent="0.3">
      <c r="A36" s="2">
        <v>24</v>
      </c>
      <c r="B36" s="13">
        <v>0.52196668971603</v>
      </c>
      <c r="C36" s="21">
        <v>0.79065612043287048</v>
      </c>
      <c r="D36" s="31">
        <v>0.95330356806762984</v>
      </c>
      <c r="E36" s="25">
        <f t="shared" si="12"/>
        <v>0</v>
      </c>
      <c r="F36" s="26">
        <f t="shared" si="13"/>
        <v>0</v>
      </c>
      <c r="G36" s="26">
        <f t="shared" si="14"/>
        <v>30000</v>
      </c>
      <c r="H36" s="27">
        <f t="shared" si="5"/>
        <v>30000</v>
      </c>
      <c r="I36" s="25">
        <f t="shared" si="6"/>
        <v>0</v>
      </c>
      <c r="J36" s="26">
        <f t="shared" si="7"/>
        <v>0</v>
      </c>
      <c r="K36" s="26">
        <f t="shared" si="8"/>
        <v>3087</v>
      </c>
      <c r="L36" s="27">
        <f t="shared" si="0"/>
        <v>3087</v>
      </c>
      <c r="M36" s="19" t="str">
        <f t="shared" si="1"/>
        <v/>
      </c>
      <c r="N36" s="3" t="str">
        <f t="shared" si="1"/>
        <v/>
      </c>
      <c r="O36" s="3">
        <f t="shared" si="1"/>
        <v>0.10290000000000001</v>
      </c>
      <c r="P36" s="4">
        <f t="shared" si="2"/>
        <v>0.10290000000000001</v>
      </c>
      <c r="Q36" s="25">
        <f>SUM(E$13:E36)</f>
        <v>220000</v>
      </c>
      <c r="R36" s="26">
        <f>SUM(F$13:F36)</f>
        <v>250000</v>
      </c>
      <c r="S36" s="26">
        <f>SUM(G$13:G36)</f>
        <v>250000</v>
      </c>
      <c r="T36" s="27">
        <f t="shared" si="9"/>
        <v>720000</v>
      </c>
      <c r="U36" s="25">
        <f>SUM(I$13:I36)</f>
        <v>19786</v>
      </c>
      <c r="V36" s="26">
        <f>SUM(J$13:J36)</f>
        <v>27587</v>
      </c>
      <c r="W36" s="26">
        <f>SUM(K$13:K36)</f>
        <v>25330</v>
      </c>
      <c r="X36" s="27">
        <f t="shared" si="3"/>
        <v>72703</v>
      </c>
      <c r="Y36" s="3">
        <f t="shared" si="10"/>
        <v>8.9936363636363634E-2</v>
      </c>
      <c r="Z36" s="3">
        <f t="shared" si="4"/>
        <v>0.110348</v>
      </c>
      <c r="AA36" s="3">
        <f t="shared" si="4"/>
        <v>0.10131999999999999</v>
      </c>
      <c r="AB36" s="4">
        <f t="shared" si="11"/>
        <v>0.10097638888888889</v>
      </c>
      <c r="AC36" s="66">
        <f xml:space="preserve"> Y36 + SQRT((2 * LN(A36)/COUNTIFS($E$13:E36, "&lt;&gt;0")))</f>
        <v>0.98129120744829157</v>
      </c>
      <c r="AD36" s="66">
        <f xml:space="preserve"> Z36 + SQRT((2 * LN(A36)/COUNTIFS($F$13:F36, "&lt;&gt;0")))</f>
        <v>0.95072540600385358</v>
      </c>
      <c r="AE36" s="66">
        <f xml:space="preserve"> AA36 + SQRT((2 * LN(A36)/COUNTIFS($G$13:G36, "&lt;&gt;0")))</f>
        <v>0.94169740600385354</v>
      </c>
    </row>
    <row r="37" spans="1:31" x14ac:dyDescent="0.3">
      <c r="A37" s="2">
        <v>25</v>
      </c>
      <c r="B37" s="13">
        <v>4.933555335810913E-2</v>
      </c>
      <c r="C37" s="21">
        <v>0.35697519890735652</v>
      </c>
      <c r="D37" s="31">
        <v>0.97408168607555767</v>
      </c>
      <c r="E37" s="25">
        <f t="shared" si="12"/>
        <v>30000</v>
      </c>
      <c r="F37" s="26">
        <f t="shared" si="13"/>
        <v>0</v>
      </c>
      <c r="G37" s="26">
        <f t="shared" si="14"/>
        <v>0</v>
      </c>
      <c r="H37" s="27">
        <f t="shared" si="5"/>
        <v>30000</v>
      </c>
      <c r="I37" s="25">
        <f t="shared" si="6"/>
        <v>2618</v>
      </c>
      <c r="J37" s="26">
        <f t="shared" si="7"/>
        <v>0</v>
      </c>
      <c r="K37" s="26">
        <f t="shared" si="8"/>
        <v>0</v>
      </c>
      <c r="L37" s="27">
        <f t="shared" si="0"/>
        <v>2618</v>
      </c>
      <c r="M37" s="19">
        <f t="shared" si="1"/>
        <v>8.7266666666666673E-2</v>
      </c>
      <c r="N37" s="3" t="str">
        <f t="shared" si="1"/>
        <v/>
      </c>
      <c r="O37" s="3" t="str">
        <f t="shared" si="1"/>
        <v/>
      </c>
      <c r="P37" s="4">
        <f t="shared" si="2"/>
        <v>8.7266666666666673E-2</v>
      </c>
      <c r="Q37" s="25">
        <f>SUM(E$13:E37)</f>
        <v>250000</v>
      </c>
      <c r="R37" s="26">
        <f>SUM(F$13:F37)</f>
        <v>250000</v>
      </c>
      <c r="S37" s="26">
        <f>SUM(G$13:G37)</f>
        <v>250000</v>
      </c>
      <c r="T37" s="27">
        <f t="shared" si="9"/>
        <v>750000</v>
      </c>
      <c r="U37" s="25">
        <f>SUM(I$13:I37)</f>
        <v>22404</v>
      </c>
      <c r="V37" s="26">
        <f>SUM(J$13:J37)</f>
        <v>27587</v>
      </c>
      <c r="W37" s="26">
        <f>SUM(K$13:K37)</f>
        <v>25330</v>
      </c>
      <c r="X37" s="27">
        <f t="shared" si="3"/>
        <v>75321</v>
      </c>
      <c r="Y37" s="3">
        <f t="shared" si="10"/>
        <v>8.9616000000000001E-2</v>
      </c>
      <c r="Z37" s="3">
        <f t="shared" si="4"/>
        <v>0.110348</v>
      </c>
      <c r="AA37" s="3">
        <f t="shared" si="4"/>
        <v>0.10131999999999999</v>
      </c>
      <c r="AB37" s="4">
        <f t="shared" si="11"/>
        <v>0.100428</v>
      </c>
      <c r="AC37" s="66">
        <f xml:space="preserve"> Y37 + SQRT((2 * LN(A37)/COUNTIFS($E$13:E37, "&lt;&gt;0")))</f>
        <v>0.93537349411967974</v>
      </c>
      <c r="AD37" s="66">
        <f xml:space="preserve"> Z37 + SQRT((2 * LN(A37)/COUNTIFS($F$13:F37, "&lt;&gt;0")))</f>
        <v>0.95610549411967971</v>
      </c>
      <c r="AE37" s="66">
        <f xml:space="preserve"> AA37 + SQRT((2 * LN(A37)/COUNTIFS($G$13:G37, "&lt;&gt;0")))</f>
        <v>0.94707749411967967</v>
      </c>
    </row>
    <row r="38" spans="1:31" x14ac:dyDescent="0.3">
      <c r="A38" s="2">
        <v>26</v>
      </c>
      <c r="B38" s="13">
        <v>0.82917890129802863</v>
      </c>
      <c r="C38" s="21">
        <v>0.4786780692503757</v>
      </c>
      <c r="D38" s="31">
        <v>0.76999271073489683</v>
      </c>
      <c r="E38" s="25">
        <f t="shared" si="12"/>
        <v>0</v>
      </c>
      <c r="F38" s="26">
        <f t="shared" si="13"/>
        <v>30000</v>
      </c>
      <c r="G38" s="26">
        <f t="shared" si="14"/>
        <v>0</v>
      </c>
      <c r="H38" s="27">
        <f t="shared" si="5"/>
        <v>30000</v>
      </c>
      <c r="I38" s="25">
        <f t="shared" si="6"/>
        <v>0</v>
      </c>
      <c r="J38" s="26">
        <f t="shared" si="7"/>
        <v>3297</v>
      </c>
      <c r="K38" s="26">
        <f t="shared" si="8"/>
        <v>0</v>
      </c>
      <c r="L38" s="27">
        <f t="shared" si="0"/>
        <v>3297</v>
      </c>
      <c r="M38" s="19" t="str">
        <f t="shared" si="1"/>
        <v/>
      </c>
      <c r="N38" s="3">
        <f t="shared" si="1"/>
        <v>0.1099</v>
      </c>
      <c r="O38" s="3" t="str">
        <f t="shared" si="1"/>
        <v/>
      </c>
      <c r="P38" s="4">
        <f t="shared" si="2"/>
        <v>0.1099</v>
      </c>
      <c r="Q38" s="25">
        <f>SUM(E$13:E38)</f>
        <v>250000</v>
      </c>
      <c r="R38" s="26">
        <f>SUM(F$13:F38)</f>
        <v>280000</v>
      </c>
      <c r="S38" s="26">
        <f>SUM(G$13:G38)</f>
        <v>250000</v>
      </c>
      <c r="T38" s="27">
        <f t="shared" si="9"/>
        <v>780000</v>
      </c>
      <c r="U38" s="25">
        <f>SUM(I$13:I38)</f>
        <v>22404</v>
      </c>
      <c r="V38" s="26">
        <f>SUM(J$13:J38)</f>
        <v>30884</v>
      </c>
      <c r="W38" s="26">
        <f>SUM(K$13:K38)</f>
        <v>25330</v>
      </c>
      <c r="X38" s="27">
        <f t="shared" si="3"/>
        <v>78618</v>
      </c>
      <c r="Y38" s="3">
        <f t="shared" si="10"/>
        <v>8.9616000000000001E-2</v>
      </c>
      <c r="Z38" s="3">
        <f t="shared" si="4"/>
        <v>0.1103</v>
      </c>
      <c r="AA38" s="3">
        <f t="shared" si="4"/>
        <v>0.10131999999999999</v>
      </c>
      <c r="AB38" s="4">
        <f t="shared" si="11"/>
        <v>0.10079230769230769</v>
      </c>
      <c r="AC38" s="66">
        <f xml:space="preserve"> Y38 + SQRT((2 * LN(A38)/COUNTIFS($E$13:E38, "&lt;&gt;0")))</f>
        <v>0.9405105016238281</v>
      </c>
      <c r="AD38" s="66">
        <f xml:space="preserve"> Z38 + SQRT((2 * LN(A38)/COUNTIFS($F$13:F38, "&lt;&gt;0")))</f>
        <v>0.91752940209354139</v>
      </c>
      <c r="AE38" s="66">
        <f xml:space="preserve"> AA38 + SQRT((2 * LN(A38)/COUNTIFS($G$13:G38, "&lt;&gt;0")))</f>
        <v>0.95221450162382804</v>
      </c>
    </row>
    <row r="39" spans="1:31" x14ac:dyDescent="0.3">
      <c r="A39" s="2">
        <v>27</v>
      </c>
      <c r="B39" s="13">
        <v>0.83057412655940144</v>
      </c>
      <c r="C39" s="21">
        <v>0.11268826372767071</v>
      </c>
      <c r="D39" s="31">
        <v>0.10136237862120667</v>
      </c>
      <c r="E39" s="25">
        <f t="shared" si="12"/>
        <v>0</v>
      </c>
      <c r="F39" s="26">
        <f t="shared" si="13"/>
        <v>0</v>
      </c>
      <c r="G39" s="26">
        <f t="shared" si="14"/>
        <v>30000</v>
      </c>
      <c r="H39" s="27">
        <f t="shared" si="5"/>
        <v>30000</v>
      </c>
      <c r="I39" s="25">
        <f t="shared" si="6"/>
        <v>0</v>
      </c>
      <c r="J39" s="26">
        <f t="shared" si="7"/>
        <v>0</v>
      </c>
      <c r="K39" s="26">
        <f t="shared" si="8"/>
        <v>2934</v>
      </c>
      <c r="L39" s="27">
        <f t="shared" si="0"/>
        <v>2934</v>
      </c>
      <c r="M39" s="19" t="str">
        <f t="shared" si="1"/>
        <v/>
      </c>
      <c r="N39" s="3" t="str">
        <f t="shared" si="1"/>
        <v/>
      </c>
      <c r="O39" s="3">
        <f t="shared" si="1"/>
        <v>9.7799999999999998E-2</v>
      </c>
      <c r="P39" s="4">
        <f t="shared" si="2"/>
        <v>9.7799999999999998E-2</v>
      </c>
      <c r="Q39" s="25">
        <f>SUM(E$13:E39)</f>
        <v>250000</v>
      </c>
      <c r="R39" s="26">
        <f>SUM(F$13:F39)</f>
        <v>280000</v>
      </c>
      <c r="S39" s="26">
        <f>SUM(G$13:G39)</f>
        <v>280000</v>
      </c>
      <c r="T39" s="27">
        <f t="shared" si="9"/>
        <v>810000</v>
      </c>
      <c r="U39" s="25">
        <f>SUM(I$13:I39)</f>
        <v>22404</v>
      </c>
      <c r="V39" s="26">
        <f>SUM(J$13:J39)</f>
        <v>30884</v>
      </c>
      <c r="W39" s="26">
        <f>SUM(K$13:K39)</f>
        <v>28264</v>
      </c>
      <c r="X39" s="27">
        <f t="shared" si="3"/>
        <v>81552</v>
      </c>
      <c r="Y39" s="3">
        <f t="shared" si="10"/>
        <v>8.9616000000000001E-2</v>
      </c>
      <c r="Z39" s="3">
        <f t="shared" si="4"/>
        <v>0.1103</v>
      </c>
      <c r="AA39" s="3">
        <f t="shared" si="4"/>
        <v>0.10094285714285714</v>
      </c>
      <c r="AB39" s="4">
        <f t="shared" si="11"/>
        <v>0.10068148148148148</v>
      </c>
      <c r="AC39" s="66">
        <f xml:space="preserve"> Y39 + SQRT((2 * LN(A39)/COUNTIFS($E$13:E39, "&lt;&gt;0")))</f>
        <v>0.94542450220443974</v>
      </c>
      <c r="AD39" s="66">
        <f xml:space="preserve"> Z39 + SQRT((2 * LN(A39)/COUNTIFS($F$13:F39, "&lt;&gt;0")))</f>
        <v>0.92219123237097822</v>
      </c>
      <c r="AE39" s="66">
        <f xml:space="preserve"> AA39 + SQRT((2 * LN(A39)/COUNTIFS($G$13:G39, "&lt;&gt;0")))</f>
        <v>0.91283408951383538</v>
      </c>
    </row>
    <row r="40" spans="1:31" x14ac:dyDescent="0.3">
      <c r="A40" s="2">
        <v>28</v>
      </c>
      <c r="B40" s="13">
        <v>0.12541295162440103</v>
      </c>
      <c r="C40" s="21">
        <v>0.57034601159728393</v>
      </c>
      <c r="D40" s="31">
        <v>0.33625967477603558</v>
      </c>
      <c r="E40" s="25">
        <f t="shared" si="12"/>
        <v>30000</v>
      </c>
      <c r="F40" s="26">
        <f t="shared" si="13"/>
        <v>0</v>
      </c>
      <c r="G40" s="26">
        <f t="shared" si="14"/>
        <v>0</v>
      </c>
      <c r="H40" s="27">
        <f t="shared" si="5"/>
        <v>30000</v>
      </c>
      <c r="I40" s="25">
        <f t="shared" si="6"/>
        <v>2643</v>
      </c>
      <c r="J40" s="26">
        <f t="shared" si="7"/>
        <v>0</v>
      </c>
      <c r="K40" s="26">
        <f t="shared" si="8"/>
        <v>0</v>
      </c>
      <c r="L40" s="27">
        <f t="shared" si="0"/>
        <v>2643</v>
      </c>
      <c r="M40" s="19">
        <f t="shared" si="1"/>
        <v>8.8099999999999998E-2</v>
      </c>
      <c r="N40" s="3" t="str">
        <f t="shared" si="1"/>
        <v/>
      </c>
      <c r="O40" s="3" t="str">
        <f t="shared" si="1"/>
        <v/>
      </c>
      <c r="P40" s="4">
        <f t="shared" si="2"/>
        <v>8.8099999999999998E-2</v>
      </c>
      <c r="Q40" s="25">
        <f>SUM(E$13:E40)</f>
        <v>280000</v>
      </c>
      <c r="R40" s="26">
        <f>SUM(F$13:F40)</f>
        <v>280000</v>
      </c>
      <c r="S40" s="26">
        <f>SUM(G$13:G40)</f>
        <v>280000</v>
      </c>
      <c r="T40" s="27">
        <f t="shared" si="9"/>
        <v>840000</v>
      </c>
      <c r="U40" s="25">
        <f>SUM(I$13:I40)</f>
        <v>25047</v>
      </c>
      <c r="V40" s="26">
        <f>SUM(J$13:J40)</f>
        <v>30884</v>
      </c>
      <c r="W40" s="26">
        <f>SUM(K$13:K40)</f>
        <v>28264</v>
      </c>
      <c r="X40" s="27">
        <f t="shared" si="3"/>
        <v>84195</v>
      </c>
      <c r="Y40" s="3">
        <f t="shared" si="10"/>
        <v>8.9453571428571424E-2</v>
      </c>
      <c r="Z40" s="3">
        <f t="shared" si="4"/>
        <v>0.1103</v>
      </c>
      <c r="AA40" s="3">
        <f t="shared" si="4"/>
        <v>0.10094285714285714</v>
      </c>
      <c r="AB40" s="4">
        <f t="shared" si="11"/>
        <v>0.10023214285714285</v>
      </c>
      <c r="AC40" s="66">
        <f xml:space="preserve"> Y40 + SQRT((2 * LN(A40)/COUNTIFS($E$13:E40, "&lt;&gt;0")))</f>
        <v>0.90581188861229489</v>
      </c>
      <c r="AD40" s="66">
        <f xml:space="preserve"> Z40 + SQRT((2 * LN(A40)/COUNTIFS($F$13:F40, "&lt;&gt;0")))</f>
        <v>0.92665831718372338</v>
      </c>
      <c r="AE40" s="66">
        <f xml:space="preserve"> AA40 + SQRT((2 * LN(A40)/COUNTIFS($G$13:G40, "&lt;&gt;0")))</f>
        <v>0.91730117432658054</v>
      </c>
    </row>
    <row r="41" spans="1:31" x14ac:dyDescent="0.3">
      <c r="A41" s="2">
        <v>29</v>
      </c>
      <c r="B41" s="13">
        <v>0.82183322305407136</v>
      </c>
      <c r="C41" s="21">
        <v>0.89974636370046324</v>
      </c>
      <c r="D41" s="31">
        <v>0.63026915525054616</v>
      </c>
      <c r="E41" s="25">
        <f t="shared" si="12"/>
        <v>0</v>
      </c>
      <c r="F41" s="26">
        <f t="shared" si="13"/>
        <v>30000</v>
      </c>
      <c r="G41" s="26">
        <f t="shared" si="14"/>
        <v>0</v>
      </c>
      <c r="H41" s="27">
        <f t="shared" si="5"/>
        <v>30000</v>
      </c>
      <c r="I41" s="25">
        <f t="shared" si="6"/>
        <v>0</v>
      </c>
      <c r="J41" s="26">
        <f t="shared" si="7"/>
        <v>3369</v>
      </c>
      <c r="K41" s="26">
        <f t="shared" si="8"/>
        <v>0</v>
      </c>
      <c r="L41" s="27">
        <f t="shared" si="0"/>
        <v>3369</v>
      </c>
      <c r="M41" s="19" t="str">
        <f t="shared" si="1"/>
        <v/>
      </c>
      <c r="N41" s="3">
        <f t="shared" si="1"/>
        <v>0.1123</v>
      </c>
      <c r="O41" s="3" t="str">
        <f t="shared" si="1"/>
        <v/>
      </c>
      <c r="P41" s="4">
        <f t="shared" si="2"/>
        <v>0.1123</v>
      </c>
      <c r="Q41" s="25">
        <f>SUM(E$13:E41)</f>
        <v>280000</v>
      </c>
      <c r="R41" s="26">
        <f>SUM(F$13:F41)</f>
        <v>310000</v>
      </c>
      <c r="S41" s="26">
        <f>SUM(G$13:G41)</f>
        <v>280000</v>
      </c>
      <c r="T41" s="27">
        <f t="shared" si="9"/>
        <v>870000</v>
      </c>
      <c r="U41" s="25">
        <f>SUM(I$13:I41)</f>
        <v>25047</v>
      </c>
      <c r="V41" s="26">
        <f>SUM(J$13:J41)</f>
        <v>34253</v>
      </c>
      <c r="W41" s="26">
        <f>SUM(K$13:K41)</f>
        <v>28264</v>
      </c>
      <c r="X41" s="27">
        <f t="shared" si="3"/>
        <v>87564</v>
      </c>
      <c r="Y41" s="3">
        <f t="shared" si="10"/>
        <v>8.9453571428571424E-2</v>
      </c>
      <c r="Z41" s="3">
        <f t="shared" si="4"/>
        <v>0.11049354838709677</v>
      </c>
      <c r="AA41" s="3">
        <f t="shared" si="4"/>
        <v>0.10094285714285714</v>
      </c>
      <c r="AB41" s="4">
        <f t="shared" si="11"/>
        <v>0.10064827586206897</v>
      </c>
      <c r="AC41" s="66">
        <f xml:space="preserve"> Y41 + SQRT((2 * LN(A41)/COUNTIFS($E$13:E41, "&lt;&gt;0")))</f>
        <v>0.91009915022449406</v>
      </c>
      <c r="AD41" s="66">
        <f xml:space="preserve"> Z41 + SQRT((2 * LN(A41)/COUNTIFS($F$13:F41, "&lt;&gt;0")))</f>
        <v>0.89294840679880494</v>
      </c>
      <c r="AE41" s="66">
        <f xml:space="preserve"> AA41 + SQRT((2 * LN(A41)/COUNTIFS($G$13:G41, "&lt;&gt;0")))</f>
        <v>0.9215884359387797</v>
      </c>
    </row>
    <row r="42" spans="1:31" x14ac:dyDescent="0.3">
      <c r="A42" s="2">
        <v>30</v>
      </c>
      <c r="B42" s="13">
        <v>0.46672346542798115</v>
      </c>
      <c r="C42" s="21">
        <v>0.13789038283209309</v>
      </c>
      <c r="D42" s="31">
        <v>0.69099104221869756</v>
      </c>
      <c r="E42" s="25">
        <f t="shared" si="12"/>
        <v>0</v>
      </c>
      <c r="F42" s="26">
        <f t="shared" si="13"/>
        <v>0</v>
      </c>
      <c r="G42" s="26">
        <f t="shared" si="14"/>
        <v>30000</v>
      </c>
      <c r="H42" s="27">
        <f t="shared" si="5"/>
        <v>30000</v>
      </c>
      <c r="I42" s="25">
        <f t="shared" si="6"/>
        <v>0</v>
      </c>
      <c r="J42" s="26">
        <f t="shared" si="7"/>
        <v>0</v>
      </c>
      <c r="K42" s="26">
        <f t="shared" si="8"/>
        <v>3026</v>
      </c>
      <c r="L42" s="27">
        <f t="shared" si="0"/>
        <v>3026</v>
      </c>
      <c r="M42" s="19" t="str">
        <f t="shared" si="1"/>
        <v/>
      </c>
      <c r="N42" s="3" t="str">
        <f t="shared" si="1"/>
        <v/>
      </c>
      <c r="O42" s="3">
        <f t="shared" si="1"/>
        <v>0.10086666666666666</v>
      </c>
      <c r="P42" s="4">
        <f t="shared" si="2"/>
        <v>0.10086666666666666</v>
      </c>
      <c r="Q42" s="25">
        <f>SUM(E$13:E42)</f>
        <v>280000</v>
      </c>
      <c r="R42" s="26">
        <f>SUM(F$13:F42)</f>
        <v>310000</v>
      </c>
      <c r="S42" s="26">
        <f>SUM(G$13:G42)</f>
        <v>310000</v>
      </c>
      <c r="T42" s="27">
        <f t="shared" si="9"/>
        <v>900000</v>
      </c>
      <c r="U42" s="25">
        <f>SUM(I$13:I42)</f>
        <v>25047</v>
      </c>
      <c r="V42" s="26">
        <f>SUM(J$13:J42)</f>
        <v>34253</v>
      </c>
      <c r="W42" s="26">
        <f>SUM(K$13:K42)</f>
        <v>31290</v>
      </c>
      <c r="X42" s="27">
        <f t="shared" si="3"/>
        <v>90590</v>
      </c>
      <c r="Y42" s="3">
        <f t="shared" si="10"/>
        <v>8.9453571428571424E-2</v>
      </c>
      <c r="Z42" s="3">
        <f t="shared" si="4"/>
        <v>0.11049354838709677</v>
      </c>
      <c r="AA42" s="3">
        <f t="shared" si="4"/>
        <v>0.10093548387096775</v>
      </c>
      <c r="AB42" s="4">
        <f t="shared" si="11"/>
        <v>0.10065555555555555</v>
      </c>
      <c r="AC42" s="66">
        <f xml:space="preserve"> Y42 + SQRT((2 * LN(A42)/COUNTIFS($E$13:E42, "&lt;&gt;0")))</f>
        <v>0.91421988762512363</v>
      </c>
      <c r="AD42" s="66">
        <f xml:space="preserve"> Z42 + SQRT((2 * LN(A42)/COUNTIFS($F$13:F42, "&lt;&gt;0")))</f>
        <v>0.89687737575041027</v>
      </c>
      <c r="AE42" s="66">
        <f xml:space="preserve"> AA42 + SQRT((2 * LN(A42)/COUNTIFS($G$13:G42, "&lt;&gt;0")))</f>
        <v>0.88731931123428121</v>
      </c>
    </row>
    <row r="43" spans="1:31" x14ac:dyDescent="0.3">
      <c r="A43" s="2">
        <v>31</v>
      </c>
      <c r="B43" s="13">
        <v>0.12246731489099971</v>
      </c>
      <c r="C43" s="21">
        <v>0.95644669866009235</v>
      </c>
      <c r="D43" s="31">
        <v>0.53654371147099855</v>
      </c>
      <c r="E43" s="25">
        <f t="shared" si="12"/>
        <v>30000</v>
      </c>
      <c r="F43" s="26">
        <f t="shared" si="13"/>
        <v>0</v>
      </c>
      <c r="G43" s="26">
        <f t="shared" si="14"/>
        <v>0</v>
      </c>
      <c r="H43" s="27">
        <f t="shared" si="5"/>
        <v>30000</v>
      </c>
      <c r="I43" s="25">
        <f t="shared" si="6"/>
        <v>2642</v>
      </c>
      <c r="J43" s="26">
        <f t="shared" si="7"/>
        <v>0</v>
      </c>
      <c r="K43" s="26">
        <f t="shared" si="8"/>
        <v>0</v>
      </c>
      <c r="L43" s="27">
        <f t="shared" si="0"/>
        <v>2642</v>
      </c>
      <c r="M43" s="19">
        <f t="shared" si="1"/>
        <v>8.8066666666666668E-2</v>
      </c>
      <c r="N43" s="3" t="str">
        <f t="shared" si="1"/>
        <v/>
      </c>
      <c r="O43" s="3" t="str">
        <f t="shared" si="1"/>
        <v/>
      </c>
      <c r="P43" s="4">
        <f t="shared" si="2"/>
        <v>8.8066666666666668E-2</v>
      </c>
      <c r="Q43" s="25">
        <f>SUM(E$13:E43)</f>
        <v>310000</v>
      </c>
      <c r="R43" s="26">
        <f>SUM(F$13:F43)</f>
        <v>310000</v>
      </c>
      <c r="S43" s="26">
        <f>SUM(G$13:G43)</f>
        <v>310000</v>
      </c>
      <c r="T43" s="27">
        <f t="shared" si="9"/>
        <v>930000</v>
      </c>
      <c r="U43" s="25">
        <f>SUM(I$13:I43)</f>
        <v>27689</v>
      </c>
      <c r="V43" s="26">
        <f>SUM(J$13:J43)</f>
        <v>34253</v>
      </c>
      <c r="W43" s="26">
        <f>SUM(K$13:K43)</f>
        <v>31290</v>
      </c>
      <c r="X43" s="27">
        <f t="shared" si="3"/>
        <v>93232</v>
      </c>
      <c r="Y43" s="3">
        <f t="shared" si="10"/>
        <v>8.9319354838709675E-2</v>
      </c>
      <c r="Z43" s="3">
        <f t="shared" si="4"/>
        <v>0.11049354838709677</v>
      </c>
      <c r="AA43" s="3">
        <f t="shared" si="4"/>
        <v>0.10093548387096775</v>
      </c>
      <c r="AB43" s="4">
        <f t="shared" si="11"/>
        <v>0.1002494623655914</v>
      </c>
      <c r="AC43" s="66">
        <f xml:space="preserve"> Y43 + SQRT((2 * LN(A43)/COUNTIFS($E$13:E43, "&lt;&gt;0")))</f>
        <v>0.87948472354730489</v>
      </c>
      <c r="AD43" s="66">
        <f xml:space="preserve"> Z43 + SQRT((2 * LN(A43)/COUNTIFS($F$13:F43, "&lt;&gt;0")))</f>
        <v>0.90065891709569201</v>
      </c>
      <c r="AE43" s="66">
        <f xml:space="preserve"> AA43 + SQRT((2 * LN(A43)/COUNTIFS($G$13:G43, "&lt;&gt;0")))</f>
        <v>0.89110085257956295</v>
      </c>
    </row>
    <row r="44" spans="1:31" x14ac:dyDescent="0.3">
      <c r="A44" s="2">
        <v>32</v>
      </c>
      <c r="B44" s="13">
        <v>0.75077591207314509</v>
      </c>
      <c r="C44" s="21">
        <v>0.64110748239285398</v>
      </c>
      <c r="D44" s="31">
        <v>0.98913580362115039</v>
      </c>
      <c r="E44" s="25">
        <f t="shared" si="12"/>
        <v>0</v>
      </c>
      <c r="F44" s="26">
        <f t="shared" si="13"/>
        <v>30000</v>
      </c>
      <c r="G44" s="26">
        <f t="shared" si="14"/>
        <v>0</v>
      </c>
      <c r="H44" s="27">
        <f t="shared" si="5"/>
        <v>30000</v>
      </c>
      <c r="I44" s="25">
        <f t="shared" si="6"/>
        <v>0</v>
      </c>
      <c r="J44" s="26">
        <f t="shared" si="7"/>
        <v>3319</v>
      </c>
      <c r="K44" s="26">
        <f t="shared" si="8"/>
        <v>0</v>
      </c>
      <c r="L44" s="27">
        <f t="shared" si="0"/>
        <v>3319</v>
      </c>
      <c r="M44" s="19" t="str">
        <f t="shared" si="1"/>
        <v/>
      </c>
      <c r="N44" s="3">
        <f t="shared" si="1"/>
        <v>0.11063333333333333</v>
      </c>
      <c r="O44" s="3" t="str">
        <f t="shared" si="1"/>
        <v/>
      </c>
      <c r="P44" s="4">
        <f t="shared" si="2"/>
        <v>0.11063333333333333</v>
      </c>
      <c r="Q44" s="25">
        <f>SUM(E$13:E44)</f>
        <v>310000</v>
      </c>
      <c r="R44" s="26">
        <f>SUM(F$13:F44)</f>
        <v>340000</v>
      </c>
      <c r="S44" s="26">
        <f>SUM(G$13:G44)</f>
        <v>310000</v>
      </c>
      <c r="T44" s="27">
        <f t="shared" si="9"/>
        <v>960000</v>
      </c>
      <c r="U44" s="25">
        <f>SUM(I$13:I44)</f>
        <v>27689</v>
      </c>
      <c r="V44" s="26">
        <f>SUM(J$13:J44)</f>
        <v>37572</v>
      </c>
      <c r="W44" s="26">
        <f>SUM(K$13:K44)</f>
        <v>31290</v>
      </c>
      <c r="X44" s="27">
        <f t="shared" si="3"/>
        <v>96551</v>
      </c>
      <c r="Y44" s="3">
        <f t="shared" si="10"/>
        <v>8.9319354838709675E-2</v>
      </c>
      <c r="Z44" s="3">
        <f t="shared" si="4"/>
        <v>0.11050588235294118</v>
      </c>
      <c r="AA44" s="3">
        <f t="shared" si="4"/>
        <v>0.10093548387096775</v>
      </c>
      <c r="AB44" s="4">
        <f t="shared" si="11"/>
        <v>0.10057395833333334</v>
      </c>
      <c r="AC44" s="66">
        <f xml:space="preserve"> Y44 + SQRT((2 * LN(A44)/COUNTIFS($E$13:E44, "&lt;&gt;0")))</f>
        <v>0.88312903008148547</v>
      </c>
      <c r="AD44" s="66">
        <f xml:space="preserve"> Z44 + SQRT((2 * LN(A44)/COUNTIFS($F$13:F44, "&lt;&gt;0")))</f>
        <v>0.87052078382963005</v>
      </c>
      <c r="AE44" s="66">
        <f xml:space="preserve"> AA44 + SQRT((2 * LN(A44)/COUNTIFS($G$13:G44, "&lt;&gt;0")))</f>
        <v>0.89474515911374353</v>
      </c>
    </row>
    <row r="45" spans="1:31" x14ac:dyDescent="0.3">
      <c r="A45" s="2">
        <v>33</v>
      </c>
      <c r="B45" s="13">
        <v>0.44080644629370691</v>
      </c>
      <c r="C45" s="21">
        <v>0.70481351186439056</v>
      </c>
      <c r="D45" s="31">
        <v>5.7944183564048068E-2</v>
      </c>
      <c r="E45" s="25">
        <f t="shared" si="12"/>
        <v>0</v>
      </c>
      <c r="F45" s="26">
        <f t="shared" si="13"/>
        <v>0</v>
      </c>
      <c r="G45" s="26">
        <f t="shared" si="14"/>
        <v>30000</v>
      </c>
      <c r="H45" s="27">
        <f t="shared" si="5"/>
        <v>30000</v>
      </c>
      <c r="I45" s="25">
        <f t="shared" si="6"/>
        <v>0</v>
      </c>
      <c r="J45" s="26">
        <f t="shared" si="7"/>
        <v>0</v>
      </c>
      <c r="K45" s="26">
        <f t="shared" si="8"/>
        <v>2919</v>
      </c>
      <c r="L45" s="27">
        <f t="shared" si="0"/>
        <v>2919</v>
      </c>
      <c r="M45" s="19" t="str">
        <f t="shared" ref="M45:O76" si="15">IF(E45=0,"",I45/E45)</f>
        <v/>
      </c>
      <c r="N45" s="3" t="str">
        <f t="shared" si="15"/>
        <v/>
      </c>
      <c r="O45" s="3">
        <f t="shared" si="15"/>
        <v>9.7299999999999998E-2</v>
      </c>
      <c r="P45" s="4">
        <f t="shared" si="2"/>
        <v>9.7299999999999998E-2</v>
      </c>
      <c r="Q45" s="25">
        <f>SUM(E$13:E45)</f>
        <v>310000</v>
      </c>
      <c r="R45" s="26">
        <f>SUM(F$13:F45)</f>
        <v>340000</v>
      </c>
      <c r="S45" s="26">
        <f>SUM(G$13:G45)</f>
        <v>340000</v>
      </c>
      <c r="T45" s="27">
        <f t="shared" si="9"/>
        <v>990000</v>
      </c>
      <c r="U45" s="25">
        <f>SUM(I$13:I45)</f>
        <v>27689</v>
      </c>
      <c r="V45" s="26">
        <f>SUM(J$13:J45)</f>
        <v>37572</v>
      </c>
      <c r="W45" s="26">
        <f>SUM(K$13:K45)</f>
        <v>34209</v>
      </c>
      <c r="X45" s="27">
        <f t="shared" si="3"/>
        <v>99470</v>
      </c>
      <c r="Y45" s="3">
        <f t="shared" si="10"/>
        <v>8.9319354838709675E-2</v>
      </c>
      <c r="Z45" s="3">
        <f t="shared" si="4"/>
        <v>0.11050588235294118</v>
      </c>
      <c r="AA45" s="3">
        <f t="shared" si="4"/>
        <v>0.10061470588235294</v>
      </c>
      <c r="AB45" s="4">
        <f t="shared" si="11"/>
        <v>0.10047474747474748</v>
      </c>
      <c r="AC45" s="66">
        <f xml:space="preserve"> Y45 + SQRT((2 * LN(A45)/COUNTIFS($E$13:E45, "&lt;&gt;0")))</f>
        <v>0.88664529041296414</v>
      </c>
      <c r="AD45" s="66">
        <f xml:space="preserve"> Z45 + SQRT((2 * LN(A45)/COUNTIFS($F$13:F45, "&lt;&gt;0")))</f>
        <v>0.87388734678891589</v>
      </c>
      <c r="AE45" s="66">
        <f xml:space="preserve"> AA45 + SQRT((2 * LN(A45)/COUNTIFS($G$13:G45, "&lt;&gt;0")))</f>
        <v>0.86399617031832765</v>
      </c>
    </row>
    <row r="46" spans="1:31" x14ac:dyDescent="0.3">
      <c r="A46" s="2">
        <v>34</v>
      </c>
      <c r="B46" s="13">
        <v>0.37928300021913264</v>
      </c>
      <c r="C46" s="21">
        <v>0.58343850906323758</v>
      </c>
      <c r="D46" s="31">
        <v>0.9713856665544085</v>
      </c>
      <c r="E46" s="25">
        <f t="shared" si="12"/>
        <v>30000</v>
      </c>
      <c r="F46" s="26">
        <f t="shared" si="13"/>
        <v>0</v>
      </c>
      <c r="G46" s="26">
        <f t="shared" si="14"/>
        <v>0</v>
      </c>
      <c r="H46" s="27">
        <f t="shared" si="5"/>
        <v>30000</v>
      </c>
      <c r="I46" s="25">
        <f t="shared" si="6"/>
        <v>2685</v>
      </c>
      <c r="J46" s="26">
        <f t="shared" si="7"/>
        <v>0</v>
      </c>
      <c r="K46" s="26">
        <f t="shared" si="8"/>
        <v>0</v>
      </c>
      <c r="L46" s="27">
        <f t="shared" si="0"/>
        <v>2685</v>
      </c>
      <c r="M46" s="19">
        <f t="shared" si="15"/>
        <v>8.9499999999999996E-2</v>
      </c>
      <c r="N46" s="3" t="str">
        <f t="shared" si="15"/>
        <v/>
      </c>
      <c r="O46" s="3" t="str">
        <f t="shared" si="15"/>
        <v/>
      </c>
      <c r="P46" s="4">
        <f t="shared" si="2"/>
        <v>8.9499999999999996E-2</v>
      </c>
      <c r="Q46" s="25">
        <f>SUM(E$13:E46)</f>
        <v>340000</v>
      </c>
      <c r="R46" s="26">
        <f>SUM(F$13:F46)</f>
        <v>340000</v>
      </c>
      <c r="S46" s="26">
        <f>SUM(G$13:G46)</f>
        <v>340000</v>
      </c>
      <c r="T46" s="27">
        <f t="shared" si="9"/>
        <v>1020000</v>
      </c>
      <c r="U46" s="25">
        <f>SUM(I$13:I46)</f>
        <v>30374</v>
      </c>
      <c r="V46" s="26">
        <f>SUM(J$13:J46)</f>
        <v>37572</v>
      </c>
      <c r="W46" s="26">
        <f>SUM(K$13:K46)</f>
        <v>34209</v>
      </c>
      <c r="X46" s="27">
        <f t="shared" si="3"/>
        <v>102155</v>
      </c>
      <c r="Y46" s="3">
        <f t="shared" si="10"/>
        <v>8.9335294117647054E-2</v>
      </c>
      <c r="Z46" s="3">
        <f t="shared" si="4"/>
        <v>0.11050588235294118</v>
      </c>
      <c r="AA46" s="3">
        <f t="shared" si="4"/>
        <v>0.10061470588235294</v>
      </c>
      <c r="AB46" s="4">
        <f t="shared" si="11"/>
        <v>0.10015196078431372</v>
      </c>
      <c r="AC46" s="66">
        <f xml:space="preserve"> Y46 + SQRT((2 * LN(A46)/COUNTIFS($E$13:E46, "&lt;&gt;0")))</f>
        <v>0.85596868375228441</v>
      </c>
      <c r="AD46" s="66">
        <f xml:space="preserve"> Z46 + SQRT((2 * LN(A46)/COUNTIFS($F$13:F46, "&lt;&gt;0")))</f>
        <v>0.87713927198757857</v>
      </c>
      <c r="AE46" s="66">
        <f xml:space="preserve"> AA46 + SQRT((2 * LN(A46)/COUNTIFS($G$13:G46, "&lt;&gt;0")))</f>
        <v>0.86724809551699034</v>
      </c>
    </row>
    <row r="47" spans="1:31" x14ac:dyDescent="0.3">
      <c r="A47" s="2">
        <v>35</v>
      </c>
      <c r="B47" s="13">
        <v>0.16918604551395922</v>
      </c>
      <c r="C47" s="21">
        <v>0.85672879876591712</v>
      </c>
      <c r="D47" s="31">
        <v>0.79024571973503632</v>
      </c>
      <c r="E47" s="25">
        <f t="shared" si="12"/>
        <v>0</v>
      </c>
      <c r="F47" s="26">
        <f t="shared" si="13"/>
        <v>30000</v>
      </c>
      <c r="G47" s="26">
        <f t="shared" si="14"/>
        <v>0</v>
      </c>
      <c r="H47" s="27">
        <f t="shared" si="5"/>
        <v>30000</v>
      </c>
      <c r="I47" s="25">
        <f t="shared" si="6"/>
        <v>0</v>
      </c>
      <c r="J47" s="26">
        <f t="shared" si="7"/>
        <v>3358</v>
      </c>
      <c r="K47" s="26">
        <f t="shared" si="8"/>
        <v>0</v>
      </c>
      <c r="L47" s="27">
        <f t="shared" si="0"/>
        <v>3358</v>
      </c>
      <c r="M47" s="19" t="str">
        <f t="shared" si="15"/>
        <v/>
      </c>
      <c r="N47" s="3">
        <f t="shared" si="15"/>
        <v>0.11193333333333333</v>
      </c>
      <c r="O47" s="3" t="str">
        <f t="shared" si="15"/>
        <v/>
      </c>
      <c r="P47" s="4">
        <f t="shared" si="2"/>
        <v>0.11193333333333333</v>
      </c>
      <c r="Q47" s="25">
        <f>SUM(E$13:E47)</f>
        <v>340000</v>
      </c>
      <c r="R47" s="26">
        <f>SUM(F$13:F47)</f>
        <v>370000</v>
      </c>
      <c r="S47" s="26">
        <f>SUM(G$13:G47)</f>
        <v>340000</v>
      </c>
      <c r="T47" s="27">
        <f t="shared" si="9"/>
        <v>1050000</v>
      </c>
      <c r="U47" s="25">
        <f>SUM(I$13:I47)</f>
        <v>30374</v>
      </c>
      <c r="V47" s="26">
        <f>SUM(J$13:J47)</f>
        <v>40930</v>
      </c>
      <c r="W47" s="26">
        <f>SUM(K$13:K47)</f>
        <v>34209</v>
      </c>
      <c r="X47" s="27">
        <f t="shared" si="3"/>
        <v>105513</v>
      </c>
      <c r="Y47" s="3">
        <f t="shared" si="10"/>
        <v>8.9335294117647054E-2</v>
      </c>
      <c r="Z47" s="3">
        <f t="shared" si="4"/>
        <v>0.11062162162162162</v>
      </c>
      <c r="AA47" s="3">
        <f t="shared" si="4"/>
        <v>0.10061470588235294</v>
      </c>
      <c r="AB47" s="4">
        <f t="shared" si="11"/>
        <v>0.10048857142857143</v>
      </c>
      <c r="AC47" s="66">
        <f xml:space="preserve"> Y47 + SQRT((2 * LN(A47)/COUNTIFS($E$13:E47, "&lt;&gt;0")))</f>
        <v>0.85911319081788073</v>
      </c>
      <c r="AD47" s="66">
        <f xml:space="preserve"> Z47 + SQRT((2 * LN(A47)/COUNTIFS($F$13:F47, "&lt;&gt;0")))</f>
        <v>0.85020030225305054</v>
      </c>
      <c r="AE47" s="66">
        <f xml:space="preserve"> AA47 + SQRT((2 * LN(A47)/COUNTIFS($G$13:G47, "&lt;&gt;0")))</f>
        <v>0.87039260258258655</v>
      </c>
    </row>
    <row r="48" spans="1:31" x14ac:dyDescent="0.3">
      <c r="A48" s="2">
        <v>36</v>
      </c>
      <c r="B48" s="13">
        <v>4.7865154844888069E-2</v>
      </c>
      <c r="C48" s="21">
        <v>0.52541042716998121</v>
      </c>
      <c r="D48" s="31">
        <v>0.41685646428506251</v>
      </c>
      <c r="E48" s="25">
        <f t="shared" si="12"/>
        <v>0</v>
      </c>
      <c r="F48" s="26">
        <f t="shared" si="13"/>
        <v>0</v>
      </c>
      <c r="G48" s="26">
        <f t="shared" si="14"/>
        <v>30000</v>
      </c>
      <c r="H48" s="27">
        <f t="shared" si="5"/>
        <v>30000</v>
      </c>
      <c r="I48" s="25">
        <f t="shared" si="6"/>
        <v>0</v>
      </c>
      <c r="J48" s="26">
        <f t="shared" si="7"/>
        <v>0</v>
      </c>
      <c r="K48" s="26">
        <f t="shared" si="8"/>
        <v>2989</v>
      </c>
      <c r="L48" s="27">
        <f t="shared" si="0"/>
        <v>2989</v>
      </c>
      <c r="M48" s="19" t="str">
        <f t="shared" si="15"/>
        <v/>
      </c>
      <c r="N48" s="3" t="str">
        <f t="shared" si="15"/>
        <v/>
      </c>
      <c r="O48" s="3">
        <f t="shared" si="15"/>
        <v>9.9633333333333338E-2</v>
      </c>
      <c r="P48" s="4">
        <f t="shared" si="2"/>
        <v>9.9633333333333338E-2</v>
      </c>
      <c r="Q48" s="25">
        <f>SUM(E$13:E48)</f>
        <v>340000</v>
      </c>
      <c r="R48" s="26">
        <f>SUM(F$13:F48)</f>
        <v>370000</v>
      </c>
      <c r="S48" s="26">
        <f>SUM(G$13:G48)</f>
        <v>370000</v>
      </c>
      <c r="T48" s="27">
        <f t="shared" si="9"/>
        <v>1080000</v>
      </c>
      <c r="U48" s="25">
        <f>SUM(I$13:I48)</f>
        <v>30374</v>
      </c>
      <c r="V48" s="26">
        <f>SUM(J$13:J48)</f>
        <v>40930</v>
      </c>
      <c r="W48" s="26">
        <f>SUM(K$13:K48)</f>
        <v>37198</v>
      </c>
      <c r="X48" s="27">
        <f t="shared" si="3"/>
        <v>108502</v>
      </c>
      <c r="Y48" s="3">
        <f t="shared" si="10"/>
        <v>8.9335294117647054E-2</v>
      </c>
      <c r="Z48" s="3">
        <f t="shared" si="4"/>
        <v>0.11062162162162162</v>
      </c>
      <c r="AA48" s="3">
        <f t="shared" si="4"/>
        <v>0.10053513513513514</v>
      </c>
      <c r="AB48" s="4">
        <f t="shared" si="11"/>
        <v>0.10046481481481481</v>
      </c>
      <c r="AC48" s="66">
        <f xml:space="preserve"> Y48 + SQRT((2 * LN(A48)/COUNTIFS($E$13:E48, "&lt;&gt;0")))</f>
        <v>0.8621568494649029</v>
      </c>
      <c r="AD48" s="66">
        <f xml:space="preserve"> Z48 + SQRT((2 * LN(A48)/COUNTIFS($F$13:F48, "&lt;&gt;0")))</f>
        <v>0.85312455489281391</v>
      </c>
      <c r="AE48" s="66">
        <f xml:space="preserve"> AA48 + SQRT((2 * LN(A48)/COUNTIFS($G$13:G48, "&lt;&gt;0")))</f>
        <v>0.84303806840632745</v>
      </c>
    </row>
    <row r="49" spans="1:31" x14ac:dyDescent="0.3">
      <c r="A49" s="2">
        <v>37</v>
      </c>
      <c r="B49" s="13">
        <v>0.19716443155712249</v>
      </c>
      <c r="C49" s="21">
        <v>0.88580004983850236</v>
      </c>
      <c r="D49" s="31">
        <v>3.0788225974295758E-2</v>
      </c>
      <c r="E49" s="25">
        <f t="shared" si="12"/>
        <v>30000</v>
      </c>
      <c r="F49" s="26">
        <f t="shared" si="13"/>
        <v>0</v>
      </c>
      <c r="G49" s="26">
        <f t="shared" si="14"/>
        <v>0</v>
      </c>
      <c r="H49" s="27">
        <f t="shared" si="5"/>
        <v>30000</v>
      </c>
      <c r="I49" s="25">
        <f t="shared" si="6"/>
        <v>2658</v>
      </c>
      <c r="J49" s="26">
        <f t="shared" si="7"/>
        <v>0</v>
      </c>
      <c r="K49" s="26">
        <f t="shared" si="8"/>
        <v>0</v>
      </c>
      <c r="L49" s="27">
        <f t="shared" si="0"/>
        <v>2658</v>
      </c>
      <c r="M49" s="19">
        <f t="shared" si="15"/>
        <v>8.8599999999999998E-2</v>
      </c>
      <c r="N49" s="3" t="str">
        <f t="shared" si="15"/>
        <v/>
      </c>
      <c r="O49" s="3" t="str">
        <f t="shared" si="15"/>
        <v/>
      </c>
      <c r="P49" s="4">
        <f t="shared" si="2"/>
        <v>8.8599999999999998E-2</v>
      </c>
      <c r="Q49" s="25">
        <f>SUM(E$13:E49)</f>
        <v>370000</v>
      </c>
      <c r="R49" s="26">
        <f>SUM(F$13:F49)</f>
        <v>370000</v>
      </c>
      <c r="S49" s="26">
        <f>SUM(G$13:G49)</f>
        <v>370000</v>
      </c>
      <c r="T49" s="27">
        <f t="shared" si="9"/>
        <v>1110000</v>
      </c>
      <c r="U49" s="25">
        <f>SUM(I$13:I49)</f>
        <v>33032</v>
      </c>
      <c r="V49" s="26">
        <f>SUM(J$13:J49)</f>
        <v>40930</v>
      </c>
      <c r="W49" s="26">
        <f>SUM(K$13:K49)</f>
        <v>37198</v>
      </c>
      <c r="X49" s="27">
        <f t="shared" si="3"/>
        <v>111160</v>
      </c>
      <c r="Y49" s="3">
        <f t="shared" si="10"/>
        <v>8.9275675675675681E-2</v>
      </c>
      <c r="Z49" s="3">
        <f t="shared" si="4"/>
        <v>0.11062162162162162</v>
      </c>
      <c r="AA49" s="3">
        <f t="shared" si="4"/>
        <v>0.10053513513513514</v>
      </c>
      <c r="AB49" s="4">
        <f t="shared" si="11"/>
        <v>0.10014414414414415</v>
      </c>
      <c r="AC49" s="66">
        <f xml:space="preserve"> Y49 + SQRT((2 * LN(A49)/COUNTIFS($E$13:E49, "&lt;&gt;0")))</f>
        <v>0.83461172922098492</v>
      </c>
      <c r="AD49" s="66">
        <f xml:space="preserve"> Z49 + SQRT((2 * LN(A49)/COUNTIFS($F$13:F49, "&lt;&gt;0")))</f>
        <v>0.85595767516693078</v>
      </c>
      <c r="AE49" s="66">
        <f xml:space="preserve"> AA49 + SQRT((2 * LN(A49)/COUNTIFS($G$13:G49, "&lt;&gt;0")))</f>
        <v>0.84587118868044431</v>
      </c>
    </row>
    <row r="50" spans="1:31" x14ac:dyDescent="0.3">
      <c r="A50" s="2">
        <v>38</v>
      </c>
      <c r="B50" s="13">
        <v>0.48165300113802223</v>
      </c>
      <c r="C50" s="21">
        <v>0.63957253558059357</v>
      </c>
      <c r="D50" s="31">
        <v>0.56574500553275064</v>
      </c>
      <c r="E50" s="25">
        <f t="shared" si="12"/>
        <v>0</v>
      </c>
      <c r="F50" s="26">
        <f t="shared" si="13"/>
        <v>30000</v>
      </c>
      <c r="G50" s="26">
        <f t="shared" si="14"/>
        <v>0</v>
      </c>
      <c r="H50" s="27">
        <f t="shared" si="5"/>
        <v>30000</v>
      </c>
      <c r="I50" s="25">
        <f t="shared" si="6"/>
        <v>0</v>
      </c>
      <c r="J50" s="26">
        <f t="shared" si="7"/>
        <v>3319</v>
      </c>
      <c r="K50" s="26">
        <f t="shared" si="8"/>
        <v>0</v>
      </c>
      <c r="L50" s="27">
        <f t="shared" si="0"/>
        <v>3319</v>
      </c>
      <c r="M50" s="19" t="str">
        <f t="shared" si="15"/>
        <v/>
      </c>
      <c r="N50" s="3">
        <f t="shared" si="15"/>
        <v>0.11063333333333333</v>
      </c>
      <c r="O50" s="3" t="str">
        <f t="shared" si="15"/>
        <v/>
      </c>
      <c r="P50" s="4">
        <f t="shared" si="2"/>
        <v>0.11063333333333333</v>
      </c>
      <c r="Q50" s="25">
        <f>SUM(E$13:E50)</f>
        <v>370000</v>
      </c>
      <c r="R50" s="26">
        <f>SUM(F$13:F50)</f>
        <v>400000</v>
      </c>
      <c r="S50" s="26">
        <f>SUM(G$13:G50)</f>
        <v>370000</v>
      </c>
      <c r="T50" s="27">
        <f t="shared" si="9"/>
        <v>1140000</v>
      </c>
      <c r="U50" s="25">
        <f>SUM(I$13:I50)</f>
        <v>33032</v>
      </c>
      <c r="V50" s="26">
        <f>SUM(J$13:J50)</f>
        <v>44249</v>
      </c>
      <c r="W50" s="26">
        <f>SUM(K$13:K50)</f>
        <v>37198</v>
      </c>
      <c r="X50" s="27">
        <f t="shared" si="3"/>
        <v>114479</v>
      </c>
      <c r="Y50" s="3">
        <f t="shared" si="10"/>
        <v>8.9275675675675681E-2</v>
      </c>
      <c r="Z50" s="3">
        <f t="shared" si="4"/>
        <v>0.1106225</v>
      </c>
      <c r="AA50" s="3">
        <f t="shared" si="4"/>
        <v>0.10053513513513514</v>
      </c>
      <c r="AB50" s="4">
        <f t="shared" si="11"/>
        <v>0.10042017543859649</v>
      </c>
      <c r="AC50" s="66">
        <f xml:space="preserve"> Y50 + SQRT((2 * LN(A50)/COUNTIFS($E$13:E50, "&lt;&gt;0")))</f>
        <v>0.83735898651605623</v>
      </c>
      <c r="AD50" s="66">
        <f xml:space="preserve"> Z50 + SQRT((2 * LN(A50)/COUNTIFS($F$13:F50, "&lt;&gt;0")))</f>
        <v>0.83149361585580817</v>
      </c>
      <c r="AE50" s="66">
        <f xml:space="preserve"> AA50 + SQRT((2 * LN(A50)/COUNTIFS($G$13:G50, "&lt;&gt;0")))</f>
        <v>0.84861844597551572</v>
      </c>
    </row>
    <row r="51" spans="1:31" x14ac:dyDescent="0.3">
      <c r="A51" s="2">
        <v>39</v>
      </c>
      <c r="B51" s="13">
        <v>0.53252149389767411</v>
      </c>
      <c r="C51" s="21">
        <v>0.26264872583515153</v>
      </c>
      <c r="D51" s="31">
        <v>0.87955960602997807</v>
      </c>
      <c r="E51" s="25">
        <f t="shared" si="12"/>
        <v>0</v>
      </c>
      <c r="F51" s="26">
        <f t="shared" si="13"/>
        <v>0</v>
      </c>
      <c r="G51" s="26">
        <f t="shared" si="14"/>
        <v>30000</v>
      </c>
      <c r="H51" s="27">
        <f t="shared" si="5"/>
        <v>30000</v>
      </c>
      <c r="I51" s="25">
        <f t="shared" si="6"/>
        <v>0</v>
      </c>
      <c r="J51" s="26">
        <f t="shared" si="7"/>
        <v>0</v>
      </c>
      <c r="K51" s="26">
        <f t="shared" si="8"/>
        <v>3061</v>
      </c>
      <c r="L51" s="27">
        <f t="shared" si="0"/>
        <v>3061</v>
      </c>
      <c r="M51" s="19" t="str">
        <f t="shared" si="15"/>
        <v/>
      </c>
      <c r="N51" s="3" t="str">
        <f t="shared" si="15"/>
        <v/>
      </c>
      <c r="O51" s="3">
        <f t="shared" si="15"/>
        <v>0.10203333333333334</v>
      </c>
      <c r="P51" s="4">
        <f t="shared" si="2"/>
        <v>0.10203333333333334</v>
      </c>
      <c r="Q51" s="25">
        <f>SUM(E$13:E51)</f>
        <v>370000</v>
      </c>
      <c r="R51" s="26">
        <f>SUM(F$13:F51)</f>
        <v>400000</v>
      </c>
      <c r="S51" s="26">
        <f>SUM(G$13:G51)</f>
        <v>400000</v>
      </c>
      <c r="T51" s="27">
        <f t="shared" si="9"/>
        <v>1170000</v>
      </c>
      <c r="U51" s="25">
        <f>SUM(I$13:I51)</f>
        <v>33032</v>
      </c>
      <c r="V51" s="26">
        <f>SUM(J$13:J51)</f>
        <v>44249</v>
      </c>
      <c r="W51" s="26">
        <f>SUM(K$13:K51)</f>
        <v>40259</v>
      </c>
      <c r="X51" s="27">
        <f t="shared" si="3"/>
        <v>117540</v>
      </c>
      <c r="Y51" s="3">
        <f t="shared" si="10"/>
        <v>8.9275675675675681E-2</v>
      </c>
      <c r="Z51" s="3">
        <f t="shared" si="4"/>
        <v>0.1106225</v>
      </c>
      <c r="AA51" s="3">
        <f t="shared" si="4"/>
        <v>0.1006475</v>
      </c>
      <c r="AB51" s="4">
        <f t="shared" si="11"/>
        <v>0.10046153846153846</v>
      </c>
      <c r="AC51" s="66">
        <f xml:space="preserve"> Y51 + SQRT((2 * LN(A51)/COUNTIFS($E$13:E51, "&lt;&gt;0")))</f>
        <v>0.84002521356120119</v>
      </c>
      <c r="AD51" s="66">
        <f xml:space="preserve"> Z51 + SQRT((2 * LN(A51)/COUNTIFS($F$13:F51, "&lt;&gt;0")))</f>
        <v>0.83406285652366829</v>
      </c>
      <c r="AE51" s="66">
        <f xml:space="preserve"> AA51 + SQRT((2 * LN(A51)/COUNTIFS($G$13:G51, "&lt;&gt;0")))</f>
        <v>0.82408785652366834</v>
      </c>
    </row>
    <row r="52" spans="1:31" x14ac:dyDescent="0.3">
      <c r="A52" s="2">
        <v>40</v>
      </c>
      <c r="B52" s="13">
        <v>0.92255295532965398</v>
      </c>
      <c r="C52" s="21">
        <v>0.5670472003227135</v>
      </c>
      <c r="D52" s="31">
        <v>0.28631397150172722</v>
      </c>
      <c r="E52" s="25">
        <f t="shared" si="12"/>
        <v>30000</v>
      </c>
      <c r="F52" s="26">
        <f t="shared" si="13"/>
        <v>0</v>
      </c>
      <c r="G52" s="26">
        <f t="shared" si="14"/>
        <v>0</v>
      </c>
      <c r="H52" s="27">
        <f t="shared" si="5"/>
        <v>30000</v>
      </c>
      <c r="I52" s="25">
        <f t="shared" si="6"/>
        <v>2771</v>
      </c>
      <c r="J52" s="26">
        <f t="shared" si="7"/>
        <v>0</v>
      </c>
      <c r="K52" s="26">
        <f t="shared" si="8"/>
        <v>0</v>
      </c>
      <c r="L52" s="27">
        <f t="shared" si="0"/>
        <v>2771</v>
      </c>
      <c r="M52" s="19">
        <f t="shared" si="15"/>
        <v>9.2366666666666666E-2</v>
      </c>
      <c r="N52" s="3" t="str">
        <f t="shared" si="15"/>
        <v/>
      </c>
      <c r="O52" s="3" t="str">
        <f t="shared" si="15"/>
        <v/>
      </c>
      <c r="P52" s="4">
        <f t="shared" si="2"/>
        <v>9.2366666666666666E-2</v>
      </c>
      <c r="Q52" s="25">
        <f>SUM(E$13:E52)</f>
        <v>400000</v>
      </c>
      <c r="R52" s="26">
        <f>SUM(F$13:F52)</f>
        <v>400000</v>
      </c>
      <c r="S52" s="26">
        <f>SUM(G$13:G52)</f>
        <v>400000</v>
      </c>
      <c r="T52" s="27">
        <f t="shared" si="9"/>
        <v>1200000</v>
      </c>
      <c r="U52" s="25">
        <f>SUM(I$13:I52)</f>
        <v>35803</v>
      </c>
      <c r="V52" s="26">
        <f>SUM(J$13:J52)</f>
        <v>44249</v>
      </c>
      <c r="W52" s="26">
        <f>SUM(K$13:K52)</f>
        <v>40259</v>
      </c>
      <c r="X52" s="27">
        <f t="shared" si="3"/>
        <v>120311</v>
      </c>
      <c r="Y52" s="3">
        <f t="shared" si="10"/>
        <v>8.9507500000000004E-2</v>
      </c>
      <c r="Z52" s="3">
        <f t="shared" si="4"/>
        <v>0.1106225</v>
      </c>
      <c r="AA52" s="3">
        <f t="shared" si="4"/>
        <v>0.1006475</v>
      </c>
      <c r="AB52" s="4">
        <f t="shared" si="11"/>
        <v>0.10025916666666666</v>
      </c>
      <c r="AC52" s="66">
        <f xml:space="preserve"> Y52 + SQRT((2 * LN(A52)/COUNTIFS($E$13:E52, "&lt;&gt;0")))</f>
        <v>0.81544329547996786</v>
      </c>
      <c r="AD52" s="66">
        <f xml:space="preserve"> Z52 + SQRT((2 * LN(A52)/COUNTIFS($F$13:F52, "&lt;&gt;0")))</f>
        <v>0.83655829547996785</v>
      </c>
      <c r="AE52" s="66">
        <f xml:space="preserve"> AA52 + SQRT((2 * LN(A52)/COUNTIFS($G$13:G52, "&lt;&gt;0")))</f>
        <v>0.82658329547996789</v>
      </c>
    </row>
    <row r="53" spans="1:31" x14ac:dyDescent="0.3">
      <c r="A53" s="2">
        <v>41</v>
      </c>
      <c r="B53" s="13">
        <v>0.30472102087462405</v>
      </c>
      <c r="C53" s="21">
        <v>0.32391430552632161</v>
      </c>
      <c r="D53" s="31">
        <v>0.93321803690125427</v>
      </c>
      <c r="E53" s="25">
        <f t="shared" si="12"/>
        <v>0</v>
      </c>
      <c r="F53" s="26">
        <f t="shared" si="13"/>
        <v>30000</v>
      </c>
      <c r="G53" s="26">
        <f t="shared" si="14"/>
        <v>0</v>
      </c>
      <c r="H53" s="27">
        <f t="shared" si="5"/>
        <v>30000</v>
      </c>
      <c r="I53" s="25">
        <f t="shared" si="6"/>
        <v>0</v>
      </c>
      <c r="J53" s="26">
        <f t="shared" si="7"/>
        <v>3275</v>
      </c>
      <c r="K53" s="26">
        <f t="shared" si="8"/>
        <v>0</v>
      </c>
      <c r="L53" s="27">
        <f t="shared" si="0"/>
        <v>3275</v>
      </c>
      <c r="M53" s="19" t="str">
        <f t="shared" si="15"/>
        <v/>
      </c>
      <c r="N53" s="3">
        <f t="shared" si="15"/>
        <v>0.10916666666666666</v>
      </c>
      <c r="O53" s="3" t="str">
        <f t="shared" si="15"/>
        <v/>
      </c>
      <c r="P53" s="4">
        <f t="shared" si="2"/>
        <v>0.10916666666666666</v>
      </c>
      <c r="Q53" s="25">
        <f>SUM(E$13:E53)</f>
        <v>400000</v>
      </c>
      <c r="R53" s="26">
        <f>SUM(F$13:F53)</f>
        <v>430000</v>
      </c>
      <c r="S53" s="26">
        <f>SUM(G$13:G53)</f>
        <v>400000</v>
      </c>
      <c r="T53" s="27">
        <f t="shared" si="9"/>
        <v>1230000</v>
      </c>
      <c r="U53" s="25">
        <f>SUM(I$13:I53)</f>
        <v>35803</v>
      </c>
      <c r="V53" s="26">
        <f>SUM(J$13:J53)</f>
        <v>47524</v>
      </c>
      <c r="W53" s="26">
        <f>SUM(K$13:K53)</f>
        <v>40259</v>
      </c>
      <c r="X53" s="27">
        <f t="shared" si="3"/>
        <v>123586</v>
      </c>
      <c r="Y53" s="3">
        <f t="shared" si="10"/>
        <v>8.9507500000000004E-2</v>
      </c>
      <c r="Z53" s="3">
        <f t="shared" si="4"/>
        <v>0.11052093023255814</v>
      </c>
      <c r="AA53" s="3">
        <f t="shared" si="4"/>
        <v>0.1006475</v>
      </c>
      <c r="AB53" s="4">
        <f t="shared" si="11"/>
        <v>0.10047642276422765</v>
      </c>
      <c r="AC53" s="66">
        <f xml:space="preserve"> Y53 + SQRT((2 * LN(A53)/COUNTIFS($E$13:E53, "&lt;&gt;0")))</f>
        <v>0.8178688768202379</v>
      </c>
      <c r="AD53" s="66">
        <f xml:space="preserve"> Z53 + SQRT((2 * LN(A53)/COUNTIFS($F$13:F53, "&lt;&gt;0")))</f>
        <v>0.81418487149091268</v>
      </c>
      <c r="AE53" s="66">
        <f xml:space="preserve"> AA53 + SQRT((2 * LN(A53)/COUNTIFS($G$13:G53, "&lt;&gt;0")))</f>
        <v>0.82900887682023794</v>
      </c>
    </row>
    <row r="54" spans="1:31" x14ac:dyDescent="0.3">
      <c r="A54" s="2">
        <v>42</v>
      </c>
      <c r="B54" s="13">
        <v>0.82345547987851098</v>
      </c>
      <c r="C54" s="21">
        <v>0.28873626061197466</v>
      </c>
      <c r="D54" s="31">
        <v>0.59287093332749319</v>
      </c>
      <c r="E54" s="25">
        <f t="shared" si="12"/>
        <v>0</v>
      </c>
      <c r="F54" s="26">
        <f t="shared" si="13"/>
        <v>0</v>
      </c>
      <c r="G54" s="26">
        <f t="shared" si="14"/>
        <v>30000</v>
      </c>
      <c r="H54" s="27">
        <f t="shared" si="5"/>
        <v>30000</v>
      </c>
      <c r="I54" s="25">
        <f t="shared" si="6"/>
        <v>0</v>
      </c>
      <c r="J54" s="26">
        <f t="shared" si="7"/>
        <v>0</v>
      </c>
      <c r="K54" s="26">
        <f t="shared" si="8"/>
        <v>3012</v>
      </c>
      <c r="L54" s="27">
        <f t="shared" si="0"/>
        <v>3012</v>
      </c>
      <c r="M54" s="19" t="str">
        <f t="shared" si="15"/>
        <v/>
      </c>
      <c r="N54" s="3" t="str">
        <f t="shared" si="15"/>
        <v/>
      </c>
      <c r="O54" s="3">
        <f t="shared" si="15"/>
        <v>0.1004</v>
      </c>
      <c r="P54" s="4">
        <f t="shared" si="2"/>
        <v>0.1004</v>
      </c>
      <c r="Q54" s="25">
        <f>SUM(E$13:E54)</f>
        <v>400000</v>
      </c>
      <c r="R54" s="26">
        <f>SUM(F$13:F54)</f>
        <v>430000</v>
      </c>
      <c r="S54" s="26">
        <f>SUM(G$13:G54)</f>
        <v>430000</v>
      </c>
      <c r="T54" s="27">
        <f t="shared" si="9"/>
        <v>1260000</v>
      </c>
      <c r="U54" s="25">
        <f>SUM(I$13:I54)</f>
        <v>35803</v>
      </c>
      <c r="V54" s="26">
        <f>SUM(J$13:J54)</f>
        <v>47524</v>
      </c>
      <c r="W54" s="26">
        <f>SUM(K$13:K54)</f>
        <v>43271</v>
      </c>
      <c r="X54" s="27">
        <f t="shared" si="3"/>
        <v>126598</v>
      </c>
      <c r="Y54" s="3">
        <f t="shared" si="10"/>
        <v>8.9507500000000004E-2</v>
      </c>
      <c r="Z54" s="3">
        <f t="shared" si="4"/>
        <v>0.11052093023255814</v>
      </c>
      <c r="AA54" s="3">
        <f t="shared" si="4"/>
        <v>0.10063023255813953</v>
      </c>
      <c r="AB54" s="4">
        <f t="shared" si="11"/>
        <v>0.10047460317460317</v>
      </c>
      <c r="AC54" s="66">
        <f xml:space="preserve"> Y54 + SQRT((2 * LN(A54)/COUNTIFS($E$13:E54, "&lt;&gt;0")))</f>
        <v>0.82022824187880405</v>
      </c>
      <c r="AD54" s="66">
        <f xml:space="preserve"> Z54 + SQRT((2 * LN(A54)/COUNTIFS($F$13:F54, "&lt;&gt;0")))</f>
        <v>0.81646423468727791</v>
      </c>
      <c r="AE54" s="66">
        <f xml:space="preserve"> AA54 + SQRT((2 * LN(A54)/COUNTIFS($G$13:G54, "&lt;&gt;0")))</f>
        <v>0.80657353701285928</v>
      </c>
    </row>
    <row r="55" spans="1:31" x14ac:dyDescent="0.3">
      <c r="A55" s="2">
        <v>43</v>
      </c>
      <c r="B55" s="13">
        <v>0.69675708463763708</v>
      </c>
      <c r="C55" s="21">
        <v>0.33186280995242534</v>
      </c>
      <c r="D55" s="31">
        <v>3.0146157546610541E-2</v>
      </c>
      <c r="E55" s="25">
        <f t="shared" si="12"/>
        <v>30000</v>
      </c>
      <c r="F55" s="26">
        <f t="shared" si="13"/>
        <v>0</v>
      </c>
      <c r="G55" s="26">
        <f t="shared" si="14"/>
        <v>0</v>
      </c>
      <c r="H55" s="27">
        <f t="shared" si="5"/>
        <v>30000</v>
      </c>
      <c r="I55" s="25">
        <f t="shared" si="6"/>
        <v>2725</v>
      </c>
      <c r="J55" s="26">
        <f t="shared" si="7"/>
        <v>0</v>
      </c>
      <c r="K55" s="26">
        <f t="shared" si="8"/>
        <v>0</v>
      </c>
      <c r="L55" s="27">
        <f t="shared" si="0"/>
        <v>2725</v>
      </c>
      <c r="M55" s="19">
        <f t="shared" si="15"/>
        <v>9.0833333333333335E-2</v>
      </c>
      <c r="N55" s="3" t="str">
        <f t="shared" si="15"/>
        <v/>
      </c>
      <c r="O55" s="3" t="str">
        <f t="shared" si="15"/>
        <v/>
      </c>
      <c r="P55" s="4">
        <f t="shared" si="2"/>
        <v>9.0833333333333335E-2</v>
      </c>
      <c r="Q55" s="25">
        <f>SUM(E$13:E55)</f>
        <v>430000</v>
      </c>
      <c r="R55" s="26">
        <f>SUM(F$13:F55)</f>
        <v>430000</v>
      </c>
      <c r="S55" s="26">
        <f>SUM(G$13:G55)</f>
        <v>430000</v>
      </c>
      <c r="T55" s="27">
        <f t="shared" si="9"/>
        <v>1290000</v>
      </c>
      <c r="U55" s="25">
        <f>SUM(I$13:I55)</f>
        <v>38528</v>
      </c>
      <c r="V55" s="26">
        <f>SUM(J$13:J55)</f>
        <v>47524</v>
      </c>
      <c r="W55" s="26">
        <f>SUM(K$13:K55)</f>
        <v>43271</v>
      </c>
      <c r="X55" s="27">
        <f t="shared" si="3"/>
        <v>129323</v>
      </c>
      <c r="Y55" s="3">
        <f t="shared" si="10"/>
        <v>8.9599999999999999E-2</v>
      </c>
      <c r="Z55" s="3">
        <f t="shared" si="4"/>
        <v>0.11052093023255814</v>
      </c>
      <c r="AA55" s="3">
        <f t="shared" si="4"/>
        <v>0.10063023255813953</v>
      </c>
      <c r="AB55" s="4">
        <f t="shared" si="11"/>
        <v>0.10025038759689922</v>
      </c>
      <c r="AC55" s="66">
        <f xml:space="preserve"> Y55 + SQRT((2 * LN(A55)/COUNTIFS($E$13:E55, "&lt;&gt;0")))</f>
        <v>0.79776195093999624</v>
      </c>
      <c r="AD55" s="66">
        <f xml:space="preserve"> Z55 + SQRT((2 * LN(A55)/COUNTIFS($F$13:F55, "&lt;&gt;0")))</f>
        <v>0.81868288117255439</v>
      </c>
      <c r="AE55" s="66">
        <f xml:space="preserve"> AA55 + SQRT((2 * LN(A55)/COUNTIFS($G$13:G55, "&lt;&gt;0")))</f>
        <v>0.80879218349813575</v>
      </c>
    </row>
    <row r="56" spans="1:31" x14ac:dyDescent="0.3">
      <c r="A56" s="2">
        <v>44</v>
      </c>
      <c r="B56" s="13">
        <v>0.55118861757691073</v>
      </c>
      <c r="C56" s="21">
        <v>0.32279980663695784</v>
      </c>
      <c r="D56" s="31">
        <v>0.30245200454104371</v>
      </c>
      <c r="E56" s="25">
        <f t="shared" si="12"/>
        <v>0</v>
      </c>
      <c r="F56" s="26">
        <f t="shared" si="13"/>
        <v>30000</v>
      </c>
      <c r="G56" s="26">
        <f t="shared" si="14"/>
        <v>0</v>
      </c>
      <c r="H56" s="27">
        <f t="shared" si="5"/>
        <v>30000</v>
      </c>
      <c r="I56" s="25">
        <f t="shared" si="6"/>
        <v>0</v>
      </c>
      <c r="J56" s="26">
        <f t="shared" si="7"/>
        <v>3275</v>
      </c>
      <c r="K56" s="26">
        <f t="shared" si="8"/>
        <v>0</v>
      </c>
      <c r="L56" s="27">
        <f t="shared" si="0"/>
        <v>3275</v>
      </c>
      <c r="M56" s="19" t="str">
        <f t="shared" si="15"/>
        <v/>
      </c>
      <c r="N56" s="3">
        <f t="shared" si="15"/>
        <v>0.10916666666666666</v>
      </c>
      <c r="O56" s="3" t="str">
        <f t="shared" si="15"/>
        <v/>
      </c>
      <c r="P56" s="4">
        <f t="shared" si="2"/>
        <v>0.10916666666666666</v>
      </c>
      <c r="Q56" s="25">
        <f>SUM(E$13:E56)</f>
        <v>430000</v>
      </c>
      <c r="R56" s="26">
        <f>SUM(F$13:F56)</f>
        <v>460000</v>
      </c>
      <c r="S56" s="26">
        <f>SUM(G$13:G56)</f>
        <v>430000</v>
      </c>
      <c r="T56" s="27">
        <f t="shared" si="9"/>
        <v>1320000</v>
      </c>
      <c r="U56" s="25">
        <f>SUM(I$13:I56)</f>
        <v>38528</v>
      </c>
      <c r="V56" s="26">
        <f>SUM(J$13:J56)</f>
        <v>50799</v>
      </c>
      <c r="W56" s="26">
        <f>SUM(K$13:K56)</f>
        <v>43271</v>
      </c>
      <c r="X56" s="27">
        <f t="shared" si="3"/>
        <v>132598</v>
      </c>
      <c r="Y56" s="3">
        <f t="shared" si="10"/>
        <v>8.9599999999999999E-2</v>
      </c>
      <c r="Z56" s="3">
        <f t="shared" si="4"/>
        <v>0.11043260869565218</v>
      </c>
      <c r="AA56" s="3">
        <f t="shared" si="4"/>
        <v>0.10063023255813953</v>
      </c>
      <c r="AB56" s="4">
        <f t="shared" si="11"/>
        <v>0.10045303030303031</v>
      </c>
      <c r="AC56" s="66">
        <f xml:space="preserve"> Y56 + SQRT((2 * LN(A56)/COUNTIFS($E$13:E56, "&lt;&gt;0")))</f>
        <v>0.79992289689673401</v>
      </c>
      <c r="AD56" s="66">
        <f xml:space="preserve"> Z56 + SQRT((2 * LN(A56)/COUNTIFS($F$13:F56, "&lt;&gt;0")))</f>
        <v>0.7981997962233669</v>
      </c>
      <c r="AE56" s="66">
        <f xml:space="preserve"> AA56 + SQRT((2 * LN(A56)/COUNTIFS($G$13:G56, "&lt;&gt;0")))</f>
        <v>0.81095312945487352</v>
      </c>
    </row>
    <row r="57" spans="1:31" x14ac:dyDescent="0.3">
      <c r="A57" s="2">
        <v>45</v>
      </c>
      <c r="B57" s="13">
        <v>0.97126569621433068</v>
      </c>
      <c r="C57" s="21">
        <v>0.27809922304627921</v>
      </c>
      <c r="D57" s="31">
        <v>8.1146938452552164E-2</v>
      </c>
      <c r="E57" s="25">
        <f t="shared" si="12"/>
        <v>0</v>
      </c>
      <c r="F57" s="26">
        <f t="shared" si="13"/>
        <v>0</v>
      </c>
      <c r="G57" s="26">
        <f t="shared" si="14"/>
        <v>30000</v>
      </c>
      <c r="H57" s="27">
        <f t="shared" si="5"/>
        <v>30000</v>
      </c>
      <c r="I57" s="25">
        <f t="shared" si="6"/>
        <v>0</v>
      </c>
      <c r="J57" s="26">
        <f t="shared" si="7"/>
        <v>0</v>
      </c>
      <c r="K57" s="26">
        <f t="shared" si="8"/>
        <v>2928</v>
      </c>
      <c r="L57" s="27">
        <f t="shared" si="0"/>
        <v>2928</v>
      </c>
      <c r="M57" s="19" t="str">
        <f t="shared" si="15"/>
        <v/>
      </c>
      <c r="N57" s="3" t="str">
        <f t="shared" si="15"/>
        <v/>
      </c>
      <c r="O57" s="3">
        <f t="shared" si="15"/>
        <v>9.7600000000000006E-2</v>
      </c>
      <c r="P57" s="4">
        <f t="shared" si="2"/>
        <v>9.7600000000000006E-2</v>
      </c>
      <c r="Q57" s="25">
        <f>SUM(E$13:E57)</f>
        <v>430000</v>
      </c>
      <c r="R57" s="26">
        <f>SUM(F$13:F57)</f>
        <v>460000</v>
      </c>
      <c r="S57" s="26">
        <f>SUM(G$13:G57)</f>
        <v>460000</v>
      </c>
      <c r="T57" s="27">
        <f t="shared" si="9"/>
        <v>1350000</v>
      </c>
      <c r="U57" s="25">
        <f>SUM(I$13:I57)</f>
        <v>38528</v>
      </c>
      <c r="V57" s="26">
        <f>SUM(J$13:J57)</f>
        <v>50799</v>
      </c>
      <c r="W57" s="26">
        <f>SUM(K$13:K57)</f>
        <v>46199</v>
      </c>
      <c r="X57" s="27">
        <f t="shared" si="3"/>
        <v>135526</v>
      </c>
      <c r="Y57" s="3">
        <f t="shared" si="10"/>
        <v>8.9599999999999999E-2</v>
      </c>
      <c r="Z57" s="3">
        <f t="shared" si="4"/>
        <v>0.11043260869565218</v>
      </c>
      <c r="AA57" s="3">
        <f t="shared" si="4"/>
        <v>0.10043260869565217</v>
      </c>
      <c r="AB57" s="4">
        <f t="shared" si="11"/>
        <v>0.10038962962962963</v>
      </c>
      <c r="AC57" s="66">
        <f xml:space="preserve"> Y57 + SQRT((2 * LN(A57)/COUNTIFS($E$13:E57, "&lt;&gt;0")))</f>
        <v>0.80202894286801862</v>
      </c>
      <c r="AD57" s="66">
        <f xml:space="preserve"> Z57 + SQRT((2 * LN(A57)/COUNTIFS($F$13:F57, "&lt;&gt;0")))</f>
        <v>0.80023896646665005</v>
      </c>
      <c r="AE57" s="66">
        <f xml:space="preserve"> AA57 + SQRT((2 * LN(A57)/COUNTIFS($G$13:G57, "&lt;&gt;0")))</f>
        <v>0.79023896646665004</v>
      </c>
    </row>
    <row r="58" spans="1:31" x14ac:dyDescent="0.3">
      <c r="A58" s="2">
        <v>46</v>
      </c>
      <c r="B58" s="13">
        <v>0.43683091602869928</v>
      </c>
      <c r="C58" s="21">
        <v>0.65151255819418341</v>
      </c>
      <c r="D58" s="31">
        <v>0.43435853801382374</v>
      </c>
      <c r="E58" s="25">
        <f t="shared" si="12"/>
        <v>30000</v>
      </c>
      <c r="F58" s="26">
        <f t="shared" si="13"/>
        <v>0</v>
      </c>
      <c r="G58" s="26">
        <f t="shared" si="14"/>
        <v>0</v>
      </c>
      <c r="H58" s="27">
        <f t="shared" si="5"/>
        <v>30000</v>
      </c>
      <c r="I58" s="25">
        <f t="shared" si="6"/>
        <v>2692</v>
      </c>
      <c r="J58" s="26">
        <f t="shared" si="7"/>
        <v>0</v>
      </c>
      <c r="K58" s="26">
        <f t="shared" si="8"/>
        <v>0</v>
      </c>
      <c r="L58" s="27">
        <f t="shared" si="0"/>
        <v>2692</v>
      </c>
      <c r="M58" s="19">
        <f t="shared" si="15"/>
        <v>8.9733333333333332E-2</v>
      </c>
      <c r="N58" s="3" t="str">
        <f t="shared" si="15"/>
        <v/>
      </c>
      <c r="O58" s="3" t="str">
        <f t="shared" si="15"/>
        <v/>
      </c>
      <c r="P58" s="4">
        <f t="shared" si="2"/>
        <v>8.9733333333333332E-2</v>
      </c>
      <c r="Q58" s="25">
        <f>SUM(E$13:E58)</f>
        <v>460000</v>
      </c>
      <c r="R58" s="26">
        <f>SUM(F$13:F58)</f>
        <v>460000</v>
      </c>
      <c r="S58" s="26">
        <f>SUM(G$13:G58)</f>
        <v>460000</v>
      </c>
      <c r="T58" s="27">
        <f t="shared" si="9"/>
        <v>1380000</v>
      </c>
      <c r="U58" s="25">
        <f>SUM(I$13:I58)</f>
        <v>41220</v>
      </c>
      <c r="V58" s="26">
        <f>SUM(J$13:J58)</f>
        <v>50799</v>
      </c>
      <c r="W58" s="26">
        <f>SUM(K$13:K58)</f>
        <v>46199</v>
      </c>
      <c r="X58" s="27">
        <f t="shared" si="3"/>
        <v>138218</v>
      </c>
      <c r="Y58" s="3">
        <f t="shared" si="10"/>
        <v>8.9608695652173914E-2</v>
      </c>
      <c r="Z58" s="3">
        <f t="shared" si="4"/>
        <v>0.11043260869565218</v>
      </c>
      <c r="AA58" s="3">
        <f t="shared" si="4"/>
        <v>0.10043260869565217</v>
      </c>
      <c r="AB58" s="4">
        <f t="shared" si="11"/>
        <v>0.10015797101449275</v>
      </c>
      <c r="AC58" s="66">
        <f xml:space="preserve"> Y58 + SQRT((2 * LN(A58)/COUNTIFS($E$13:E58, "&lt;&gt;0")))</f>
        <v>0.78140358907155794</v>
      </c>
      <c r="AD58" s="66">
        <f xml:space="preserve"> Z58 + SQRT((2 * LN(A58)/COUNTIFS($F$13:F58, "&lt;&gt;0")))</f>
        <v>0.80222750211503624</v>
      </c>
      <c r="AE58" s="66">
        <f xml:space="preserve"> AA58 + SQRT((2 * LN(A58)/COUNTIFS($G$13:G58, "&lt;&gt;0")))</f>
        <v>0.79222750211503623</v>
      </c>
    </row>
    <row r="59" spans="1:31" x14ac:dyDescent="0.3">
      <c r="A59" s="2">
        <v>47</v>
      </c>
      <c r="B59" s="13">
        <v>0.13072269162680195</v>
      </c>
      <c r="C59" s="21">
        <v>0.92090357503884801</v>
      </c>
      <c r="D59" s="31">
        <v>0.93803893204143263</v>
      </c>
      <c r="E59" s="25">
        <f t="shared" si="12"/>
        <v>0</v>
      </c>
      <c r="F59" s="26">
        <f t="shared" si="13"/>
        <v>30000</v>
      </c>
      <c r="G59" s="26">
        <f t="shared" si="14"/>
        <v>0</v>
      </c>
      <c r="H59" s="27">
        <f t="shared" si="5"/>
        <v>30000</v>
      </c>
      <c r="I59" s="25">
        <f t="shared" si="6"/>
        <v>0</v>
      </c>
      <c r="J59" s="26">
        <f t="shared" si="7"/>
        <v>3377</v>
      </c>
      <c r="K59" s="26">
        <f t="shared" si="8"/>
        <v>0</v>
      </c>
      <c r="L59" s="27">
        <f t="shared" si="0"/>
        <v>3377</v>
      </c>
      <c r="M59" s="19" t="str">
        <f t="shared" si="15"/>
        <v/>
      </c>
      <c r="N59" s="3">
        <f t="shared" si="15"/>
        <v>0.11256666666666666</v>
      </c>
      <c r="O59" s="3" t="str">
        <f t="shared" si="15"/>
        <v/>
      </c>
      <c r="P59" s="4">
        <f t="shared" si="2"/>
        <v>0.11256666666666666</v>
      </c>
      <c r="Q59" s="25">
        <f>SUM(E$13:E59)</f>
        <v>460000</v>
      </c>
      <c r="R59" s="26">
        <f>SUM(F$13:F59)</f>
        <v>490000</v>
      </c>
      <c r="S59" s="26">
        <f>SUM(G$13:G59)</f>
        <v>460000</v>
      </c>
      <c r="T59" s="27">
        <f t="shared" si="9"/>
        <v>1410000</v>
      </c>
      <c r="U59" s="25">
        <f>SUM(I$13:I59)</f>
        <v>41220</v>
      </c>
      <c r="V59" s="26">
        <f>SUM(J$13:J59)</f>
        <v>54176</v>
      </c>
      <c r="W59" s="26">
        <f>SUM(K$13:K59)</f>
        <v>46199</v>
      </c>
      <c r="X59" s="27">
        <f t="shared" si="3"/>
        <v>141595</v>
      </c>
      <c r="Y59" s="3">
        <f t="shared" si="10"/>
        <v>8.9608695652173914E-2</v>
      </c>
      <c r="Z59" s="3">
        <f t="shared" si="4"/>
        <v>0.11056326530612245</v>
      </c>
      <c r="AA59" s="3">
        <f t="shared" si="4"/>
        <v>0.10043260869565217</v>
      </c>
      <c r="AB59" s="4">
        <f t="shared" si="11"/>
        <v>0.10042198581560284</v>
      </c>
      <c r="AC59" s="66">
        <f xml:space="preserve"> Y59 + SQRT((2 * LN(A59)/COUNTIFS($E$13:E59, "&lt;&gt;0")))</f>
        <v>0.78334383979131672</v>
      </c>
      <c r="AD59" s="66">
        <f xml:space="preserve"> Z59 + SQRT((2 * LN(A59)/COUNTIFS($F$13:F59, "&lt;&gt;0")))</f>
        <v>0.78358521247995272</v>
      </c>
      <c r="AE59" s="66">
        <f xml:space="preserve"> AA59 + SQRT((2 * LN(A59)/COUNTIFS($G$13:G59, "&lt;&gt;0")))</f>
        <v>0.79416775283479502</v>
      </c>
    </row>
    <row r="60" spans="1:31" x14ac:dyDescent="0.3">
      <c r="A60" s="2">
        <v>48</v>
      </c>
      <c r="B60" s="13">
        <v>0.81470058361646791</v>
      </c>
      <c r="C60" s="21">
        <v>0.24018709609043409</v>
      </c>
      <c r="D60" s="31">
        <v>0.75655942169367063</v>
      </c>
      <c r="E60" s="25">
        <f t="shared" si="12"/>
        <v>0</v>
      </c>
      <c r="F60" s="26">
        <f t="shared" si="13"/>
        <v>0</v>
      </c>
      <c r="G60" s="26">
        <f t="shared" si="14"/>
        <v>30000</v>
      </c>
      <c r="H60" s="27">
        <f t="shared" si="5"/>
        <v>30000</v>
      </c>
      <c r="I60" s="25">
        <f t="shared" si="6"/>
        <v>0</v>
      </c>
      <c r="J60" s="26">
        <f t="shared" si="7"/>
        <v>0</v>
      </c>
      <c r="K60" s="26">
        <f t="shared" si="8"/>
        <v>3036</v>
      </c>
      <c r="L60" s="27">
        <f t="shared" si="0"/>
        <v>3036</v>
      </c>
      <c r="M60" s="19" t="str">
        <f t="shared" si="15"/>
        <v/>
      </c>
      <c r="N60" s="3" t="str">
        <f t="shared" si="15"/>
        <v/>
      </c>
      <c r="O60" s="3">
        <f t="shared" si="15"/>
        <v>0.1012</v>
      </c>
      <c r="P60" s="4">
        <f t="shared" si="2"/>
        <v>0.1012</v>
      </c>
      <c r="Q60" s="25">
        <f>SUM(E$13:E60)</f>
        <v>460000</v>
      </c>
      <c r="R60" s="26">
        <f>SUM(F$13:F60)</f>
        <v>490000</v>
      </c>
      <c r="S60" s="26">
        <f>SUM(G$13:G60)</f>
        <v>490000</v>
      </c>
      <c r="T60" s="27">
        <f t="shared" si="9"/>
        <v>1440000</v>
      </c>
      <c r="U60" s="25">
        <f>SUM(I$13:I60)</f>
        <v>41220</v>
      </c>
      <c r="V60" s="26">
        <f>SUM(J$13:J60)</f>
        <v>54176</v>
      </c>
      <c r="W60" s="26">
        <f>SUM(K$13:K60)</f>
        <v>49235</v>
      </c>
      <c r="X60" s="27">
        <f t="shared" si="3"/>
        <v>144631</v>
      </c>
      <c r="Y60" s="3">
        <f t="shared" si="10"/>
        <v>8.9608695652173914E-2</v>
      </c>
      <c r="Z60" s="3">
        <f t="shared" si="4"/>
        <v>0.11056326530612245</v>
      </c>
      <c r="AA60" s="3">
        <f t="shared" si="4"/>
        <v>0.10047959183673469</v>
      </c>
      <c r="AB60" s="4">
        <f t="shared" si="11"/>
        <v>0.10043819444444445</v>
      </c>
      <c r="AC60" s="66">
        <f xml:space="preserve"> Y60 + SQRT((2 * LN(A60)/COUNTIFS($E$13:E60, "&lt;&gt;0")))</f>
        <v>0.7852379980564691</v>
      </c>
      <c r="AD60" s="66">
        <f xml:space="preserve"> Z60 + SQRT((2 * LN(A60)/COUNTIFS($F$13:F60, "&lt;&gt;0")))</f>
        <v>0.78542281591497853</v>
      </c>
      <c r="AE60" s="66">
        <f xml:space="preserve"> AA60 + SQRT((2 * LN(A60)/COUNTIFS($G$13:G60, "&lt;&gt;0")))</f>
        <v>0.77533914244559077</v>
      </c>
    </row>
    <row r="61" spans="1:31" x14ac:dyDescent="0.3">
      <c r="A61" s="2">
        <v>49</v>
      </c>
      <c r="B61" s="13">
        <v>0.79026756724035763</v>
      </c>
      <c r="C61" s="21">
        <v>0.82548138017143335</v>
      </c>
      <c r="D61" s="31">
        <v>5.7515534179600314E-2</v>
      </c>
      <c r="E61" s="25">
        <f t="shared" si="12"/>
        <v>0</v>
      </c>
      <c r="F61" s="26">
        <f t="shared" si="13"/>
        <v>30000</v>
      </c>
      <c r="G61" s="26">
        <f t="shared" si="14"/>
        <v>0</v>
      </c>
      <c r="H61" s="27">
        <f t="shared" si="5"/>
        <v>30000</v>
      </c>
      <c r="I61" s="25">
        <f t="shared" si="6"/>
        <v>0</v>
      </c>
      <c r="J61" s="26">
        <f t="shared" si="7"/>
        <v>3351</v>
      </c>
      <c r="K61" s="26">
        <f t="shared" si="8"/>
        <v>0</v>
      </c>
      <c r="L61" s="27">
        <f t="shared" si="0"/>
        <v>3351</v>
      </c>
      <c r="M61" s="19" t="str">
        <f t="shared" si="15"/>
        <v/>
      </c>
      <c r="N61" s="3">
        <f t="shared" si="15"/>
        <v>0.11169999999999999</v>
      </c>
      <c r="O61" s="3" t="str">
        <f t="shared" si="15"/>
        <v/>
      </c>
      <c r="P61" s="4">
        <f t="shared" si="2"/>
        <v>0.11169999999999999</v>
      </c>
      <c r="Q61" s="25">
        <f>SUM(E$13:E61)</f>
        <v>460000</v>
      </c>
      <c r="R61" s="26">
        <f>SUM(F$13:F61)</f>
        <v>520000</v>
      </c>
      <c r="S61" s="26">
        <f>SUM(G$13:G61)</f>
        <v>490000</v>
      </c>
      <c r="T61" s="27">
        <f t="shared" si="9"/>
        <v>1470000</v>
      </c>
      <c r="U61" s="25">
        <f>SUM(I$13:I61)</f>
        <v>41220</v>
      </c>
      <c r="V61" s="26">
        <f>SUM(J$13:J61)</f>
        <v>57527</v>
      </c>
      <c r="W61" s="26">
        <f>SUM(K$13:K61)</f>
        <v>49235</v>
      </c>
      <c r="X61" s="27">
        <f t="shared" si="3"/>
        <v>147982</v>
      </c>
      <c r="Y61" s="3">
        <f t="shared" si="10"/>
        <v>8.9608695652173914E-2</v>
      </c>
      <c r="Z61" s="3">
        <f t="shared" si="4"/>
        <v>0.11062884615384615</v>
      </c>
      <c r="AA61" s="3">
        <f t="shared" si="4"/>
        <v>0.10047959183673469</v>
      </c>
      <c r="AB61" s="4">
        <f t="shared" si="11"/>
        <v>0.10066802721088436</v>
      </c>
      <c r="AC61" s="66">
        <f xml:space="preserve"> Y61 + SQRT((2 * LN(A61)/COUNTIFS($E$13:E61, "&lt;&gt;0")))</f>
        <v>0.78708811274190305</v>
      </c>
      <c r="AD61" s="66">
        <f xml:space="preserve"> Z61 + SQRT((2 * LN(A61)/COUNTIFS($F$13:F61, "&lt;&gt;0")))</f>
        <v>0.76821874690342995</v>
      </c>
      <c r="AE61" s="66">
        <f xml:space="preserve"> AA61 + SQRT((2 * LN(A61)/COUNTIFS($G$13:G61, "&lt;&gt;0")))</f>
        <v>0.77713401733207321</v>
      </c>
    </row>
    <row r="62" spans="1:31" x14ac:dyDescent="0.3">
      <c r="A62" s="2">
        <v>50</v>
      </c>
      <c r="B62" s="13">
        <v>0.42758733201812404</v>
      </c>
      <c r="C62" s="21">
        <v>0.95349662323506224</v>
      </c>
      <c r="D62" s="31">
        <v>0.94465908454631897</v>
      </c>
      <c r="E62" s="25">
        <f t="shared" si="12"/>
        <v>30000</v>
      </c>
      <c r="F62" s="26">
        <f t="shared" si="13"/>
        <v>0</v>
      </c>
      <c r="G62" s="26">
        <f t="shared" si="14"/>
        <v>0</v>
      </c>
      <c r="H62" s="27">
        <f t="shared" si="5"/>
        <v>30000</v>
      </c>
      <c r="I62" s="25">
        <f t="shared" si="6"/>
        <v>2691</v>
      </c>
      <c r="J62" s="26">
        <f t="shared" si="7"/>
        <v>0</v>
      </c>
      <c r="K62" s="26">
        <f t="shared" si="8"/>
        <v>0</v>
      </c>
      <c r="L62" s="27">
        <f t="shared" si="0"/>
        <v>2691</v>
      </c>
      <c r="M62" s="19">
        <f t="shared" si="15"/>
        <v>8.9700000000000002E-2</v>
      </c>
      <c r="N62" s="3" t="str">
        <f t="shared" si="15"/>
        <v/>
      </c>
      <c r="O62" s="3" t="str">
        <f t="shared" si="15"/>
        <v/>
      </c>
      <c r="P62" s="4">
        <f t="shared" si="2"/>
        <v>8.9700000000000002E-2</v>
      </c>
      <c r="Q62" s="25">
        <f>SUM(E$13:E62)</f>
        <v>490000</v>
      </c>
      <c r="R62" s="26">
        <f>SUM(F$13:F62)</f>
        <v>520000</v>
      </c>
      <c r="S62" s="26">
        <f>SUM(G$13:G62)</f>
        <v>490000</v>
      </c>
      <c r="T62" s="27">
        <f t="shared" si="9"/>
        <v>1500000</v>
      </c>
      <c r="U62" s="25">
        <f>SUM(I$13:I62)</f>
        <v>43911</v>
      </c>
      <c r="V62" s="26">
        <f>SUM(J$13:J62)</f>
        <v>57527</v>
      </c>
      <c r="W62" s="26">
        <f>SUM(K$13:K62)</f>
        <v>49235</v>
      </c>
      <c r="X62" s="27">
        <f t="shared" si="3"/>
        <v>150673</v>
      </c>
      <c r="Y62" s="3">
        <f t="shared" si="10"/>
        <v>8.9614285714285716E-2</v>
      </c>
      <c r="Z62" s="3">
        <f t="shared" si="4"/>
        <v>0.11062884615384615</v>
      </c>
      <c r="AA62" s="3">
        <f t="shared" si="4"/>
        <v>0.10047959183673469</v>
      </c>
      <c r="AB62" s="4">
        <f t="shared" si="11"/>
        <v>0.10044866666666667</v>
      </c>
      <c r="AC62" s="66">
        <f xml:space="preserve"> Y62 + SQRT((2 * LN(A62)/COUNTIFS($E$13:E62, "&lt;&gt;0")))</f>
        <v>0.76802271773632769</v>
      </c>
      <c r="AD62" s="66">
        <f xml:space="preserve"> Z62 + SQRT((2 * LN(A62)/COUNTIFS($F$13:F62, "&lt;&gt;0")))</f>
        <v>0.76992333485017184</v>
      </c>
      <c r="AE62" s="66">
        <f xml:space="preserve"> AA62 + SQRT((2 * LN(A62)/COUNTIFS($G$13:G62, "&lt;&gt;0")))</f>
        <v>0.77888802385877665</v>
      </c>
    </row>
    <row r="63" spans="1:31" x14ac:dyDescent="0.3">
      <c r="A63" s="2">
        <v>51</v>
      </c>
      <c r="B63" s="13">
        <v>0.65943465308028182</v>
      </c>
      <c r="C63" s="21">
        <v>0.57687389067164185</v>
      </c>
      <c r="D63" s="31">
        <v>0.98088432174162832</v>
      </c>
      <c r="E63" s="25">
        <f t="shared" si="12"/>
        <v>0</v>
      </c>
      <c r="F63" s="26">
        <f t="shared" si="13"/>
        <v>0</v>
      </c>
      <c r="G63" s="26">
        <f t="shared" si="14"/>
        <v>30000</v>
      </c>
      <c r="H63" s="27">
        <f t="shared" si="5"/>
        <v>30000</v>
      </c>
      <c r="I63" s="25">
        <f t="shared" si="6"/>
        <v>0</v>
      </c>
      <c r="J63" s="26">
        <f t="shared" si="7"/>
        <v>0</v>
      </c>
      <c r="K63" s="26">
        <f t="shared" si="8"/>
        <v>3108</v>
      </c>
      <c r="L63" s="27">
        <f t="shared" si="0"/>
        <v>3108</v>
      </c>
      <c r="M63" s="19" t="str">
        <f t="shared" si="15"/>
        <v/>
      </c>
      <c r="N63" s="3" t="str">
        <f t="shared" si="15"/>
        <v/>
      </c>
      <c r="O63" s="3">
        <f t="shared" si="15"/>
        <v>0.1036</v>
      </c>
      <c r="P63" s="4">
        <f t="shared" si="2"/>
        <v>0.1036</v>
      </c>
      <c r="Q63" s="25">
        <f>SUM(E$13:E63)</f>
        <v>490000</v>
      </c>
      <c r="R63" s="26">
        <f>SUM(F$13:F63)</f>
        <v>520000</v>
      </c>
      <c r="S63" s="26">
        <f>SUM(G$13:G63)</f>
        <v>520000</v>
      </c>
      <c r="T63" s="27">
        <f t="shared" si="9"/>
        <v>1530000</v>
      </c>
      <c r="U63" s="25">
        <f>SUM(I$13:I63)</f>
        <v>43911</v>
      </c>
      <c r="V63" s="26">
        <f>SUM(J$13:J63)</f>
        <v>57527</v>
      </c>
      <c r="W63" s="26">
        <f>SUM(K$13:K63)</f>
        <v>52343</v>
      </c>
      <c r="X63" s="27">
        <f t="shared" si="3"/>
        <v>153781</v>
      </c>
      <c r="Y63" s="3">
        <f t="shared" si="10"/>
        <v>8.9614285714285716E-2</v>
      </c>
      <c r="Z63" s="3">
        <f t="shared" si="4"/>
        <v>0.11062884615384615</v>
      </c>
      <c r="AA63" s="3">
        <f t="shared" si="4"/>
        <v>0.10065961538461539</v>
      </c>
      <c r="AB63" s="4">
        <f t="shared" si="11"/>
        <v>0.10051045751633987</v>
      </c>
      <c r="AC63" s="66">
        <f xml:space="preserve"> Y63 + SQRT((2 * LN(A63)/COUNTIFS($E$13:E63, "&lt;&gt;0")))</f>
        <v>0.76973759916338336</v>
      </c>
      <c r="AD63" s="66">
        <f xml:space="preserve"> Z63 + SQRT((2 * LN(A63)/COUNTIFS($F$13:F63, "&lt;&gt;0")))</f>
        <v>0.77158990003459282</v>
      </c>
      <c r="AE63" s="66">
        <f xml:space="preserve"> AA63 + SQRT((2 * LN(A63)/COUNTIFS($G$13:G63, "&lt;&gt;0")))</f>
        <v>0.76162066926536209</v>
      </c>
    </row>
    <row r="64" spans="1:31" x14ac:dyDescent="0.3">
      <c r="A64" s="2">
        <v>52</v>
      </c>
      <c r="B64" s="13">
        <v>0.42883399079216966</v>
      </c>
      <c r="C64" s="21">
        <v>0.36718630775224848</v>
      </c>
      <c r="D64" s="31">
        <v>0.44067449123700475</v>
      </c>
      <c r="E64" s="25">
        <f t="shared" si="12"/>
        <v>0</v>
      </c>
      <c r="F64" s="26">
        <f t="shared" si="13"/>
        <v>30000</v>
      </c>
      <c r="G64" s="26">
        <f t="shared" si="14"/>
        <v>0</v>
      </c>
      <c r="H64" s="27">
        <f t="shared" si="5"/>
        <v>30000</v>
      </c>
      <c r="I64" s="25">
        <f t="shared" si="6"/>
        <v>0</v>
      </c>
      <c r="J64" s="26">
        <f t="shared" si="7"/>
        <v>3281</v>
      </c>
      <c r="K64" s="26">
        <f t="shared" si="8"/>
        <v>0</v>
      </c>
      <c r="L64" s="27">
        <f t="shared" si="0"/>
        <v>3281</v>
      </c>
      <c r="M64" s="19" t="str">
        <f t="shared" si="15"/>
        <v/>
      </c>
      <c r="N64" s="3">
        <f t="shared" si="15"/>
        <v>0.10936666666666667</v>
      </c>
      <c r="O64" s="3" t="str">
        <f t="shared" si="15"/>
        <v/>
      </c>
      <c r="P64" s="4">
        <f t="shared" si="2"/>
        <v>0.10936666666666667</v>
      </c>
      <c r="Q64" s="25">
        <f>SUM(E$13:E64)</f>
        <v>490000</v>
      </c>
      <c r="R64" s="26">
        <f>SUM(F$13:F64)</f>
        <v>550000</v>
      </c>
      <c r="S64" s="26">
        <f>SUM(G$13:G64)</f>
        <v>520000</v>
      </c>
      <c r="T64" s="27">
        <f t="shared" si="9"/>
        <v>1560000</v>
      </c>
      <c r="U64" s="25">
        <f>SUM(I$13:I64)</f>
        <v>43911</v>
      </c>
      <c r="V64" s="26">
        <f>SUM(J$13:J64)</f>
        <v>60808</v>
      </c>
      <c r="W64" s="26">
        <f>SUM(K$13:K64)</f>
        <v>52343</v>
      </c>
      <c r="X64" s="27">
        <f t="shared" si="3"/>
        <v>157062</v>
      </c>
      <c r="Y64" s="3">
        <f t="shared" si="10"/>
        <v>8.9614285714285716E-2</v>
      </c>
      <c r="Z64" s="3">
        <f t="shared" si="4"/>
        <v>0.11056000000000001</v>
      </c>
      <c r="AA64" s="3">
        <f t="shared" si="4"/>
        <v>0.10065961538461539</v>
      </c>
      <c r="AB64" s="4">
        <f t="shared" si="11"/>
        <v>0.10068076923076923</v>
      </c>
      <c r="AC64" s="66">
        <f xml:space="preserve"> Y64 + SQRT((2 * LN(A64)/COUNTIFS($E$13:E64, "&lt;&gt;0")))</f>
        <v>0.77141499133584079</v>
      </c>
      <c r="AD64" s="66">
        <f xml:space="preserve"> Z64 + SQRT((2 * LN(A64)/COUNTIFS($F$13:F64, "&lt;&gt;0")))</f>
        <v>0.75547890298674292</v>
      </c>
      <c r="AE64" s="66">
        <f xml:space="preserve"> AA64 + SQRT((2 * LN(A64)/COUNTIFS($G$13:G64, "&lt;&gt;0")))</f>
        <v>0.76325080144309354</v>
      </c>
    </row>
    <row r="65" spans="1:31" x14ac:dyDescent="0.3">
      <c r="A65" s="2">
        <v>53</v>
      </c>
      <c r="B65" s="13">
        <v>0.7962500473750127</v>
      </c>
      <c r="C65" s="21">
        <v>0.19777003374874824</v>
      </c>
      <c r="D65" s="31">
        <v>0.99290287080816053</v>
      </c>
      <c r="E65" s="25">
        <f t="shared" si="12"/>
        <v>30000</v>
      </c>
      <c r="F65" s="26">
        <f t="shared" si="13"/>
        <v>0</v>
      </c>
      <c r="G65" s="26">
        <f t="shared" si="14"/>
        <v>0</v>
      </c>
      <c r="H65" s="27">
        <f t="shared" si="5"/>
        <v>30000</v>
      </c>
      <c r="I65" s="25">
        <f t="shared" si="6"/>
        <v>2741</v>
      </c>
      <c r="J65" s="26">
        <f t="shared" si="7"/>
        <v>0</v>
      </c>
      <c r="K65" s="26">
        <f t="shared" si="8"/>
        <v>0</v>
      </c>
      <c r="L65" s="27">
        <f t="shared" si="0"/>
        <v>2741</v>
      </c>
      <c r="M65" s="19">
        <f t="shared" si="15"/>
        <v>9.1366666666666665E-2</v>
      </c>
      <c r="N65" s="3" t="str">
        <f t="shared" si="15"/>
        <v/>
      </c>
      <c r="O65" s="3" t="str">
        <f t="shared" si="15"/>
        <v/>
      </c>
      <c r="P65" s="4">
        <f t="shared" si="2"/>
        <v>9.1366666666666665E-2</v>
      </c>
      <c r="Q65" s="25">
        <f>SUM(E$13:E65)</f>
        <v>520000</v>
      </c>
      <c r="R65" s="26">
        <f>SUM(F$13:F65)</f>
        <v>550000</v>
      </c>
      <c r="S65" s="26">
        <f>SUM(G$13:G65)</f>
        <v>520000</v>
      </c>
      <c r="T65" s="27">
        <f t="shared" si="9"/>
        <v>1590000</v>
      </c>
      <c r="U65" s="25">
        <f>SUM(I$13:I65)</f>
        <v>46652</v>
      </c>
      <c r="V65" s="26">
        <f>SUM(J$13:J65)</f>
        <v>60808</v>
      </c>
      <c r="W65" s="26">
        <f>SUM(K$13:K65)</f>
        <v>52343</v>
      </c>
      <c r="X65" s="27">
        <f t="shared" si="3"/>
        <v>159803</v>
      </c>
      <c r="Y65" s="3">
        <f t="shared" si="10"/>
        <v>8.9715384615384614E-2</v>
      </c>
      <c r="Z65" s="3">
        <f t="shared" si="4"/>
        <v>0.11056000000000001</v>
      </c>
      <c r="AA65" s="3">
        <f t="shared" si="4"/>
        <v>0.10065961538461539</v>
      </c>
      <c r="AB65" s="4">
        <f t="shared" si="11"/>
        <v>0.10050503144654088</v>
      </c>
      <c r="AC65" s="66">
        <f xml:space="preserve"> Y65 + SQRT((2 * LN(A65)/COUNTIFS($E$13:E65, "&lt;&gt;0")))</f>
        <v>0.75390176354093574</v>
      </c>
      <c r="AD65" s="66">
        <f xml:space="preserve"> Z65 + SQRT((2 * LN(A65)/COUNTIFS($F$13:F65, "&lt;&gt;0")))</f>
        <v>0.75703154970998832</v>
      </c>
      <c r="AE65" s="66">
        <f xml:space="preserve"> AA65 + SQRT((2 * LN(A65)/COUNTIFS($G$13:G65, "&lt;&gt;0")))</f>
        <v>0.76484599431016653</v>
      </c>
    </row>
    <row r="66" spans="1:31" x14ac:dyDescent="0.3">
      <c r="A66" s="2">
        <v>54</v>
      </c>
      <c r="B66" s="13">
        <v>0.70403495542233963</v>
      </c>
      <c r="C66" s="21">
        <v>0.68229574211941502</v>
      </c>
      <c r="D66" s="31">
        <v>0.59709338272492474</v>
      </c>
      <c r="E66" s="25">
        <f t="shared" si="12"/>
        <v>0</v>
      </c>
      <c r="F66" s="26">
        <f t="shared" si="13"/>
        <v>0</v>
      </c>
      <c r="G66" s="26">
        <f t="shared" si="14"/>
        <v>30000</v>
      </c>
      <c r="H66" s="27">
        <f t="shared" si="5"/>
        <v>30000</v>
      </c>
      <c r="I66" s="25">
        <f t="shared" si="6"/>
        <v>0</v>
      </c>
      <c r="J66" s="26">
        <f t="shared" si="7"/>
        <v>0</v>
      </c>
      <c r="K66" s="26">
        <f t="shared" si="8"/>
        <v>3013</v>
      </c>
      <c r="L66" s="27">
        <f t="shared" si="0"/>
        <v>3013</v>
      </c>
      <c r="M66" s="19" t="str">
        <f t="shared" si="15"/>
        <v/>
      </c>
      <c r="N66" s="3" t="str">
        <f t="shared" si="15"/>
        <v/>
      </c>
      <c r="O66" s="3">
        <f t="shared" si="15"/>
        <v>0.10043333333333333</v>
      </c>
      <c r="P66" s="4">
        <f t="shared" si="2"/>
        <v>0.10043333333333333</v>
      </c>
      <c r="Q66" s="25">
        <f>SUM(E$13:E66)</f>
        <v>520000</v>
      </c>
      <c r="R66" s="26">
        <f>SUM(F$13:F66)</f>
        <v>550000</v>
      </c>
      <c r="S66" s="26">
        <f>SUM(G$13:G66)</f>
        <v>550000</v>
      </c>
      <c r="T66" s="27">
        <f t="shared" si="9"/>
        <v>1620000</v>
      </c>
      <c r="U66" s="25">
        <f>SUM(I$13:I66)</f>
        <v>46652</v>
      </c>
      <c r="V66" s="26">
        <f>SUM(J$13:J66)</f>
        <v>60808</v>
      </c>
      <c r="W66" s="26">
        <f>SUM(K$13:K66)</f>
        <v>55356</v>
      </c>
      <c r="X66" s="27">
        <f t="shared" si="3"/>
        <v>162816</v>
      </c>
      <c r="Y66" s="3">
        <f t="shared" si="10"/>
        <v>8.9715384615384614E-2</v>
      </c>
      <c r="Z66" s="3">
        <f t="shared" si="4"/>
        <v>0.11056000000000001</v>
      </c>
      <c r="AA66" s="3">
        <f t="shared" si="4"/>
        <v>0.10064727272727272</v>
      </c>
      <c r="AB66" s="4">
        <f t="shared" si="11"/>
        <v>0.10050370370370371</v>
      </c>
      <c r="AC66" s="66">
        <f xml:space="preserve"> Y66 + SQRT((2 * LN(A66)/COUNTIFS($E$13:E66, "&lt;&gt;0")))</f>
        <v>0.75546342225293772</v>
      </c>
      <c r="AD66" s="66">
        <f xml:space="preserve"> Z66 + SQRT((2 * LN(A66)/COUNTIFS($F$13:F66, "&lt;&gt;0")))</f>
        <v>0.7585515566834814</v>
      </c>
      <c r="AE66" s="66">
        <f xml:space="preserve"> AA66 + SQRT((2 * LN(A66)/COUNTIFS($G$13:G66, "&lt;&gt;0")))</f>
        <v>0.7486388294107541</v>
      </c>
    </row>
    <row r="67" spans="1:31" x14ac:dyDescent="0.3">
      <c r="A67" s="2">
        <v>55</v>
      </c>
      <c r="B67" s="13">
        <v>1.3340648779700648E-2</v>
      </c>
      <c r="C67" s="21">
        <v>0.49982915942260175</v>
      </c>
      <c r="D67" s="31">
        <v>0.1440601078158471</v>
      </c>
      <c r="E67" s="25">
        <f t="shared" si="12"/>
        <v>0</v>
      </c>
      <c r="F67" s="26">
        <f t="shared" si="13"/>
        <v>30000</v>
      </c>
      <c r="G67" s="26">
        <f t="shared" si="14"/>
        <v>0</v>
      </c>
      <c r="H67" s="27">
        <f t="shared" si="5"/>
        <v>30000</v>
      </c>
      <c r="I67" s="25">
        <f t="shared" si="6"/>
        <v>0</v>
      </c>
      <c r="J67" s="26">
        <f t="shared" si="7"/>
        <v>3300</v>
      </c>
      <c r="K67" s="26">
        <f t="shared" si="8"/>
        <v>0</v>
      </c>
      <c r="L67" s="27">
        <f t="shared" si="0"/>
        <v>3300</v>
      </c>
      <c r="M67" s="19" t="str">
        <f t="shared" si="15"/>
        <v/>
      </c>
      <c r="N67" s="3">
        <f t="shared" si="15"/>
        <v>0.11</v>
      </c>
      <c r="O67" s="3" t="str">
        <f t="shared" si="15"/>
        <v/>
      </c>
      <c r="P67" s="4">
        <f t="shared" si="2"/>
        <v>0.11</v>
      </c>
      <c r="Q67" s="25">
        <f>SUM(E$13:E67)</f>
        <v>520000</v>
      </c>
      <c r="R67" s="26">
        <f>SUM(F$13:F67)</f>
        <v>580000</v>
      </c>
      <c r="S67" s="26">
        <f>SUM(G$13:G67)</f>
        <v>550000</v>
      </c>
      <c r="T67" s="27">
        <f t="shared" si="9"/>
        <v>1650000</v>
      </c>
      <c r="U67" s="25">
        <f>SUM(I$13:I67)</f>
        <v>46652</v>
      </c>
      <c r="V67" s="26">
        <f>SUM(J$13:J67)</f>
        <v>64108</v>
      </c>
      <c r="W67" s="26">
        <f>SUM(K$13:K67)</f>
        <v>55356</v>
      </c>
      <c r="X67" s="27">
        <f t="shared" si="3"/>
        <v>166116</v>
      </c>
      <c r="Y67" s="3">
        <f t="shared" si="10"/>
        <v>8.9715384615384614E-2</v>
      </c>
      <c r="Z67" s="3">
        <f t="shared" si="4"/>
        <v>0.11053103448275862</v>
      </c>
      <c r="AA67" s="3">
        <f t="shared" si="4"/>
        <v>0.10064727272727272</v>
      </c>
      <c r="AB67" s="4">
        <f t="shared" si="11"/>
        <v>0.10067636363636363</v>
      </c>
      <c r="AC67" s="66">
        <f xml:space="preserve"> Y67 + SQRT((2 * LN(A67)/COUNTIFS($E$13:E67, "&lt;&gt;0")))</f>
        <v>0.75699287022658668</v>
      </c>
      <c r="AD67" s="66">
        <f xml:space="preserve"> Z67 + SQRT((2 * LN(A67)/COUNTIFS($F$13:F67, "&lt;&gt;0")))</f>
        <v>0.74356604024724793</v>
      </c>
      <c r="AE67" s="66">
        <f xml:space="preserve"> AA67 + SQRT((2 * LN(A67)/COUNTIFS($G$13:G67, "&lt;&gt;0")))</f>
        <v>0.75012748475373958</v>
      </c>
    </row>
    <row r="68" spans="1:31" x14ac:dyDescent="0.3">
      <c r="A68" s="2">
        <v>56</v>
      </c>
      <c r="B68" s="13">
        <v>0.1236542602056504</v>
      </c>
      <c r="C68" s="21">
        <v>0.49142859139611528</v>
      </c>
      <c r="D68" s="31">
        <v>0.11963361925312777</v>
      </c>
      <c r="E68" s="25">
        <f t="shared" si="12"/>
        <v>30000</v>
      </c>
      <c r="F68" s="26">
        <f t="shared" si="13"/>
        <v>0</v>
      </c>
      <c r="G68" s="26">
        <f t="shared" si="14"/>
        <v>0</v>
      </c>
      <c r="H68" s="27">
        <f t="shared" si="5"/>
        <v>30000</v>
      </c>
      <c r="I68" s="25">
        <f t="shared" si="6"/>
        <v>2643</v>
      </c>
      <c r="J68" s="26">
        <f t="shared" si="7"/>
        <v>0</v>
      </c>
      <c r="K68" s="26">
        <f t="shared" si="8"/>
        <v>0</v>
      </c>
      <c r="L68" s="27">
        <f t="shared" si="0"/>
        <v>2643</v>
      </c>
      <c r="M68" s="19">
        <f t="shared" si="15"/>
        <v>8.8099999999999998E-2</v>
      </c>
      <c r="N68" s="3" t="str">
        <f t="shared" si="15"/>
        <v/>
      </c>
      <c r="O68" s="3" t="str">
        <f t="shared" si="15"/>
        <v/>
      </c>
      <c r="P68" s="4">
        <f t="shared" si="2"/>
        <v>8.8099999999999998E-2</v>
      </c>
      <c r="Q68" s="25">
        <f>SUM(E$13:E68)</f>
        <v>550000</v>
      </c>
      <c r="R68" s="26">
        <f>SUM(F$13:F68)</f>
        <v>580000</v>
      </c>
      <c r="S68" s="26">
        <f>SUM(G$13:G68)</f>
        <v>550000</v>
      </c>
      <c r="T68" s="27">
        <f t="shared" si="9"/>
        <v>1680000</v>
      </c>
      <c r="U68" s="25">
        <f>SUM(I$13:I68)</f>
        <v>49295</v>
      </c>
      <c r="V68" s="26">
        <f>SUM(J$13:J68)</f>
        <v>64108</v>
      </c>
      <c r="W68" s="26">
        <f>SUM(K$13:K68)</f>
        <v>55356</v>
      </c>
      <c r="X68" s="27">
        <f t="shared" si="3"/>
        <v>168759</v>
      </c>
      <c r="Y68" s="3">
        <f t="shared" si="10"/>
        <v>8.9627272727272722E-2</v>
      </c>
      <c r="Z68" s="3">
        <f t="shared" si="4"/>
        <v>0.11053103448275862</v>
      </c>
      <c r="AA68" s="3">
        <f t="shared" si="4"/>
        <v>0.10064727272727272</v>
      </c>
      <c r="AB68" s="4">
        <f t="shared" si="11"/>
        <v>0.10045178571428572</v>
      </c>
      <c r="AC68" s="66">
        <f xml:space="preserve"> Y68 + SQRT((2 * LN(A68)/COUNTIFS($E$13:E68, "&lt;&gt;0")))</f>
        <v>0.7405660030265997</v>
      </c>
      <c r="AD68" s="66">
        <f xml:space="preserve"> Z68 + SQRT((2 * LN(A68)/COUNTIFS($F$13:F68, "&lt;&gt;0")))</f>
        <v>0.74498762801261931</v>
      </c>
      <c r="AE68" s="66">
        <f xml:space="preserve"> AA68 + SQRT((2 * LN(A68)/COUNTIFS($G$13:G68, "&lt;&gt;0")))</f>
        <v>0.75158600302659972</v>
      </c>
    </row>
    <row r="69" spans="1:31" x14ac:dyDescent="0.3">
      <c r="A69" s="2">
        <v>57</v>
      </c>
      <c r="B69" s="13">
        <v>0.1068913172375765</v>
      </c>
      <c r="C69" s="21">
        <v>0.75020115715201474</v>
      </c>
      <c r="D69" s="31">
        <v>0.33398222748228101</v>
      </c>
      <c r="E69" s="25">
        <f t="shared" si="12"/>
        <v>0</v>
      </c>
      <c r="F69" s="26">
        <f t="shared" si="13"/>
        <v>0</v>
      </c>
      <c r="G69" s="26">
        <f t="shared" si="14"/>
        <v>30000</v>
      </c>
      <c r="H69" s="27">
        <f t="shared" si="5"/>
        <v>30000</v>
      </c>
      <c r="I69" s="25">
        <f t="shared" si="6"/>
        <v>0</v>
      </c>
      <c r="J69" s="26">
        <f t="shared" si="7"/>
        <v>0</v>
      </c>
      <c r="K69" s="26">
        <f t="shared" si="8"/>
        <v>2978</v>
      </c>
      <c r="L69" s="27">
        <f t="shared" si="0"/>
        <v>2978</v>
      </c>
      <c r="M69" s="19" t="str">
        <f t="shared" si="15"/>
        <v/>
      </c>
      <c r="N69" s="3" t="str">
        <f t="shared" si="15"/>
        <v/>
      </c>
      <c r="O69" s="3">
        <f t="shared" si="15"/>
        <v>9.926666666666667E-2</v>
      </c>
      <c r="P69" s="4">
        <f t="shared" si="2"/>
        <v>9.926666666666667E-2</v>
      </c>
      <c r="Q69" s="25">
        <f>SUM(E$13:E69)</f>
        <v>550000</v>
      </c>
      <c r="R69" s="26">
        <f>SUM(F$13:F69)</f>
        <v>580000</v>
      </c>
      <c r="S69" s="26">
        <f>SUM(G$13:G69)</f>
        <v>580000</v>
      </c>
      <c r="T69" s="27">
        <f t="shared" si="9"/>
        <v>1710000</v>
      </c>
      <c r="U69" s="25">
        <f>SUM(I$13:I69)</f>
        <v>49295</v>
      </c>
      <c r="V69" s="26">
        <f>SUM(J$13:J69)</f>
        <v>64108</v>
      </c>
      <c r="W69" s="26">
        <f>SUM(K$13:K69)</f>
        <v>58334</v>
      </c>
      <c r="X69" s="27">
        <f t="shared" si="3"/>
        <v>171737</v>
      </c>
      <c r="Y69" s="3">
        <f t="shared" si="10"/>
        <v>8.9627272727272722E-2</v>
      </c>
      <c r="Z69" s="3">
        <f t="shared" si="4"/>
        <v>0.11053103448275862</v>
      </c>
      <c r="AA69" s="3">
        <f t="shared" si="4"/>
        <v>0.10057586206896552</v>
      </c>
      <c r="AB69" s="4">
        <f t="shared" si="11"/>
        <v>0.10043099415204679</v>
      </c>
      <c r="AC69" s="66">
        <f xml:space="preserve"> Y69 + SQRT((2 * LN(A69)/COUNTIFS($E$13:E69, "&lt;&gt;0")))</f>
        <v>0.74199553067870316</v>
      </c>
      <c r="AD69" s="66">
        <f xml:space="preserve"> Z69 + SQRT((2 * LN(A69)/COUNTIFS($F$13:F69, "&lt;&gt;0")))</f>
        <v>0.74638095921614644</v>
      </c>
      <c r="AE69" s="66">
        <f xml:space="preserve"> AA69 + SQRT((2 * LN(A69)/COUNTIFS($G$13:G69, "&lt;&gt;0")))</f>
        <v>0.73642578680235338</v>
      </c>
    </row>
    <row r="70" spans="1:31" x14ac:dyDescent="0.3">
      <c r="A70" s="2">
        <v>58</v>
      </c>
      <c r="B70" s="13">
        <v>0.10351727872833261</v>
      </c>
      <c r="C70" s="21">
        <v>0.23134266036686824</v>
      </c>
      <c r="D70" s="31">
        <v>0.95695578079638932</v>
      </c>
      <c r="E70" s="25">
        <f t="shared" si="12"/>
        <v>0</v>
      </c>
      <c r="F70" s="26">
        <f t="shared" si="13"/>
        <v>30000</v>
      </c>
      <c r="G70" s="26">
        <f t="shared" si="14"/>
        <v>0</v>
      </c>
      <c r="H70" s="27">
        <f t="shared" si="5"/>
        <v>30000</v>
      </c>
      <c r="I70" s="25">
        <f t="shared" si="6"/>
        <v>0</v>
      </c>
      <c r="J70" s="26">
        <f t="shared" si="7"/>
        <v>3260</v>
      </c>
      <c r="K70" s="26">
        <f t="shared" si="8"/>
        <v>0</v>
      </c>
      <c r="L70" s="27">
        <f t="shared" si="0"/>
        <v>3260</v>
      </c>
      <c r="M70" s="19" t="str">
        <f t="shared" si="15"/>
        <v/>
      </c>
      <c r="N70" s="3">
        <f t="shared" si="15"/>
        <v>0.10866666666666666</v>
      </c>
      <c r="O70" s="3" t="str">
        <f t="shared" si="15"/>
        <v/>
      </c>
      <c r="P70" s="4">
        <f t="shared" si="2"/>
        <v>0.10866666666666666</v>
      </c>
      <c r="Q70" s="25">
        <f>SUM(E$13:E70)</f>
        <v>550000</v>
      </c>
      <c r="R70" s="26">
        <f>SUM(F$13:F70)</f>
        <v>610000</v>
      </c>
      <c r="S70" s="26">
        <f>SUM(G$13:G70)</f>
        <v>580000</v>
      </c>
      <c r="T70" s="27">
        <f t="shared" si="9"/>
        <v>1740000</v>
      </c>
      <c r="U70" s="25">
        <f>SUM(I$13:I70)</f>
        <v>49295</v>
      </c>
      <c r="V70" s="26">
        <f>SUM(J$13:J70)</f>
        <v>67368</v>
      </c>
      <c r="W70" s="26">
        <f>SUM(K$13:K70)</f>
        <v>58334</v>
      </c>
      <c r="X70" s="27">
        <f t="shared" si="3"/>
        <v>174997</v>
      </c>
      <c r="Y70" s="3">
        <f t="shared" si="10"/>
        <v>8.9627272727272722E-2</v>
      </c>
      <c r="Z70" s="3">
        <f t="shared" si="4"/>
        <v>0.11043934426229508</v>
      </c>
      <c r="AA70" s="3">
        <f t="shared" si="4"/>
        <v>0.10057586206896552</v>
      </c>
      <c r="AB70" s="4">
        <f t="shared" si="11"/>
        <v>0.10057298850574713</v>
      </c>
      <c r="AC70" s="66">
        <f xml:space="preserve"> Y70 + SQRT((2 * LN(A70)/COUNTIFS($E$13:E70, "&lt;&gt;0")))</f>
        <v>0.74339715100381754</v>
      </c>
      <c r="AD70" s="66">
        <f xml:space="preserve"> Z70 + SQRT((2 * LN(A70)/COUNTIFS($F$13:F70, "&lt;&gt;0")))</f>
        <v>0.73229853905423348</v>
      </c>
      <c r="AE70" s="66">
        <f xml:space="preserve"> AA70 + SQRT((2 * LN(A70)/COUNTIFS($G$13:G70, "&lt;&gt;0")))</f>
        <v>0.73779191730819271</v>
      </c>
    </row>
    <row r="71" spans="1:31" x14ac:dyDescent="0.3">
      <c r="A71" s="2">
        <v>59</v>
      </c>
      <c r="B71" s="13">
        <v>0.4804902732606352</v>
      </c>
      <c r="C71" s="21">
        <v>0.5137663061763984</v>
      </c>
      <c r="D71" s="31">
        <v>0.45305565013918581</v>
      </c>
      <c r="E71" s="25">
        <f t="shared" si="12"/>
        <v>30000</v>
      </c>
      <c r="F71" s="26">
        <f t="shared" si="13"/>
        <v>0</v>
      </c>
      <c r="G71" s="26">
        <f t="shared" si="14"/>
        <v>0</v>
      </c>
      <c r="H71" s="27">
        <f t="shared" si="5"/>
        <v>30000</v>
      </c>
      <c r="I71" s="25">
        <f t="shared" si="6"/>
        <v>2697</v>
      </c>
      <c r="J71" s="26">
        <f t="shared" si="7"/>
        <v>0</v>
      </c>
      <c r="K71" s="26">
        <f t="shared" si="8"/>
        <v>0</v>
      </c>
      <c r="L71" s="27">
        <f t="shared" si="0"/>
        <v>2697</v>
      </c>
      <c r="M71" s="19">
        <f t="shared" si="15"/>
        <v>8.9899999999999994E-2</v>
      </c>
      <c r="N71" s="3" t="str">
        <f t="shared" si="15"/>
        <v/>
      </c>
      <c r="O71" s="3" t="str">
        <f t="shared" si="15"/>
        <v/>
      </c>
      <c r="P71" s="4">
        <f t="shared" si="2"/>
        <v>8.9899999999999994E-2</v>
      </c>
      <c r="Q71" s="25">
        <f>SUM(E$13:E71)</f>
        <v>580000</v>
      </c>
      <c r="R71" s="26">
        <f>SUM(F$13:F71)</f>
        <v>610000</v>
      </c>
      <c r="S71" s="26">
        <f>SUM(G$13:G71)</f>
        <v>580000</v>
      </c>
      <c r="T71" s="27">
        <f t="shared" si="9"/>
        <v>1770000</v>
      </c>
      <c r="U71" s="25">
        <f>SUM(I$13:I71)</f>
        <v>51992</v>
      </c>
      <c r="V71" s="26">
        <f>SUM(J$13:J71)</f>
        <v>67368</v>
      </c>
      <c r="W71" s="26">
        <f>SUM(K$13:K71)</f>
        <v>58334</v>
      </c>
      <c r="X71" s="27">
        <f t="shared" si="3"/>
        <v>177694</v>
      </c>
      <c r="Y71" s="3">
        <f t="shared" si="10"/>
        <v>8.9641379310344826E-2</v>
      </c>
      <c r="Z71" s="3">
        <f t="shared" si="4"/>
        <v>0.11043934426229508</v>
      </c>
      <c r="AA71" s="3">
        <f t="shared" si="4"/>
        <v>0.10057586206896552</v>
      </c>
      <c r="AB71" s="4">
        <f t="shared" si="11"/>
        <v>0.10039209039548022</v>
      </c>
      <c r="AC71" s="66">
        <f xml:space="preserve"> Y71 + SQRT((2 * LN(A71)/COUNTIFS($E$13:E71, "&lt;&gt;0")))</f>
        <v>0.72819736306632832</v>
      </c>
      <c r="AD71" s="66">
        <f xml:space="preserve"> Z71 + SQRT((2 * LN(A71)/COUNTIFS($F$13:F71, "&lt;&gt;0")))</f>
        <v>0.73360617539148187</v>
      </c>
      <c r="AE71" s="66">
        <f xml:space="preserve"> AA71 + SQRT((2 * LN(A71)/COUNTIFS($G$13:G71, "&lt;&gt;0")))</f>
        <v>0.73913184582494906</v>
      </c>
    </row>
    <row r="72" spans="1:31" x14ac:dyDescent="0.3">
      <c r="A72" s="2">
        <v>60</v>
      </c>
      <c r="B72" s="13">
        <v>6.2317728534169947E-2</v>
      </c>
      <c r="C72" s="21">
        <v>0.60105487775360378</v>
      </c>
      <c r="D72" s="31">
        <v>0.3315854579555686</v>
      </c>
      <c r="E72" s="25">
        <f t="shared" si="12"/>
        <v>0</v>
      </c>
      <c r="F72" s="26">
        <f t="shared" si="13"/>
        <v>0</v>
      </c>
      <c r="G72" s="26">
        <f t="shared" si="14"/>
        <v>30000</v>
      </c>
      <c r="H72" s="27">
        <f t="shared" si="5"/>
        <v>30000</v>
      </c>
      <c r="I72" s="25">
        <f t="shared" si="6"/>
        <v>0</v>
      </c>
      <c r="J72" s="26">
        <f t="shared" si="7"/>
        <v>0</v>
      </c>
      <c r="K72" s="26">
        <f t="shared" si="8"/>
        <v>2977</v>
      </c>
      <c r="L72" s="27">
        <f t="shared" si="0"/>
        <v>2977</v>
      </c>
      <c r="M72" s="19" t="str">
        <f t="shared" si="15"/>
        <v/>
      </c>
      <c r="N72" s="3" t="str">
        <f t="shared" si="15"/>
        <v/>
      </c>
      <c r="O72" s="3">
        <f t="shared" si="15"/>
        <v>9.923333333333334E-2</v>
      </c>
      <c r="P72" s="4">
        <f t="shared" si="2"/>
        <v>9.923333333333334E-2</v>
      </c>
      <c r="Q72" s="25">
        <f>SUM(E$13:E72)</f>
        <v>580000</v>
      </c>
      <c r="R72" s="26">
        <f>SUM(F$13:F72)</f>
        <v>610000</v>
      </c>
      <c r="S72" s="26">
        <f>SUM(G$13:G72)</f>
        <v>610000</v>
      </c>
      <c r="T72" s="27">
        <f t="shared" si="9"/>
        <v>1800000</v>
      </c>
      <c r="U72" s="25">
        <f>SUM(I$13:I72)</f>
        <v>51992</v>
      </c>
      <c r="V72" s="26">
        <f>SUM(J$13:J72)</f>
        <v>67368</v>
      </c>
      <c r="W72" s="26">
        <f>SUM(K$13:K72)</f>
        <v>61311</v>
      </c>
      <c r="X72" s="27">
        <f t="shared" si="3"/>
        <v>180671</v>
      </c>
      <c r="Y72" s="3">
        <f t="shared" si="10"/>
        <v>8.9641379310344826E-2</v>
      </c>
      <c r="Z72" s="3">
        <f t="shared" si="4"/>
        <v>0.11043934426229508</v>
      </c>
      <c r="AA72" s="3">
        <f t="shared" si="4"/>
        <v>0.10050983606557377</v>
      </c>
      <c r="AB72" s="4">
        <f t="shared" si="11"/>
        <v>0.10037277777777778</v>
      </c>
      <c r="AC72" s="66">
        <f xml:space="preserve"> Y72 + SQRT((2 * LN(A72)/COUNTIFS($E$13:E72, "&lt;&gt;0")))</f>
        <v>0.72951203516370566</v>
      </c>
      <c r="AD72" s="66">
        <f xml:space="preserve"> Z72 + SQRT((2 * LN(A72)/COUNTIFS($F$13:F72, "&lt;&gt;0")))</f>
        <v>0.7348891639872156</v>
      </c>
      <c r="AE72" s="66">
        <f xml:space="preserve"> AA72 + SQRT((2 * LN(A72)/COUNTIFS($G$13:G72, "&lt;&gt;0")))</f>
        <v>0.72495965579049426</v>
      </c>
    </row>
    <row r="73" spans="1:31" x14ac:dyDescent="0.3">
      <c r="A73" s="2">
        <v>61</v>
      </c>
      <c r="B73" s="13">
        <v>0.30040763454036046</v>
      </c>
      <c r="C73" s="21">
        <v>0.78221505924762524</v>
      </c>
      <c r="D73" s="31">
        <v>2.48736075771403E-2</v>
      </c>
      <c r="E73" s="25">
        <f t="shared" si="12"/>
        <v>0</v>
      </c>
      <c r="F73" s="26">
        <f t="shared" si="13"/>
        <v>30000</v>
      </c>
      <c r="G73" s="26">
        <f t="shared" si="14"/>
        <v>0</v>
      </c>
      <c r="H73" s="27">
        <f t="shared" si="5"/>
        <v>30000</v>
      </c>
      <c r="I73" s="25">
        <f t="shared" si="6"/>
        <v>0</v>
      </c>
      <c r="J73" s="26">
        <f t="shared" si="7"/>
        <v>3342</v>
      </c>
      <c r="K73" s="26">
        <f t="shared" si="8"/>
        <v>0</v>
      </c>
      <c r="L73" s="27">
        <f t="shared" si="0"/>
        <v>3342</v>
      </c>
      <c r="M73" s="19" t="str">
        <f t="shared" si="15"/>
        <v/>
      </c>
      <c r="N73" s="3">
        <f t="shared" si="15"/>
        <v>0.1114</v>
      </c>
      <c r="O73" s="3" t="str">
        <f t="shared" si="15"/>
        <v/>
      </c>
      <c r="P73" s="4">
        <f t="shared" si="2"/>
        <v>0.1114</v>
      </c>
      <c r="Q73" s="25">
        <f>SUM(E$13:E73)</f>
        <v>580000</v>
      </c>
      <c r="R73" s="26">
        <f>SUM(F$13:F73)</f>
        <v>640000</v>
      </c>
      <c r="S73" s="26">
        <f>SUM(G$13:G73)</f>
        <v>610000</v>
      </c>
      <c r="T73" s="27">
        <f t="shared" si="9"/>
        <v>1830000</v>
      </c>
      <c r="U73" s="25">
        <f>SUM(I$13:I73)</f>
        <v>51992</v>
      </c>
      <c r="V73" s="26">
        <f>SUM(J$13:J73)</f>
        <v>70710</v>
      </c>
      <c r="W73" s="26">
        <f>SUM(K$13:K73)</f>
        <v>61311</v>
      </c>
      <c r="X73" s="27">
        <f t="shared" si="3"/>
        <v>184013</v>
      </c>
      <c r="Y73" s="3">
        <f t="shared" si="10"/>
        <v>8.9641379310344826E-2</v>
      </c>
      <c r="Z73" s="3">
        <f t="shared" si="4"/>
        <v>0.110484375</v>
      </c>
      <c r="AA73" s="3">
        <f t="shared" si="4"/>
        <v>0.10050983606557377</v>
      </c>
      <c r="AB73" s="4">
        <f t="shared" si="11"/>
        <v>0.1005535519125683</v>
      </c>
      <c r="AC73" s="66">
        <f xml:space="preserve"> Y73 + SQRT((2 * LN(A73)/COUNTIFS($E$13:E73, "&lt;&gt;0")))</f>
        <v>0.73080234694431678</v>
      </c>
      <c r="AD73" s="66">
        <f xml:space="preserve"> Z73 + SQRT((2 * LN(A73)/COUNTIFS($F$13:F73, "&lt;&gt;0")))</f>
        <v>0.72180737132349615</v>
      </c>
      <c r="AE73" s="66">
        <f xml:space="preserve"> AA73 + SQRT((2 * LN(A73)/COUNTIFS($G$13:G73, "&lt;&gt;0")))</f>
        <v>0.726218871151319</v>
      </c>
    </row>
    <row r="74" spans="1:31" x14ac:dyDescent="0.3">
      <c r="A74" s="2">
        <v>62</v>
      </c>
      <c r="B74" s="13">
        <v>0.98357770437053726</v>
      </c>
      <c r="C74" s="21">
        <v>0.87604889394012042</v>
      </c>
      <c r="D74" s="31">
        <v>0.67988928237936219</v>
      </c>
      <c r="E74" s="25">
        <f t="shared" si="12"/>
        <v>30000</v>
      </c>
      <c r="F74" s="26">
        <f t="shared" si="13"/>
        <v>0</v>
      </c>
      <c r="G74" s="26">
        <f t="shared" si="14"/>
        <v>0</v>
      </c>
      <c r="H74" s="27">
        <f t="shared" si="5"/>
        <v>30000</v>
      </c>
      <c r="I74" s="25">
        <f t="shared" si="6"/>
        <v>2806</v>
      </c>
      <c r="J74" s="26">
        <f t="shared" si="7"/>
        <v>0</v>
      </c>
      <c r="K74" s="26">
        <f t="shared" si="8"/>
        <v>0</v>
      </c>
      <c r="L74" s="27">
        <f t="shared" si="0"/>
        <v>2806</v>
      </c>
      <c r="M74" s="19">
        <f t="shared" si="15"/>
        <v>9.3533333333333329E-2</v>
      </c>
      <c r="N74" s="3" t="str">
        <f t="shared" si="15"/>
        <v/>
      </c>
      <c r="O74" s="3" t="str">
        <f t="shared" si="15"/>
        <v/>
      </c>
      <c r="P74" s="4">
        <f t="shared" si="2"/>
        <v>9.3533333333333329E-2</v>
      </c>
      <c r="Q74" s="25">
        <f>SUM(E$13:E74)</f>
        <v>610000</v>
      </c>
      <c r="R74" s="26">
        <f>SUM(F$13:F74)</f>
        <v>640000</v>
      </c>
      <c r="S74" s="26">
        <f>SUM(G$13:G74)</f>
        <v>610000</v>
      </c>
      <c r="T74" s="27">
        <f t="shared" si="9"/>
        <v>1860000</v>
      </c>
      <c r="U74" s="25">
        <f>SUM(I$13:I74)</f>
        <v>54798</v>
      </c>
      <c r="V74" s="26">
        <f>SUM(J$13:J74)</f>
        <v>70710</v>
      </c>
      <c r="W74" s="26">
        <f>SUM(K$13:K74)</f>
        <v>61311</v>
      </c>
      <c r="X74" s="27">
        <f t="shared" si="3"/>
        <v>186819</v>
      </c>
      <c r="Y74" s="3">
        <f t="shared" si="10"/>
        <v>8.9832786885245902E-2</v>
      </c>
      <c r="Z74" s="3">
        <f t="shared" si="4"/>
        <v>0.110484375</v>
      </c>
      <c r="AA74" s="3">
        <f t="shared" si="4"/>
        <v>0.10050983606557377</v>
      </c>
      <c r="AB74" s="4">
        <f t="shared" si="11"/>
        <v>0.10044032258064516</v>
      </c>
      <c r="AC74" s="66">
        <f xml:space="preserve"> Y74 + SQRT((2 * LN(A74)/COUNTIFS($E$13:E74, "&lt;&gt;0")))</f>
        <v>0.71677809360931888</v>
      </c>
      <c r="AD74" s="66">
        <f xml:space="preserve"> Z74 + SQRT((2 * LN(A74)/COUNTIFS($F$13:F74, "&lt;&gt;0")))</f>
        <v>0.72301521912468503</v>
      </c>
      <c r="AE74" s="66">
        <f xml:space="preserve"> AA74 + SQRT((2 * LN(A74)/COUNTIFS($G$13:G74, "&lt;&gt;0")))</f>
        <v>0.72745514278964674</v>
      </c>
    </row>
    <row r="75" spans="1:31" x14ac:dyDescent="0.3">
      <c r="A75" s="2">
        <v>63</v>
      </c>
      <c r="B75" s="13">
        <v>0.83159479974446804</v>
      </c>
      <c r="C75" s="21">
        <v>0.27598501331487124</v>
      </c>
      <c r="D75" s="31">
        <v>0.13111658002056636</v>
      </c>
      <c r="E75" s="25">
        <f t="shared" si="12"/>
        <v>0</v>
      </c>
      <c r="F75" s="26">
        <f t="shared" si="13"/>
        <v>0</v>
      </c>
      <c r="G75" s="26">
        <f t="shared" si="14"/>
        <v>30000</v>
      </c>
      <c r="H75" s="27">
        <f t="shared" si="5"/>
        <v>30000</v>
      </c>
      <c r="I75" s="25">
        <f t="shared" si="6"/>
        <v>0</v>
      </c>
      <c r="J75" s="26">
        <f t="shared" si="7"/>
        <v>0</v>
      </c>
      <c r="K75" s="26">
        <f t="shared" si="8"/>
        <v>2942</v>
      </c>
      <c r="L75" s="27">
        <f t="shared" si="0"/>
        <v>2942</v>
      </c>
      <c r="M75" s="19" t="str">
        <f t="shared" si="15"/>
        <v/>
      </c>
      <c r="N75" s="3" t="str">
        <f t="shared" si="15"/>
        <v/>
      </c>
      <c r="O75" s="3">
        <f t="shared" si="15"/>
        <v>9.8066666666666663E-2</v>
      </c>
      <c r="P75" s="4">
        <f t="shared" si="2"/>
        <v>9.8066666666666663E-2</v>
      </c>
      <c r="Q75" s="25">
        <f>SUM(E$13:E75)</f>
        <v>610000</v>
      </c>
      <c r="R75" s="26">
        <f>SUM(F$13:F75)</f>
        <v>640000</v>
      </c>
      <c r="S75" s="26">
        <f>SUM(G$13:G75)</f>
        <v>640000</v>
      </c>
      <c r="T75" s="27">
        <f t="shared" si="9"/>
        <v>1890000</v>
      </c>
      <c r="U75" s="25">
        <f>SUM(I$13:I75)</f>
        <v>54798</v>
      </c>
      <c r="V75" s="26">
        <f>SUM(J$13:J75)</f>
        <v>70710</v>
      </c>
      <c r="W75" s="26">
        <f>SUM(K$13:K75)</f>
        <v>64253</v>
      </c>
      <c r="X75" s="27">
        <f t="shared" si="3"/>
        <v>189761</v>
      </c>
      <c r="Y75" s="3">
        <f t="shared" si="10"/>
        <v>8.9832786885245902E-2</v>
      </c>
      <c r="Z75" s="3">
        <f t="shared" si="4"/>
        <v>0.110484375</v>
      </c>
      <c r="AA75" s="3">
        <f t="shared" si="4"/>
        <v>0.1003953125</v>
      </c>
      <c r="AB75" s="4">
        <f t="shared" si="11"/>
        <v>0.10040264550264551</v>
      </c>
      <c r="AC75" s="66">
        <f xml:space="preserve"> Y75 + SQRT((2 * LN(A75)/COUNTIFS($E$13:E75, "&lt;&gt;0")))</f>
        <v>0.7179922090515749</v>
      </c>
      <c r="AD75" s="66">
        <f xml:space="preserve"> Z75 + SQRT((2 * LN(A75)/COUNTIFS($F$13:F75, "&lt;&gt;0")))</f>
        <v>0.72420142013573618</v>
      </c>
      <c r="AE75" s="66">
        <f xml:space="preserve"> AA75 + SQRT((2 * LN(A75)/COUNTIFS($G$13:G75, "&lt;&gt;0")))</f>
        <v>0.71411235763573622</v>
      </c>
    </row>
    <row r="76" spans="1:31" x14ac:dyDescent="0.3">
      <c r="A76" s="2">
        <v>64</v>
      </c>
      <c r="B76" s="13">
        <v>0.32156038644239171</v>
      </c>
      <c r="C76" s="21">
        <v>0.40216553317967141</v>
      </c>
      <c r="D76" s="31">
        <v>0.3889124103330005</v>
      </c>
      <c r="E76" s="25">
        <f t="shared" si="12"/>
        <v>0</v>
      </c>
      <c r="F76" s="26">
        <f t="shared" si="13"/>
        <v>30000</v>
      </c>
      <c r="G76" s="26">
        <f t="shared" si="14"/>
        <v>0</v>
      </c>
      <c r="H76" s="27">
        <f t="shared" si="5"/>
        <v>30000</v>
      </c>
      <c r="I76" s="25">
        <f t="shared" si="6"/>
        <v>0</v>
      </c>
      <c r="J76" s="26">
        <f t="shared" si="7"/>
        <v>3286</v>
      </c>
      <c r="K76" s="26">
        <f t="shared" si="8"/>
        <v>0</v>
      </c>
      <c r="L76" s="27">
        <f t="shared" si="0"/>
        <v>3286</v>
      </c>
      <c r="M76" s="19" t="str">
        <f t="shared" si="15"/>
        <v/>
      </c>
      <c r="N76" s="3">
        <f t="shared" si="15"/>
        <v>0.10953333333333333</v>
      </c>
      <c r="O76" s="3" t="str">
        <f t="shared" si="15"/>
        <v/>
      </c>
      <c r="P76" s="4">
        <f t="shared" si="2"/>
        <v>0.10953333333333333</v>
      </c>
      <c r="Q76" s="25">
        <f>SUM(E$13:E76)</f>
        <v>610000</v>
      </c>
      <c r="R76" s="26">
        <f>SUM(F$13:F76)</f>
        <v>670000</v>
      </c>
      <c r="S76" s="26">
        <f>SUM(G$13:G76)</f>
        <v>640000</v>
      </c>
      <c r="T76" s="27">
        <f t="shared" si="9"/>
        <v>1920000</v>
      </c>
      <c r="U76" s="25">
        <f>SUM(I$13:I76)</f>
        <v>54798</v>
      </c>
      <c r="V76" s="26">
        <f>SUM(J$13:J76)</f>
        <v>73996</v>
      </c>
      <c r="W76" s="26">
        <f>SUM(K$13:K76)</f>
        <v>64253</v>
      </c>
      <c r="X76" s="27">
        <f t="shared" si="3"/>
        <v>193047</v>
      </c>
      <c r="Y76" s="3">
        <f t="shared" si="10"/>
        <v>8.9832786885245902E-2</v>
      </c>
      <c r="Z76" s="3">
        <f t="shared" si="4"/>
        <v>0.11044179104477612</v>
      </c>
      <c r="AA76" s="3">
        <f t="shared" si="4"/>
        <v>0.1003953125</v>
      </c>
      <c r="AB76" s="4">
        <f t="shared" si="11"/>
        <v>0.1005453125</v>
      </c>
      <c r="AC76" s="66">
        <f xml:space="preserve"> Y76 + SQRT((2 * LN(A76)/COUNTIFS($E$13:E76, "&lt;&gt;0")))</f>
        <v>0.71918491660048844</v>
      </c>
      <c r="AD76" s="66">
        <f xml:space="preserve"> Z76 + SQRT((2 * LN(A76)/COUNTIFS($F$13:F76, "&lt;&gt;0")))</f>
        <v>0.71180857367303796</v>
      </c>
      <c r="AE76" s="66">
        <f xml:space="preserve"> AA76 + SQRT((2 * LN(A76)/COUNTIFS($G$13:G76, "&lt;&gt;0")))</f>
        <v>0.71527764295471774</v>
      </c>
    </row>
    <row r="77" spans="1:31" x14ac:dyDescent="0.3">
      <c r="A77" s="2">
        <v>65</v>
      </c>
      <c r="B77" s="13">
        <v>0.72094992555296589</v>
      </c>
      <c r="C77" s="21">
        <v>0.15903684958592934</v>
      </c>
      <c r="D77" s="31">
        <v>0.14706596914284165</v>
      </c>
      <c r="E77" s="25">
        <f t="shared" si="12"/>
        <v>30000</v>
      </c>
      <c r="F77" s="26">
        <f t="shared" si="13"/>
        <v>0</v>
      </c>
      <c r="G77" s="26">
        <f t="shared" si="14"/>
        <v>0</v>
      </c>
      <c r="H77" s="27">
        <f t="shared" si="5"/>
        <v>30000</v>
      </c>
      <c r="I77" s="25">
        <f t="shared" si="6"/>
        <v>2729</v>
      </c>
      <c r="J77" s="26">
        <f t="shared" si="7"/>
        <v>0</v>
      </c>
      <c r="K77" s="26">
        <f t="shared" si="8"/>
        <v>0</v>
      </c>
      <c r="L77" s="27">
        <f t="shared" ref="L77:L112" si="16">SUM(I77:K77)</f>
        <v>2729</v>
      </c>
      <c r="M77" s="19">
        <f t="shared" ref="M77:O112" si="17">IF(E77=0,"",I77/E77)</f>
        <v>9.0966666666666668E-2</v>
      </c>
      <c r="N77" s="3" t="str">
        <f t="shared" si="17"/>
        <v/>
      </c>
      <c r="O77" s="3" t="str">
        <f t="shared" si="17"/>
        <v/>
      </c>
      <c r="P77" s="4">
        <f t="shared" ref="P77:P112" si="18">L77/H77</f>
        <v>9.0966666666666668E-2</v>
      </c>
      <c r="Q77" s="25">
        <f>SUM(E$13:E77)</f>
        <v>640000</v>
      </c>
      <c r="R77" s="26">
        <f>SUM(F$13:F77)</f>
        <v>670000</v>
      </c>
      <c r="S77" s="26">
        <f>SUM(G$13:G77)</f>
        <v>640000</v>
      </c>
      <c r="T77" s="27">
        <f t="shared" si="9"/>
        <v>1950000</v>
      </c>
      <c r="U77" s="25">
        <f>SUM(I$13:I77)</f>
        <v>57527</v>
      </c>
      <c r="V77" s="26">
        <f>SUM(J$13:J77)</f>
        <v>73996</v>
      </c>
      <c r="W77" s="26">
        <f>SUM(K$13:K77)</f>
        <v>64253</v>
      </c>
      <c r="X77" s="27">
        <f t="shared" ref="X77:X112" si="19">SUM(U77:W77)</f>
        <v>195776</v>
      </c>
      <c r="Y77" s="3">
        <f t="shared" si="10"/>
        <v>8.9885937499999999E-2</v>
      </c>
      <c r="Z77" s="3">
        <f t="shared" si="10"/>
        <v>0.11044179104477612</v>
      </c>
      <c r="AA77" s="3">
        <f t="shared" si="10"/>
        <v>0.1003953125</v>
      </c>
      <c r="AB77" s="4">
        <f t="shared" si="11"/>
        <v>0.10039794871794872</v>
      </c>
      <c r="AC77" s="66">
        <f xml:space="preserve"> Y77 + SQRT((2 * LN(A77)/COUNTIFS($E$13:E77, "&lt;&gt;0")))</f>
        <v>0.70591333283943958</v>
      </c>
      <c r="AD77" s="66">
        <f xml:space="preserve"> Z77 + SQRT((2 * LN(A77)/COUNTIFS($F$13:F77, "&lt;&gt;0")))</f>
        <v>0.7129284692229988</v>
      </c>
      <c r="AE77" s="66">
        <f xml:space="preserve"> AA77 + SQRT((2 * LN(A77)/COUNTIFS($G$13:G77, "&lt;&gt;0")))</f>
        <v>0.71642270783943962</v>
      </c>
    </row>
    <row r="78" spans="1:31" x14ac:dyDescent="0.3">
      <c r="A78" s="2">
        <v>66</v>
      </c>
      <c r="B78" s="13">
        <v>0.43486119508435161</v>
      </c>
      <c r="C78" s="21">
        <v>9.2389159231239582E-2</v>
      </c>
      <c r="D78" s="31">
        <v>0.1278941396424369</v>
      </c>
      <c r="E78" s="25">
        <f t="shared" si="12"/>
        <v>0</v>
      </c>
      <c r="F78" s="26">
        <f t="shared" si="13"/>
        <v>0</v>
      </c>
      <c r="G78" s="26">
        <f t="shared" si="14"/>
        <v>30000</v>
      </c>
      <c r="H78" s="27">
        <f t="shared" ref="H78:H112" si="20">SUM(E78:G78)</f>
        <v>30000</v>
      </c>
      <c r="I78" s="25">
        <f t="shared" ref="I78:I112" si="21">IFERROR(_xlfn.BINOM.INV(E78,$C$4,B78),0)</f>
        <v>0</v>
      </c>
      <c r="J78" s="26">
        <f t="shared" ref="J78:J112" si="22">IFERROR(_xlfn.BINOM.INV(F78,$C$5,C78),0)</f>
        <v>0</v>
      </c>
      <c r="K78" s="26">
        <f t="shared" ref="K78:K112" si="23">IFERROR(_xlfn.BINOM.INV(G78,$C$6,D78),0)</f>
        <v>2941</v>
      </c>
      <c r="L78" s="27">
        <f t="shared" si="16"/>
        <v>2941</v>
      </c>
      <c r="M78" s="19" t="str">
        <f t="shared" si="17"/>
        <v/>
      </c>
      <c r="N78" s="3" t="str">
        <f t="shared" si="17"/>
        <v/>
      </c>
      <c r="O78" s="3">
        <f t="shared" si="17"/>
        <v>9.8033333333333333E-2</v>
      </c>
      <c r="P78" s="4">
        <f t="shared" si="18"/>
        <v>9.8033333333333333E-2</v>
      </c>
      <c r="Q78" s="25">
        <f>SUM(E$13:E78)</f>
        <v>640000</v>
      </c>
      <c r="R78" s="26">
        <f>SUM(F$13:F78)</f>
        <v>670000</v>
      </c>
      <c r="S78" s="26">
        <f>SUM(G$13:G78)</f>
        <v>670000</v>
      </c>
      <c r="T78" s="27">
        <f t="shared" ref="T78:T112" si="24">SUM(Q78:S78)</f>
        <v>1980000</v>
      </c>
      <c r="U78" s="25">
        <f>SUM(I$13:I78)</f>
        <v>57527</v>
      </c>
      <c r="V78" s="26">
        <f>SUM(J$13:J78)</f>
        <v>73996</v>
      </c>
      <c r="W78" s="26">
        <f>SUM(K$13:K78)</f>
        <v>67194</v>
      </c>
      <c r="X78" s="27">
        <f t="shared" si="19"/>
        <v>198717</v>
      </c>
      <c r="Y78" s="3">
        <f t="shared" ref="Y78:AA112" si="25">IF(Q78=0,"",U78/Q78)</f>
        <v>8.9885937499999999E-2</v>
      </c>
      <c r="Z78" s="3">
        <f t="shared" si="25"/>
        <v>0.11044179104477612</v>
      </c>
      <c r="AA78" s="3">
        <f t="shared" si="25"/>
        <v>0.10028955223880597</v>
      </c>
      <c r="AB78" s="4">
        <f t="shared" ref="AB78:AB112" si="26">X78/T78</f>
        <v>0.10036212121212121</v>
      </c>
      <c r="AC78" s="66">
        <f xml:space="preserve"> Y78 + SQRT((2 * LN(A78)/COUNTIFS($E$13:E78, "&lt;&gt;0")))</f>
        <v>0.70703883899247788</v>
      </c>
      <c r="AD78" s="66">
        <f xml:space="preserve"> Z78 + SQRT((2 * LN(A78)/COUNTIFS($F$13:F78, "&lt;&gt;0")))</f>
        <v>0.71402923595600998</v>
      </c>
      <c r="AE78" s="66">
        <f xml:space="preserve"> AA78 + SQRT((2 * LN(A78)/COUNTIFS($G$13:G78, "&lt;&gt;0")))</f>
        <v>0.70387699715003982</v>
      </c>
    </row>
    <row r="79" spans="1:31" x14ac:dyDescent="0.3">
      <c r="A79" s="2">
        <v>67</v>
      </c>
      <c r="B79" s="13">
        <v>0.76259417931833129</v>
      </c>
      <c r="C79" s="21">
        <v>0.54420035647619047</v>
      </c>
      <c r="D79" s="31">
        <v>0.80386464620775455</v>
      </c>
      <c r="E79" s="25">
        <f t="shared" ref="E79:E111" si="27">IF(AND(AC78&gt;AD78,AC78&gt;AE78),$C$2,0)</f>
        <v>0</v>
      </c>
      <c r="F79" s="26">
        <f t="shared" ref="F79:F112" si="28">IF(AND(AD78&gt;AC78,AD78&gt;AE78), $C$2, 0)</f>
        <v>30000</v>
      </c>
      <c r="G79" s="26">
        <f t="shared" ref="G79:G112" si="29">IF(AND(AE78&gt;AC78,AE78&gt;AD78), $C$2, 0)</f>
        <v>0</v>
      </c>
      <c r="H79" s="27">
        <f t="shared" si="20"/>
        <v>30000</v>
      </c>
      <c r="I79" s="25">
        <f t="shared" si="21"/>
        <v>0</v>
      </c>
      <c r="J79" s="26">
        <f t="shared" si="22"/>
        <v>3306</v>
      </c>
      <c r="K79" s="26">
        <f t="shared" si="23"/>
        <v>0</v>
      </c>
      <c r="L79" s="27">
        <f t="shared" si="16"/>
        <v>3306</v>
      </c>
      <c r="M79" s="19" t="str">
        <f t="shared" si="17"/>
        <v/>
      </c>
      <c r="N79" s="3">
        <f t="shared" si="17"/>
        <v>0.11020000000000001</v>
      </c>
      <c r="O79" s="3" t="str">
        <f t="shared" si="17"/>
        <v/>
      </c>
      <c r="P79" s="4">
        <f t="shared" si="18"/>
        <v>0.11020000000000001</v>
      </c>
      <c r="Q79" s="25">
        <f>SUM(E$13:E79)</f>
        <v>640000</v>
      </c>
      <c r="R79" s="26">
        <f>SUM(F$13:F79)</f>
        <v>700000</v>
      </c>
      <c r="S79" s="26">
        <f>SUM(G$13:G79)</f>
        <v>670000</v>
      </c>
      <c r="T79" s="27">
        <f t="shared" si="24"/>
        <v>2010000</v>
      </c>
      <c r="U79" s="25">
        <f>SUM(I$13:I79)</f>
        <v>57527</v>
      </c>
      <c r="V79" s="26">
        <f>SUM(J$13:J79)</f>
        <v>77302</v>
      </c>
      <c r="W79" s="26">
        <f>SUM(K$13:K79)</f>
        <v>67194</v>
      </c>
      <c r="X79" s="27">
        <f t="shared" si="19"/>
        <v>202023</v>
      </c>
      <c r="Y79" s="3">
        <f t="shared" si="25"/>
        <v>8.9885937499999999E-2</v>
      </c>
      <c r="Z79" s="3">
        <f t="shared" si="25"/>
        <v>0.11043142857142857</v>
      </c>
      <c r="AA79" s="3">
        <f t="shared" si="25"/>
        <v>0.10028955223880597</v>
      </c>
      <c r="AB79" s="4">
        <f t="shared" si="26"/>
        <v>0.10050895522388059</v>
      </c>
      <c r="AC79" s="66">
        <f xml:space="preserve"> Y79 + SQRT((2 * LN(A79)/COUNTIFS($E$13:E79, "&lt;&gt;0")))</f>
        <v>0.70814541666792741</v>
      </c>
      <c r="AD79" s="66">
        <f xml:space="preserve"> Z79 + SQRT((2 * LN(A79)/COUNTIFS($F$13:F79, "&lt;&gt;0")))</f>
        <v>0.70236981355411721</v>
      </c>
      <c r="AE79" s="66">
        <f xml:space="preserve"> AA79 + SQRT((2 * LN(A79)/COUNTIFS($G$13:G79, "&lt;&gt;0")))</f>
        <v>0.70495925146676608</v>
      </c>
    </row>
    <row r="80" spans="1:31" x14ac:dyDescent="0.3">
      <c r="A80" s="2">
        <v>68</v>
      </c>
      <c r="B80" s="13">
        <v>0.91889146399776012</v>
      </c>
      <c r="C80" s="21">
        <v>5.9655154632712537E-2</v>
      </c>
      <c r="D80" s="31">
        <v>6.3482129442969715E-2</v>
      </c>
      <c r="E80" s="25">
        <f t="shared" si="27"/>
        <v>30000</v>
      </c>
      <c r="F80" s="26">
        <f t="shared" si="28"/>
        <v>0</v>
      </c>
      <c r="G80" s="26">
        <f t="shared" si="29"/>
        <v>0</v>
      </c>
      <c r="H80" s="27">
        <f t="shared" si="20"/>
        <v>30000</v>
      </c>
      <c r="I80" s="25">
        <f t="shared" si="21"/>
        <v>2769</v>
      </c>
      <c r="J80" s="26">
        <f t="shared" si="22"/>
        <v>0</v>
      </c>
      <c r="K80" s="26">
        <f t="shared" si="23"/>
        <v>0</v>
      </c>
      <c r="L80" s="27">
        <f t="shared" si="16"/>
        <v>2769</v>
      </c>
      <c r="M80" s="19">
        <f t="shared" si="17"/>
        <v>9.2299999999999993E-2</v>
      </c>
      <c r="N80" s="3" t="str">
        <f t="shared" si="17"/>
        <v/>
      </c>
      <c r="O80" s="3" t="str">
        <f t="shared" si="17"/>
        <v/>
      </c>
      <c r="P80" s="4">
        <f t="shared" si="18"/>
        <v>9.2299999999999993E-2</v>
      </c>
      <c r="Q80" s="25">
        <f>SUM(E$13:E80)</f>
        <v>670000</v>
      </c>
      <c r="R80" s="26">
        <f>SUM(F$13:F80)</f>
        <v>700000</v>
      </c>
      <c r="S80" s="26">
        <f>SUM(G$13:G80)</f>
        <v>670000</v>
      </c>
      <c r="T80" s="27">
        <f t="shared" si="24"/>
        <v>2040000</v>
      </c>
      <c r="U80" s="25">
        <f>SUM(I$13:I80)</f>
        <v>60296</v>
      </c>
      <c r="V80" s="26">
        <f>SUM(J$13:J80)</f>
        <v>77302</v>
      </c>
      <c r="W80" s="26">
        <f>SUM(K$13:K80)</f>
        <v>67194</v>
      </c>
      <c r="X80" s="27">
        <f t="shared" si="19"/>
        <v>204792</v>
      </c>
      <c r="Y80" s="3">
        <f t="shared" si="25"/>
        <v>8.9994029850746268E-2</v>
      </c>
      <c r="Z80" s="3">
        <f t="shared" si="25"/>
        <v>0.11043142857142857</v>
      </c>
      <c r="AA80" s="3">
        <f t="shared" si="25"/>
        <v>0.10028955223880597</v>
      </c>
      <c r="AB80" s="4">
        <f t="shared" si="26"/>
        <v>0.10038823529411765</v>
      </c>
      <c r="AC80" s="66">
        <f xml:space="preserve"> Y80 + SQRT((2 * LN(A80)/COUNTIFS($E$13:E80, "&lt;&gt;0")))</f>
        <v>0.69572805852469699</v>
      </c>
      <c r="AD80" s="66">
        <f xml:space="preserve"> Z80 + SQRT((2 * LN(A80)/COUNTIFS($F$13:F80, "&lt;&gt;0")))</f>
        <v>0.70341173355466236</v>
      </c>
      <c r="AE80" s="66">
        <f xml:space="preserve"> AA80 + SQRT((2 * LN(A80)/COUNTIFS($G$13:G80, "&lt;&gt;0")))</f>
        <v>0.70602358091275674</v>
      </c>
    </row>
    <row r="81" spans="1:31" x14ac:dyDescent="0.3">
      <c r="A81" s="2">
        <v>69</v>
      </c>
      <c r="B81" s="13">
        <v>0.44707247929119731</v>
      </c>
      <c r="C81" s="21">
        <v>0.37649617724085149</v>
      </c>
      <c r="D81" s="31">
        <v>0.93230252227486643</v>
      </c>
      <c r="E81" s="25">
        <f t="shared" si="27"/>
        <v>0</v>
      </c>
      <c r="F81" s="26">
        <f t="shared" si="28"/>
        <v>0</v>
      </c>
      <c r="G81" s="26">
        <f t="shared" si="29"/>
        <v>30000</v>
      </c>
      <c r="H81" s="27">
        <f t="shared" si="20"/>
        <v>30000</v>
      </c>
      <c r="I81" s="25">
        <f t="shared" si="21"/>
        <v>0</v>
      </c>
      <c r="J81" s="26">
        <f t="shared" si="22"/>
        <v>0</v>
      </c>
      <c r="K81" s="26">
        <f t="shared" si="23"/>
        <v>3078</v>
      </c>
      <c r="L81" s="27">
        <f t="shared" si="16"/>
        <v>3078</v>
      </c>
      <c r="M81" s="19" t="str">
        <f t="shared" si="17"/>
        <v/>
      </c>
      <c r="N81" s="3" t="str">
        <f t="shared" si="17"/>
        <v/>
      </c>
      <c r="O81" s="3">
        <f t="shared" si="17"/>
        <v>0.1026</v>
      </c>
      <c r="P81" s="4">
        <f t="shared" si="18"/>
        <v>0.1026</v>
      </c>
      <c r="Q81" s="25">
        <f>SUM(E$13:E81)</f>
        <v>670000</v>
      </c>
      <c r="R81" s="26">
        <f>SUM(F$13:F81)</f>
        <v>700000</v>
      </c>
      <c r="S81" s="26">
        <f>SUM(G$13:G81)</f>
        <v>700000</v>
      </c>
      <c r="T81" s="27">
        <f t="shared" si="24"/>
        <v>2070000</v>
      </c>
      <c r="U81" s="25">
        <f>SUM(I$13:I81)</f>
        <v>60296</v>
      </c>
      <c r="V81" s="26">
        <f>SUM(J$13:J81)</f>
        <v>77302</v>
      </c>
      <c r="W81" s="26">
        <f>SUM(K$13:K81)</f>
        <v>70272</v>
      </c>
      <c r="X81" s="27">
        <f t="shared" si="19"/>
        <v>207870</v>
      </c>
      <c r="Y81" s="3">
        <f t="shared" si="25"/>
        <v>8.9994029850746268E-2</v>
      </c>
      <c r="Z81" s="3">
        <f t="shared" si="25"/>
        <v>0.11043142857142857</v>
      </c>
      <c r="AA81" s="3">
        <f t="shared" si="25"/>
        <v>0.10038857142857142</v>
      </c>
      <c r="AB81" s="4">
        <f t="shared" si="26"/>
        <v>0.10042028985507247</v>
      </c>
      <c r="AC81" s="66">
        <f xml:space="preserve"> Y81 + SQRT((2 * LN(A81)/COUNTIFS($E$13:E81, "&lt;&gt;0")))</f>
        <v>0.69677502354847665</v>
      </c>
      <c r="AD81" s="66">
        <f xml:space="preserve"> Z81 + SQRT((2 * LN(A81)/COUNTIFS($F$13:F81, "&lt;&gt;0")))</f>
        <v>0.70443665474072614</v>
      </c>
      <c r="AE81" s="66">
        <f xml:space="preserve"> AA81 + SQRT((2 * LN(A81)/COUNTIFS($G$13:G81, "&lt;&gt;0")))</f>
        <v>0.6943937975978689</v>
      </c>
    </row>
    <row r="82" spans="1:31" x14ac:dyDescent="0.3">
      <c r="A82" s="2">
        <v>70</v>
      </c>
      <c r="B82" s="13">
        <v>0.28690392077845417</v>
      </c>
      <c r="C82" s="21">
        <v>0.28563895088705793</v>
      </c>
      <c r="D82" s="31">
        <v>7.9561216856171013E-3</v>
      </c>
      <c r="E82" s="25">
        <f t="shared" si="27"/>
        <v>0</v>
      </c>
      <c r="F82" s="26">
        <f t="shared" si="28"/>
        <v>30000</v>
      </c>
      <c r="G82" s="26">
        <f t="shared" si="29"/>
        <v>0</v>
      </c>
      <c r="H82" s="27">
        <f t="shared" si="20"/>
        <v>30000</v>
      </c>
      <c r="I82" s="25">
        <f t="shared" si="21"/>
        <v>0</v>
      </c>
      <c r="J82" s="26">
        <f t="shared" si="22"/>
        <v>3269</v>
      </c>
      <c r="K82" s="26">
        <f t="shared" si="23"/>
        <v>0</v>
      </c>
      <c r="L82" s="27">
        <f t="shared" si="16"/>
        <v>3269</v>
      </c>
      <c r="M82" s="19" t="str">
        <f t="shared" si="17"/>
        <v/>
      </c>
      <c r="N82" s="3">
        <f t="shared" si="17"/>
        <v>0.10896666666666667</v>
      </c>
      <c r="O82" s="3" t="str">
        <f t="shared" si="17"/>
        <v/>
      </c>
      <c r="P82" s="4">
        <f t="shared" si="18"/>
        <v>0.10896666666666667</v>
      </c>
      <c r="Q82" s="25">
        <f>SUM(E$13:E82)</f>
        <v>670000</v>
      </c>
      <c r="R82" s="26">
        <f>SUM(F$13:F82)</f>
        <v>730000</v>
      </c>
      <c r="S82" s="26">
        <f>SUM(G$13:G82)</f>
        <v>700000</v>
      </c>
      <c r="T82" s="27">
        <f t="shared" si="24"/>
        <v>2100000</v>
      </c>
      <c r="U82" s="25">
        <f>SUM(I$13:I82)</f>
        <v>60296</v>
      </c>
      <c r="V82" s="26">
        <f>SUM(J$13:J82)</f>
        <v>80571</v>
      </c>
      <c r="W82" s="26">
        <f>SUM(K$13:K82)</f>
        <v>70272</v>
      </c>
      <c r="X82" s="27">
        <f t="shared" si="19"/>
        <v>211139</v>
      </c>
      <c r="Y82" s="3">
        <f t="shared" si="25"/>
        <v>8.9994029850746268E-2</v>
      </c>
      <c r="Z82" s="3">
        <f t="shared" si="25"/>
        <v>0.11037123287671233</v>
      </c>
      <c r="AA82" s="3">
        <f t="shared" si="25"/>
        <v>0.10038857142857142</v>
      </c>
      <c r="AB82" s="4">
        <f t="shared" si="26"/>
        <v>0.10054238095238095</v>
      </c>
      <c r="AC82" s="66">
        <f xml:space="preserve"> Y82 + SQRT((2 * LN(A82)/COUNTIFS($E$13:E82, "&lt;&gt;0")))</f>
        <v>0.6978051591284663</v>
      </c>
      <c r="AD82" s="66">
        <f xml:space="preserve"> Z82 + SQRT((2 * LN(A82)/COUNTIFS($F$13:F82, "&lt;&gt;0")))</f>
        <v>0.69336318767879079</v>
      </c>
      <c r="AE82" s="66">
        <f xml:space="preserve"> AA82 + SQRT((2 * LN(A82)/COUNTIFS($G$13:G82, "&lt;&gt;0")))</f>
        <v>0.69540224368390702</v>
      </c>
    </row>
    <row r="83" spans="1:31" x14ac:dyDescent="0.3">
      <c r="A83" s="2">
        <v>71</v>
      </c>
      <c r="B83" s="13">
        <v>0.76912135274311488</v>
      </c>
      <c r="C83" s="21">
        <v>0.97600320199195445</v>
      </c>
      <c r="D83" s="31">
        <v>0.58451565278780004</v>
      </c>
      <c r="E83" s="25">
        <f t="shared" si="27"/>
        <v>30000</v>
      </c>
      <c r="F83" s="26">
        <f t="shared" si="28"/>
        <v>0</v>
      </c>
      <c r="G83" s="26">
        <f t="shared" si="29"/>
        <v>0</v>
      </c>
      <c r="H83" s="27">
        <f t="shared" si="20"/>
        <v>30000</v>
      </c>
      <c r="I83" s="25">
        <f t="shared" si="21"/>
        <v>2736</v>
      </c>
      <c r="J83" s="26">
        <f t="shared" si="22"/>
        <v>0</v>
      </c>
      <c r="K83" s="26">
        <f t="shared" si="23"/>
        <v>0</v>
      </c>
      <c r="L83" s="27">
        <f t="shared" si="16"/>
        <v>2736</v>
      </c>
      <c r="M83" s="19">
        <f t="shared" si="17"/>
        <v>9.1200000000000003E-2</v>
      </c>
      <c r="N83" s="3" t="str">
        <f t="shared" si="17"/>
        <v/>
      </c>
      <c r="O83" s="3" t="str">
        <f t="shared" si="17"/>
        <v/>
      </c>
      <c r="P83" s="4">
        <f t="shared" si="18"/>
        <v>9.1200000000000003E-2</v>
      </c>
      <c r="Q83" s="25">
        <f>SUM(E$13:E83)</f>
        <v>700000</v>
      </c>
      <c r="R83" s="26">
        <f>SUM(F$13:F83)</f>
        <v>730000</v>
      </c>
      <c r="S83" s="26">
        <f>SUM(G$13:G83)</f>
        <v>700000</v>
      </c>
      <c r="T83" s="27">
        <f t="shared" si="24"/>
        <v>2130000</v>
      </c>
      <c r="U83" s="25">
        <f>SUM(I$13:I83)</f>
        <v>63032</v>
      </c>
      <c r="V83" s="26">
        <f>SUM(J$13:J83)</f>
        <v>80571</v>
      </c>
      <c r="W83" s="26">
        <f>SUM(K$13:K83)</f>
        <v>70272</v>
      </c>
      <c r="X83" s="27">
        <f t="shared" si="19"/>
        <v>213875</v>
      </c>
      <c r="Y83" s="3">
        <f t="shared" si="25"/>
        <v>9.0045714285714284E-2</v>
      </c>
      <c r="Z83" s="3">
        <f t="shared" si="25"/>
        <v>0.11037123287671233</v>
      </c>
      <c r="AA83" s="3">
        <f t="shared" si="25"/>
        <v>0.10038857142857142</v>
      </c>
      <c r="AB83" s="4">
        <f t="shared" si="26"/>
        <v>0.10041079812206573</v>
      </c>
      <c r="AC83" s="66">
        <f xml:space="preserve"> Y83 + SQRT((2 * LN(A83)/COUNTIFS($E$13:E83, "&lt;&gt;0")))</f>
        <v>0.68605185778322575</v>
      </c>
      <c r="AD83" s="66">
        <f xml:space="preserve"> Z83 + SQRT((2 * LN(A83)/COUNTIFS($F$13:F83, "&lt;&gt;0")))</f>
        <v>0.69433560692987772</v>
      </c>
      <c r="AE83" s="66">
        <f xml:space="preserve"> AA83 + SQRT((2 * LN(A83)/COUNTIFS($G$13:G83, "&lt;&gt;0")))</f>
        <v>0.69639471492608285</v>
      </c>
    </row>
    <row r="84" spans="1:31" x14ac:dyDescent="0.3">
      <c r="A84" s="2">
        <v>72</v>
      </c>
      <c r="B84" s="13">
        <v>0.59148408699320043</v>
      </c>
      <c r="C84" s="21">
        <v>0.88573654285995462</v>
      </c>
      <c r="D84" s="31">
        <v>0.20147625269824476</v>
      </c>
      <c r="E84" s="25">
        <f t="shared" si="27"/>
        <v>0</v>
      </c>
      <c r="F84" s="26">
        <f t="shared" si="28"/>
        <v>0</v>
      </c>
      <c r="G84" s="26">
        <f t="shared" si="29"/>
        <v>30000</v>
      </c>
      <c r="H84" s="27">
        <f t="shared" si="20"/>
        <v>30000</v>
      </c>
      <c r="I84" s="25">
        <f t="shared" si="21"/>
        <v>0</v>
      </c>
      <c r="J84" s="26">
        <f t="shared" si="22"/>
        <v>0</v>
      </c>
      <c r="K84" s="26">
        <f t="shared" si="23"/>
        <v>2957</v>
      </c>
      <c r="L84" s="27">
        <f t="shared" si="16"/>
        <v>2957</v>
      </c>
      <c r="M84" s="19" t="str">
        <f t="shared" si="17"/>
        <v/>
      </c>
      <c r="N84" s="3" t="str">
        <f t="shared" si="17"/>
        <v/>
      </c>
      <c r="O84" s="3">
        <f t="shared" si="17"/>
        <v>9.8566666666666664E-2</v>
      </c>
      <c r="P84" s="4">
        <f t="shared" si="18"/>
        <v>9.8566666666666664E-2</v>
      </c>
      <c r="Q84" s="25">
        <f>SUM(E$13:E84)</f>
        <v>700000</v>
      </c>
      <c r="R84" s="26">
        <f>SUM(F$13:F84)</f>
        <v>730000</v>
      </c>
      <c r="S84" s="26">
        <f>SUM(G$13:G84)</f>
        <v>730000</v>
      </c>
      <c r="T84" s="27">
        <f t="shared" si="24"/>
        <v>2160000</v>
      </c>
      <c r="U84" s="25">
        <f>SUM(I$13:I84)</f>
        <v>63032</v>
      </c>
      <c r="V84" s="26">
        <f>SUM(J$13:J84)</f>
        <v>80571</v>
      </c>
      <c r="W84" s="26">
        <f>SUM(K$13:K84)</f>
        <v>73229</v>
      </c>
      <c r="X84" s="27">
        <f t="shared" si="19"/>
        <v>216832</v>
      </c>
      <c r="Y84" s="3">
        <f t="shared" si="25"/>
        <v>9.0045714285714284E-2</v>
      </c>
      <c r="Z84" s="3">
        <f t="shared" si="25"/>
        <v>0.11037123287671233</v>
      </c>
      <c r="AA84" s="3">
        <f t="shared" si="25"/>
        <v>0.10031369863013699</v>
      </c>
      <c r="AB84" s="4">
        <f t="shared" si="26"/>
        <v>0.10038518518518519</v>
      </c>
      <c r="AC84" s="66">
        <f xml:space="preserve"> Y84 + SQRT((2 * LN(A84)/COUNTIFS($E$13:E84, "&lt;&gt;0")))</f>
        <v>0.68702883234797407</v>
      </c>
      <c r="AD84" s="66">
        <f xml:space="preserve"> Z84 + SQRT((2 * LN(A84)/COUNTIFS($F$13:F84, "&lt;&gt;0")))</f>
        <v>0.69529284260000201</v>
      </c>
      <c r="AE84" s="66">
        <f xml:space="preserve"> AA84 + SQRT((2 * LN(A84)/COUNTIFS($G$13:G84, "&lt;&gt;0")))</f>
        <v>0.68523530835342661</v>
      </c>
    </row>
    <row r="85" spans="1:31" x14ac:dyDescent="0.3">
      <c r="A85" s="2">
        <v>73</v>
      </c>
      <c r="B85" s="13">
        <v>0.77504206866074332</v>
      </c>
      <c r="C85" s="21">
        <v>0.33459362943827242</v>
      </c>
      <c r="D85" s="31">
        <v>2.7230057953294695E-3</v>
      </c>
      <c r="E85" s="25">
        <f t="shared" si="27"/>
        <v>0</v>
      </c>
      <c r="F85" s="26">
        <f t="shared" si="28"/>
        <v>30000</v>
      </c>
      <c r="G85" s="26">
        <f t="shared" si="29"/>
        <v>0</v>
      </c>
      <c r="H85" s="27">
        <f t="shared" si="20"/>
        <v>30000</v>
      </c>
      <c r="I85" s="25">
        <f t="shared" si="21"/>
        <v>0</v>
      </c>
      <c r="J85" s="26">
        <f t="shared" si="22"/>
        <v>3277</v>
      </c>
      <c r="K85" s="26">
        <f t="shared" si="23"/>
        <v>0</v>
      </c>
      <c r="L85" s="27">
        <f t="shared" si="16"/>
        <v>3277</v>
      </c>
      <c r="M85" s="19" t="str">
        <f t="shared" si="17"/>
        <v/>
      </c>
      <c r="N85" s="3">
        <f t="shared" si="17"/>
        <v>0.10923333333333334</v>
      </c>
      <c r="O85" s="3" t="str">
        <f t="shared" si="17"/>
        <v/>
      </c>
      <c r="P85" s="4">
        <f t="shared" si="18"/>
        <v>0.10923333333333334</v>
      </c>
      <c r="Q85" s="25">
        <f>SUM(E$13:E85)</f>
        <v>700000</v>
      </c>
      <c r="R85" s="26">
        <f>SUM(F$13:F85)</f>
        <v>760000</v>
      </c>
      <c r="S85" s="26">
        <f>SUM(G$13:G85)</f>
        <v>730000</v>
      </c>
      <c r="T85" s="27">
        <f t="shared" si="24"/>
        <v>2190000</v>
      </c>
      <c r="U85" s="25">
        <f>SUM(I$13:I85)</f>
        <v>63032</v>
      </c>
      <c r="V85" s="26">
        <f>SUM(J$13:J85)</f>
        <v>83848</v>
      </c>
      <c r="W85" s="26">
        <f>SUM(K$13:K85)</f>
        <v>73229</v>
      </c>
      <c r="X85" s="27">
        <f t="shared" si="19"/>
        <v>220109</v>
      </c>
      <c r="Y85" s="3">
        <f t="shared" si="25"/>
        <v>9.0045714285714284E-2</v>
      </c>
      <c r="Z85" s="3">
        <f t="shared" si="25"/>
        <v>0.11032631578947369</v>
      </c>
      <c r="AA85" s="3">
        <f t="shared" si="25"/>
        <v>0.10031369863013699</v>
      </c>
      <c r="AB85" s="4">
        <f t="shared" si="26"/>
        <v>0.10050639269406393</v>
      </c>
      <c r="AC85" s="66">
        <f xml:space="preserve"> Y85 + SQRT((2 * LN(A85)/COUNTIFS($E$13:E85, "&lt;&gt;0")))</f>
        <v>0.68799076758272582</v>
      </c>
      <c r="AD85" s="66">
        <f xml:space="preserve"> Z85 + SQRT((2 * LN(A85)/COUNTIFS($F$13:F85, "&lt;&gt;0")))</f>
        <v>0.684813340557483</v>
      </c>
      <c r="AE85" s="66">
        <f xml:space="preserve"> AA85 + SQRT((2 * LN(A85)/COUNTIFS($G$13:G85, "&lt;&gt;0")))</f>
        <v>0.6861778085497251</v>
      </c>
    </row>
    <row r="86" spans="1:31" x14ac:dyDescent="0.3">
      <c r="A86" s="2">
        <v>74</v>
      </c>
      <c r="B86" s="13">
        <v>3.0755585543528752E-2</v>
      </c>
      <c r="C86" s="21">
        <v>0.39571796271561144</v>
      </c>
      <c r="D86" s="31">
        <v>0.28652563215718241</v>
      </c>
      <c r="E86" s="25">
        <f t="shared" si="27"/>
        <v>30000</v>
      </c>
      <c r="F86" s="26">
        <f t="shared" si="28"/>
        <v>0</v>
      </c>
      <c r="G86" s="26">
        <f t="shared" si="29"/>
        <v>0</v>
      </c>
      <c r="H86" s="27">
        <f t="shared" si="20"/>
        <v>30000</v>
      </c>
      <c r="I86" s="25">
        <f t="shared" si="21"/>
        <v>2608</v>
      </c>
      <c r="J86" s="26">
        <f t="shared" si="22"/>
        <v>0</v>
      </c>
      <c r="K86" s="26">
        <f t="shared" si="23"/>
        <v>0</v>
      </c>
      <c r="L86" s="27">
        <f t="shared" si="16"/>
        <v>2608</v>
      </c>
      <c r="M86" s="19">
        <f t="shared" si="17"/>
        <v>8.6933333333333335E-2</v>
      </c>
      <c r="N86" s="3" t="str">
        <f t="shared" si="17"/>
        <v/>
      </c>
      <c r="O86" s="3" t="str">
        <f t="shared" si="17"/>
        <v/>
      </c>
      <c r="P86" s="4">
        <f t="shared" si="18"/>
        <v>8.6933333333333335E-2</v>
      </c>
      <c r="Q86" s="25">
        <f>SUM(E$13:E86)</f>
        <v>730000</v>
      </c>
      <c r="R86" s="26">
        <f>SUM(F$13:F86)</f>
        <v>760000</v>
      </c>
      <c r="S86" s="26">
        <f>SUM(G$13:G86)</f>
        <v>730000</v>
      </c>
      <c r="T86" s="27">
        <f t="shared" si="24"/>
        <v>2220000</v>
      </c>
      <c r="U86" s="25">
        <f>SUM(I$13:I86)</f>
        <v>65640</v>
      </c>
      <c r="V86" s="26">
        <f>SUM(J$13:J86)</f>
        <v>83848</v>
      </c>
      <c r="W86" s="26">
        <f>SUM(K$13:K86)</f>
        <v>73229</v>
      </c>
      <c r="X86" s="27">
        <f t="shared" si="19"/>
        <v>222717</v>
      </c>
      <c r="Y86" s="3">
        <f t="shared" si="25"/>
        <v>8.991780821917808E-2</v>
      </c>
      <c r="Z86" s="3">
        <f t="shared" si="25"/>
        <v>0.11032631578947369</v>
      </c>
      <c r="AA86" s="3">
        <f t="shared" si="25"/>
        <v>0.10031369863013699</v>
      </c>
      <c r="AB86" s="4">
        <f t="shared" si="26"/>
        <v>0.10032297297297298</v>
      </c>
      <c r="AC86" s="66">
        <f xml:space="preserve"> Y86 + SQRT((2 * LN(A86)/COUNTIFS($E$13:E86, "&lt;&gt;0")))</f>
        <v>0.6767101117272708</v>
      </c>
      <c r="AD86" s="66">
        <f xml:space="preserve"> Z86 + SQRT((2 * LN(A86)/COUNTIFS($F$13:F86, "&lt;&gt;0")))</f>
        <v>0.68572350925367076</v>
      </c>
      <c r="AE86" s="66">
        <f xml:space="preserve"> AA86 + SQRT((2 * LN(A86)/COUNTIFS($G$13:G86, "&lt;&gt;0")))</f>
        <v>0.6871060021382297</v>
      </c>
    </row>
    <row r="87" spans="1:31" x14ac:dyDescent="0.3">
      <c r="A87" s="2">
        <v>75</v>
      </c>
      <c r="B87" s="13">
        <v>0.93027768123861343</v>
      </c>
      <c r="C87" s="21">
        <v>0.94285519141836316</v>
      </c>
      <c r="D87" s="31">
        <v>0.33517621032116163</v>
      </c>
      <c r="E87" s="25">
        <f t="shared" si="27"/>
        <v>0</v>
      </c>
      <c r="F87" s="26">
        <f t="shared" si="28"/>
        <v>0</v>
      </c>
      <c r="G87" s="26">
        <f t="shared" si="29"/>
        <v>30000</v>
      </c>
      <c r="H87" s="27">
        <f t="shared" si="20"/>
        <v>30000</v>
      </c>
      <c r="I87" s="25">
        <f t="shared" si="21"/>
        <v>0</v>
      </c>
      <c r="J87" s="26">
        <f t="shared" si="22"/>
        <v>0</v>
      </c>
      <c r="K87" s="26">
        <f t="shared" si="23"/>
        <v>2978</v>
      </c>
      <c r="L87" s="27">
        <f t="shared" si="16"/>
        <v>2978</v>
      </c>
      <c r="M87" s="19" t="str">
        <f t="shared" si="17"/>
        <v/>
      </c>
      <c r="N87" s="3" t="str">
        <f t="shared" si="17"/>
        <v/>
      </c>
      <c r="O87" s="3">
        <f t="shared" si="17"/>
        <v>9.926666666666667E-2</v>
      </c>
      <c r="P87" s="4">
        <f t="shared" si="18"/>
        <v>9.926666666666667E-2</v>
      </c>
      <c r="Q87" s="25">
        <f>SUM(E$13:E87)</f>
        <v>730000</v>
      </c>
      <c r="R87" s="26">
        <f>SUM(F$13:F87)</f>
        <v>760000</v>
      </c>
      <c r="S87" s="26">
        <f>SUM(G$13:G87)</f>
        <v>760000</v>
      </c>
      <c r="T87" s="27">
        <f t="shared" si="24"/>
        <v>2250000</v>
      </c>
      <c r="U87" s="25">
        <f>SUM(I$13:I87)</f>
        <v>65640</v>
      </c>
      <c r="V87" s="26">
        <f>SUM(J$13:J87)</f>
        <v>83848</v>
      </c>
      <c r="W87" s="26">
        <f>SUM(K$13:K87)</f>
        <v>76207</v>
      </c>
      <c r="X87" s="27">
        <f t="shared" si="19"/>
        <v>225695</v>
      </c>
      <c r="Y87" s="3">
        <f t="shared" si="25"/>
        <v>8.991780821917808E-2</v>
      </c>
      <c r="Z87" s="3">
        <f t="shared" si="25"/>
        <v>0.11032631578947369</v>
      </c>
      <c r="AA87" s="3">
        <f t="shared" si="25"/>
        <v>0.10027236842105264</v>
      </c>
      <c r="AB87" s="4">
        <f t="shared" si="26"/>
        <v>0.10030888888888889</v>
      </c>
      <c r="AC87" s="66">
        <f xml:space="preserve"> Y87 + SQRT((2 * LN(A87)/COUNTIFS($E$13:E87, "&lt;&gt;0")))</f>
        <v>0.67762440940969115</v>
      </c>
      <c r="AD87" s="66">
        <f xml:space="preserve"> Z87 + SQRT((2 * LN(A87)/COUNTIFS($F$13:F87, "&lt;&gt;0")))</f>
        <v>0.68662005189288122</v>
      </c>
      <c r="AE87" s="66">
        <f xml:space="preserve"> AA87 + SQRT((2 * LN(A87)/COUNTIFS($G$13:G87, "&lt;&gt;0")))</f>
        <v>0.6765661045244602</v>
      </c>
    </row>
    <row r="88" spans="1:31" x14ac:dyDescent="0.3">
      <c r="A88" s="2">
        <v>76</v>
      </c>
      <c r="B88" s="13">
        <v>5.8627887603776352E-2</v>
      </c>
      <c r="C88" s="21">
        <v>0.21280194718457168</v>
      </c>
      <c r="D88" s="31">
        <v>0.79979298252786024</v>
      </c>
      <c r="E88" s="25">
        <f t="shared" si="27"/>
        <v>0</v>
      </c>
      <c r="F88" s="26">
        <f t="shared" si="28"/>
        <v>30000</v>
      </c>
      <c r="G88" s="26">
        <f t="shared" si="29"/>
        <v>0</v>
      </c>
      <c r="H88" s="27">
        <f t="shared" si="20"/>
        <v>30000</v>
      </c>
      <c r="I88" s="25">
        <f t="shared" si="21"/>
        <v>0</v>
      </c>
      <c r="J88" s="26">
        <f t="shared" si="22"/>
        <v>3257</v>
      </c>
      <c r="K88" s="26">
        <f t="shared" si="23"/>
        <v>0</v>
      </c>
      <c r="L88" s="27">
        <f t="shared" si="16"/>
        <v>3257</v>
      </c>
      <c r="M88" s="19" t="str">
        <f t="shared" si="17"/>
        <v/>
      </c>
      <c r="N88" s="3">
        <f t="shared" si="17"/>
        <v>0.10856666666666667</v>
      </c>
      <c r="O88" s="3" t="str">
        <f t="shared" si="17"/>
        <v/>
      </c>
      <c r="P88" s="4">
        <f t="shared" si="18"/>
        <v>0.10856666666666667</v>
      </c>
      <c r="Q88" s="25">
        <f>SUM(E$13:E88)</f>
        <v>730000</v>
      </c>
      <c r="R88" s="26">
        <f>SUM(F$13:F88)</f>
        <v>790000</v>
      </c>
      <c r="S88" s="26">
        <f>SUM(G$13:G88)</f>
        <v>760000</v>
      </c>
      <c r="T88" s="27">
        <f t="shared" si="24"/>
        <v>2280000</v>
      </c>
      <c r="U88" s="25">
        <f>SUM(I$13:I88)</f>
        <v>65640</v>
      </c>
      <c r="V88" s="26">
        <f>SUM(J$13:J88)</f>
        <v>87105</v>
      </c>
      <c r="W88" s="26">
        <f>SUM(K$13:K88)</f>
        <v>76207</v>
      </c>
      <c r="X88" s="27">
        <f t="shared" si="19"/>
        <v>228952</v>
      </c>
      <c r="Y88" s="3">
        <f t="shared" si="25"/>
        <v>8.991780821917808E-2</v>
      </c>
      <c r="Z88" s="3">
        <f t="shared" si="25"/>
        <v>0.11025949367088608</v>
      </c>
      <c r="AA88" s="3">
        <f t="shared" si="25"/>
        <v>0.10027236842105264</v>
      </c>
      <c r="AB88" s="4">
        <f t="shared" si="26"/>
        <v>0.10041754385964913</v>
      </c>
      <c r="AC88" s="66">
        <f xml:space="preserve"> Y88 + SQRT((2 * LN(A88)/COUNTIFS($E$13:E88, "&lt;&gt;0")))</f>
        <v>0.67852520472631206</v>
      </c>
      <c r="AD88" s="66">
        <f xml:space="preserve"> Z88 + SQRT((2 * LN(A88)/COUNTIFS($F$13:F88, "&lt;&gt;0")))</f>
        <v>0.67664722503821706</v>
      </c>
      <c r="AE88" s="66">
        <f xml:space="preserve"> AA88 + SQRT((2 * LN(A88)/COUNTIFS($G$13:G88, "&lt;&gt;0")))</f>
        <v>0.67744940700469147</v>
      </c>
    </row>
    <row r="89" spans="1:31" x14ac:dyDescent="0.3">
      <c r="A89" s="2">
        <v>77</v>
      </c>
      <c r="B89" s="13">
        <v>0.72900444174301304</v>
      </c>
      <c r="C89" s="21">
        <v>0.74055986463739687</v>
      </c>
      <c r="D89" s="31">
        <v>0.96678560508324651</v>
      </c>
      <c r="E89" s="25">
        <f t="shared" si="27"/>
        <v>30000</v>
      </c>
      <c r="F89" s="26">
        <f t="shared" si="28"/>
        <v>0</v>
      </c>
      <c r="G89" s="26">
        <f t="shared" si="29"/>
        <v>0</v>
      </c>
      <c r="H89" s="27">
        <f t="shared" si="20"/>
        <v>30000</v>
      </c>
      <c r="I89" s="25">
        <f t="shared" si="21"/>
        <v>2730</v>
      </c>
      <c r="J89" s="26">
        <f t="shared" si="22"/>
        <v>0</v>
      </c>
      <c r="K89" s="26">
        <f t="shared" si="23"/>
        <v>0</v>
      </c>
      <c r="L89" s="27">
        <f t="shared" si="16"/>
        <v>2730</v>
      </c>
      <c r="M89" s="19">
        <f t="shared" si="17"/>
        <v>9.0999999999999998E-2</v>
      </c>
      <c r="N89" s="3" t="str">
        <f t="shared" si="17"/>
        <v/>
      </c>
      <c r="O89" s="3" t="str">
        <f t="shared" si="17"/>
        <v/>
      </c>
      <c r="P89" s="4">
        <f t="shared" si="18"/>
        <v>9.0999999999999998E-2</v>
      </c>
      <c r="Q89" s="25">
        <f>SUM(E$13:E89)</f>
        <v>760000</v>
      </c>
      <c r="R89" s="26">
        <f>SUM(F$13:F89)</f>
        <v>790000</v>
      </c>
      <c r="S89" s="26">
        <f>SUM(G$13:G89)</f>
        <v>760000</v>
      </c>
      <c r="T89" s="27">
        <f t="shared" si="24"/>
        <v>2310000</v>
      </c>
      <c r="U89" s="25">
        <f>SUM(I$13:I89)</f>
        <v>68370</v>
      </c>
      <c r="V89" s="26">
        <f>SUM(J$13:J89)</f>
        <v>87105</v>
      </c>
      <c r="W89" s="26">
        <f>SUM(K$13:K89)</f>
        <v>76207</v>
      </c>
      <c r="X89" s="27">
        <f t="shared" si="19"/>
        <v>231682</v>
      </c>
      <c r="Y89" s="3">
        <f t="shared" si="25"/>
        <v>8.9960526315789477E-2</v>
      </c>
      <c r="Z89" s="3">
        <f t="shared" si="25"/>
        <v>0.11025949367088608</v>
      </c>
      <c r="AA89" s="3">
        <f t="shared" si="25"/>
        <v>0.10027236842105264</v>
      </c>
      <c r="AB89" s="4">
        <f t="shared" si="26"/>
        <v>0.10029523809523809</v>
      </c>
      <c r="AC89" s="66">
        <f xml:space="preserve"> Y89 + SQRT((2 * LN(A89)/COUNTIFS($E$13:E89, "&lt;&gt;0")))</f>
        <v>0.66800799720735005</v>
      </c>
      <c r="AD89" s="66">
        <f xml:space="preserve"> Z89 + SQRT((2 * LN(A89)/COUNTIFS($F$13:F89, "&lt;&gt;0")))</f>
        <v>0.6775013861486493</v>
      </c>
      <c r="AE89" s="66">
        <f xml:space="preserve"> AA89 + SQRT((2 * LN(A89)/COUNTIFS($G$13:G89, "&lt;&gt;0")))</f>
        <v>0.6783198393126133</v>
      </c>
    </row>
    <row r="90" spans="1:31" x14ac:dyDescent="0.3">
      <c r="A90" s="2">
        <v>78</v>
      </c>
      <c r="B90" s="13">
        <v>0.34631010178344379</v>
      </c>
      <c r="C90" s="21">
        <v>0.30061293870916361</v>
      </c>
      <c r="D90" s="31">
        <v>0.45475831117616139</v>
      </c>
      <c r="E90" s="25">
        <f t="shared" si="27"/>
        <v>0</v>
      </c>
      <c r="F90" s="26">
        <f t="shared" si="28"/>
        <v>0</v>
      </c>
      <c r="G90" s="26">
        <f t="shared" si="29"/>
        <v>30000</v>
      </c>
      <c r="H90" s="27">
        <f t="shared" si="20"/>
        <v>30000</v>
      </c>
      <c r="I90" s="25">
        <f t="shared" si="21"/>
        <v>0</v>
      </c>
      <c r="J90" s="26">
        <f t="shared" si="22"/>
        <v>0</v>
      </c>
      <c r="K90" s="26">
        <f t="shared" si="23"/>
        <v>2994</v>
      </c>
      <c r="L90" s="27">
        <f t="shared" si="16"/>
        <v>2994</v>
      </c>
      <c r="M90" s="19" t="str">
        <f t="shared" si="17"/>
        <v/>
      </c>
      <c r="N90" s="3" t="str">
        <f t="shared" si="17"/>
        <v/>
      </c>
      <c r="O90" s="3">
        <f t="shared" si="17"/>
        <v>9.98E-2</v>
      </c>
      <c r="P90" s="4">
        <f t="shared" si="18"/>
        <v>9.98E-2</v>
      </c>
      <c r="Q90" s="25">
        <f>SUM(E$13:E90)</f>
        <v>760000</v>
      </c>
      <c r="R90" s="26">
        <f>SUM(F$13:F90)</f>
        <v>790000</v>
      </c>
      <c r="S90" s="26">
        <f>SUM(G$13:G90)</f>
        <v>790000</v>
      </c>
      <c r="T90" s="27">
        <f t="shared" si="24"/>
        <v>2340000</v>
      </c>
      <c r="U90" s="25">
        <f>SUM(I$13:I90)</f>
        <v>68370</v>
      </c>
      <c r="V90" s="26">
        <f>SUM(J$13:J90)</f>
        <v>87105</v>
      </c>
      <c r="W90" s="26">
        <f>SUM(K$13:K90)</f>
        <v>79201</v>
      </c>
      <c r="X90" s="27">
        <f t="shared" si="19"/>
        <v>234676</v>
      </c>
      <c r="Y90" s="3">
        <f t="shared" si="25"/>
        <v>8.9960526315789477E-2</v>
      </c>
      <c r="Z90" s="3">
        <f t="shared" si="25"/>
        <v>0.11025949367088608</v>
      </c>
      <c r="AA90" s="3">
        <f t="shared" si="25"/>
        <v>0.10025443037974684</v>
      </c>
      <c r="AB90" s="4">
        <f t="shared" si="26"/>
        <v>0.10028888888888889</v>
      </c>
      <c r="AC90" s="66">
        <f xml:space="preserve"> Y90 + SQRT((2 * LN(A90)/COUNTIFS($E$13:E90, "&lt;&gt;0")))</f>
        <v>0.66886591427386644</v>
      </c>
      <c r="AD90" s="66">
        <f xml:space="preserve"> Z90 + SQRT((2 * LN(A90)/COUNTIFS($F$13:F90, "&lt;&gt;0")))</f>
        <v>0.67834326596805106</v>
      </c>
      <c r="AE90" s="66">
        <f xml:space="preserve"> AA90 + SQRT((2 * LN(A90)/COUNTIFS($G$13:G90, "&lt;&gt;0")))</f>
        <v>0.6683382026769118</v>
      </c>
    </row>
    <row r="91" spans="1:31" x14ac:dyDescent="0.3">
      <c r="A91" s="2">
        <v>79</v>
      </c>
      <c r="B91" s="13">
        <v>0.97834905680349626</v>
      </c>
      <c r="C91" s="21">
        <v>0.80974428755901162</v>
      </c>
      <c r="D91" s="31">
        <v>0.78313964031650007</v>
      </c>
      <c r="E91" s="25">
        <f t="shared" si="27"/>
        <v>0</v>
      </c>
      <c r="F91" s="26">
        <f t="shared" si="28"/>
        <v>30000</v>
      </c>
      <c r="G91" s="26">
        <f t="shared" si="29"/>
        <v>0</v>
      </c>
      <c r="H91" s="27">
        <f t="shared" si="20"/>
        <v>30000</v>
      </c>
      <c r="I91" s="25">
        <f t="shared" si="21"/>
        <v>0</v>
      </c>
      <c r="J91" s="26">
        <f t="shared" si="22"/>
        <v>3347</v>
      </c>
      <c r="K91" s="26">
        <f t="shared" si="23"/>
        <v>0</v>
      </c>
      <c r="L91" s="27">
        <f t="shared" si="16"/>
        <v>3347</v>
      </c>
      <c r="M91" s="19" t="str">
        <f t="shared" si="17"/>
        <v/>
      </c>
      <c r="N91" s="3">
        <f t="shared" si="17"/>
        <v>0.11156666666666666</v>
      </c>
      <c r="O91" s="3" t="str">
        <f t="shared" si="17"/>
        <v/>
      </c>
      <c r="P91" s="4">
        <f t="shared" si="18"/>
        <v>0.11156666666666666</v>
      </c>
      <c r="Q91" s="25">
        <f>SUM(E$13:E91)</f>
        <v>760000</v>
      </c>
      <c r="R91" s="26">
        <f>SUM(F$13:F91)</f>
        <v>820000</v>
      </c>
      <c r="S91" s="26">
        <f>SUM(G$13:G91)</f>
        <v>790000</v>
      </c>
      <c r="T91" s="27">
        <f t="shared" si="24"/>
        <v>2370000</v>
      </c>
      <c r="U91" s="25">
        <f>SUM(I$13:I91)</f>
        <v>68370</v>
      </c>
      <c r="V91" s="26">
        <f>SUM(J$13:J91)</f>
        <v>90452</v>
      </c>
      <c r="W91" s="26">
        <f>SUM(K$13:K91)</f>
        <v>79201</v>
      </c>
      <c r="X91" s="27">
        <f t="shared" si="19"/>
        <v>238023</v>
      </c>
      <c r="Y91" s="3">
        <f t="shared" si="25"/>
        <v>8.9960526315789477E-2</v>
      </c>
      <c r="Z91" s="3">
        <f t="shared" si="25"/>
        <v>0.11030731707317074</v>
      </c>
      <c r="AA91" s="3">
        <f t="shared" si="25"/>
        <v>0.10025443037974684</v>
      </c>
      <c r="AB91" s="4">
        <f t="shared" si="26"/>
        <v>0.10043164556962025</v>
      </c>
      <c r="AC91" s="66">
        <f xml:space="preserve"> Y91 + SQRT((2 * LN(A91)/COUNTIFS($E$13:E91, "&lt;&gt;0")))</f>
        <v>0.66971165677324174</v>
      </c>
      <c r="AD91" s="66">
        <f xml:space="preserve"> Z91 + SQRT((2 * LN(A91)/COUNTIFS($F$13:F91, "&lt;&gt;0")))</f>
        <v>0.66896948514378451</v>
      </c>
      <c r="AE91" s="66">
        <f xml:space="preserve"> AA91 + SQRT((2 * LN(A91)/COUNTIFS($G$13:G91, "&lt;&gt;0")))</f>
        <v>0.6691681355112421</v>
      </c>
    </row>
    <row r="92" spans="1:31" x14ac:dyDescent="0.3">
      <c r="A92" s="2">
        <v>80</v>
      </c>
      <c r="B92" s="13">
        <v>0.48597469435809215</v>
      </c>
      <c r="C92" s="21">
        <v>0.60397345532338798</v>
      </c>
      <c r="D92" s="31">
        <v>0.65033772394671752</v>
      </c>
      <c r="E92" s="25">
        <f t="shared" si="27"/>
        <v>30000</v>
      </c>
      <c r="F92" s="26">
        <f t="shared" si="28"/>
        <v>0</v>
      </c>
      <c r="G92" s="26">
        <f t="shared" si="29"/>
        <v>0</v>
      </c>
      <c r="H92" s="27">
        <f t="shared" si="20"/>
        <v>30000</v>
      </c>
      <c r="I92" s="25">
        <f t="shared" si="21"/>
        <v>2698</v>
      </c>
      <c r="J92" s="26">
        <f t="shared" si="22"/>
        <v>0</v>
      </c>
      <c r="K92" s="26">
        <f t="shared" si="23"/>
        <v>0</v>
      </c>
      <c r="L92" s="27">
        <f t="shared" si="16"/>
        <v>2698</v>
      </c>
      <c r="M92" s="19">
        <f t="shared" si="17"/>
        <v>8.9933333333333337E-2</v>
      </c>
      <c r="N92" s="3" t="str">
        <f t="shared" si="17"/>
        <v/>
      </c>
      <c r="O92" s="3" t="str">
        <f t="shared" si="17"/>
        <v/>
      </c>
      <c r="P92" s="4">
        <f t="shared" si="18"/>
        <v>8.9933333333333337E-2</v>
      </c>
      <c r="Q92" s="25">
        <f>SUM(E$13:E92)</f>
        <v>790000</v>
      </c>
      <c r="R92" s="26">
        <f>SUM(F$13:F92)</f>
        <v>820000</v>
      </c>
      <c r="S92" s="26">
        <f>SUM(G$13:G92)</f>
        <v>790000</v>
      </c>
      <c r="T92" s="27">
        <f t="shared" si="24"/>
        <v>2400000</v>
      </c>
      <c r="U92" s="25">
        <f>SUM(I$13:I92)</f>
        <v>71068</v>
      </c>
      <c r="V92" s="26">
        <f>SUM(J$13:J92)</f>
        <v>90452</v>
      </c>
      <c r="W92" s="26">
        <f>SUM(K$13:K92)</f>
        <v>79201</v>
      </c>
      <c r="X92" s="27">
        <f t="shared" si="19"/>
        <v>240721</v>
      </c>
      <c r="Y92" s="3">
        <f t="shared" si="25"/>
        <v>8.995949367088607E-2</v>
      </c>
      <c r="Z92" s="3">
        <f t="shared" si="25"/>
        <v>0.11030731707317074</v>
      </c>
      <c r="AA92" s="3">
        <f t="shared" si="25"/>
        <v>0.10025443037974684</v>
      </c>
      <c r="AB92" s="4">
        <f t="shared" si="26"/>
        <v>0.10030041666666667</v>
      </c>
      <c r="AC92" s="66">
        <f xml:space="preserve"> Y92 + SQRT((2 * LN(A92)/COUNTIFS($E$13:E92, "&lt;&gt;0")))</f>
        <v>0.65969150570057589</v>
      </c>
      <c r="AD92" s="66">
        <f xml:space="preserve"> Z92 + SQRT((2 * LN(A92)/COUNTIFS($F$13:F92, "&lt;&gt;0")))</f>
        <v>0.66977304656578751</v>
      </c>
      <c r="AE92" s="66">
        <f xml:space="preserve"> AA92 + SQRT((2 * LN(A92)/COUNTIFS($G$13:G92, "&lt;&gt;0")))</f>
        <v>0.66998644240943661</v>
      </c>
    </row>
    <row r="93" spans="1:31" x14ac:dyDescent="0.3">
      <c r="A93" s="2">
        <v>81</v>
      </c>
      <c r="B93" s="13">
        <v>0.26995315516255525</v>
      </c>
      <c r="C93" s="21">
        <v>0.81723728005559626</v>
      </c>
      <c r="D93" s="31">
        <v>0.6921976638657823</v>
      </c>
      <c r="E93" s="25">
        <f t="shared" si="27"/>
        <v>0</v>
      </c>
      <c r="F93" s="26">
        <f t="shared" si="28"/>
        <v>0</v>
      </c>
      <c r="G93" s="26">
        <f t="shared" si="29"/>
        <v>30000</v>
      </c>
      <c r="H93" s="27">
        <f t="shared" si="20"/>
        <v>30000</v>
      </c>
      <c r="I93" s="25">
        <f t="shared" si="21"/>
        <v>0</v>
      </c>
      <c r="J93" s="26">
        <f t="shared" si="22"/>
        <v>0</v>
      </c>
      <c r="K93" s="26">
        <f t="shared" si="23"/>
        <v>3026</v>
      </c>
      <c r="L93" s="27">
        <f t="shared" si="16"/>
        <v>3026</v>
      </c>
      <c r="M93" s="19" t="str">
        <f t="shared" si="17"/>
        <v/>
      </c>
      <c r="N93" s="3" t="str">
        <f t="shared" si="17"/>
        <v/>
      </c>
      <c r="O93" s="3">
        <f t="shared" si="17"/>
        <v>0.10086666666666666</v>
      </c>
      <c r="P93" s="4">
        <f t="shared" si="18"/>
        <v>0.10086666666666666</v>
      </c>
      <c r="Q93" s="25">
        <f>SUM(E$13:E93)</f>
        <v>790000</v>
      </c>
      <c r="R93" s="26">
        <f>SUM(F$13:F93)</f>
        <v>820000</v>
      </c>
      <c r="S93" s="26">
        <f>SUM(G$13:G93)</f>
        <v>820000</v>
      </c>
      <c r="T93" s="27">
        <f t="shared" si="24"/>
        <v>2430000</v>
      </c>
      <c r="U93" s="25">
        <f>SUM(I$13:I93)</f>
        <v>71068</v>
      </c>
      <c r="V93" s="26">
        <f>SUM(J$13:J93)</f>
        <v>90452</v>
      </c>
      <c r="W93" s="26">
        <f>SUM(K$13:K93)</f>
        <v>82227</v>
      </c>
      <c r="X93" s="27">
        <f t="shared" si="19"/>
        <v>243747</v>
      </c>
      <c r="Y93" s="3">
        <f t="shared" si="25"/>
        <v>8.995949367088607E-2</v>
      </c>
      <c r="Z93" s="3">
        <f t="shared" si="25"/>
        <v>0.11030731707317074</v>
      </c>
      <c r="AA93" s="3">
        <f t="shared" si="25"/>
        <v>0.10027682926829268</v>
      </c>
      <c r="AB93" s="4">
        <f t="shared" si="26"/>
        <v>0.1003074074074074</v>
      </c>
      <c r="AC93" s="66">
        <f xml:space="preserve"> Y93 + SQRT((2 * LN(A93)/COUNTIFS($E$13:E93, "&lt;&gt;0")))</f>
        <v>0.66049849514051251</v>
      </c>
      <c r="AD93" s="66">
        <f xml:space="preserve"> Z93 + SQRT((2 * LN(A93)/COUNTIFS($F$13:F93, "&lt;&gt;0")))</f>
        <v>0.67056549446440317</v>
      </c>
      <c r="AE93" s="66">
        <f xml:space="preserve"> AA93 + SQRT((2 * LN(A93)/COUNTIFS($G$13:G93, "&lt;&gt;0")))</f>
        <v>0.66053500665952503</v>
      </c>
    </row>
    <row r="94" spans="1:31" x14ac:dyDescent="0.3">
      <c r="A94" s="2">
        <v>82</v>
      </c>
      <c r="B94" s="13">
        <v>6.0282743738085953E-3</v>
      </c>
      <c r="C94" s="21">
        <v>0.25093004710731959</v>
      </c>
      <c r="D94" s="31">
        <v>0.20751681311193138</v>
      </c>
      <c r="E94" s="25">
        <f t="shared" si="27"/>
        <v>0</v>
      </c>
      <c r="F94" s="26">
        <f t="shared" si="28"/>
        <v>30000</v>
      </c>
      <c r="G94" s="26">
        <f t="shared" si="29"/>
        <v>0</v>
      </c>
      <c r="H94" s="27">
        <f t="shared" si="20"/>
        <v>30000</v>
      </c>
      <c r="I94" s="25">
        <f t="shared" si="21"/>
        <v>0</v>
      </c>
      <c r="J94" s="26">
        <f t="shared" si="22"/>
        <v>3264</v>
      </c>
      <c r="K94" s="26">
        <f t="shared" si="23"/>
        <v>0</v>
      </c>
      <c r="L94" s="27">
        <f t="shared" si="16"/>
        <v>3264</v>
      </c>
      <c r="M94" s="19" t="str">
        <f t="shared" si="17"/>
        <v/>
      </c>
      <c r="N94" s="3">
        <f t="shared" si="17"/>
        <v>0.10879999999999999</v>
      </c>
      <c r="O94" s="3" t="str">
        <f t="shared" si="17"/>
        <v/>
      </c>
      <c r="P94" s="4">
        <f t="shared" si="18"/>
        <v>0.10879999999999999</v>
      </c>
      <c r="Q94" s="25">
        <f>SUM(E$13:E94)</f>
        <v>790000</v>
      </c>
      <c r="R94" s="26">
        <f>SUM(F$13:F94)</f>
        <v>850000</v>
      </c>
      <c r="S94" s="26">
        <f>SUM(G$13:G94)</f>
        <v>820000</v>
      </c>
      <c r="T94" s="27">
        <f t="shared" si="24"/>
        <v>2460000</v>
      </c>
      <c r="U94" s="25">
        <f>SUM(I$13:I94)</f>
        <v>71068</v>
      </c>
      <c r="V94" s="26">
        <f>SUM(J$13:J94)</f>
        <v>93716</v>
      </c>
      <c r="W94" s="26">
        <f>SUM(K$13:K94)</f>
        <v>82227</v>
      </c>
      <c r="X94" s="27">
        <f t="shared" si="19"/>
        <v>247011</v>
      </c>
      <c r="Y94" s="3">
        <f t="shared" si="25"/>
        <v>8.995949367088607E-2</v>
      </c>
      <c r="Z94" s="3">
        <f t="shared" si="25"/>
        <v>0.11025411764705882</v>
      </c>
      <c r="AA94" s="3">
        <f t="shared" si="25"/>
        <v>0.10027682926829268</v>
      </c>
      <c r="AB94" s="4">
        <f t="shared" si="26"/>
        <v>0.10041097560975609</v>
      </c>
      <c r="AC94" s="66">
        <f xml:space="preserve"> Y94 + SQRT((2 * LN(A94)/COUNTIFS($E$13:E94, "&lt;&gt;0")))</f>
        <v>0.66129446367141065</v>
      </c>
      <c r="AD94" s="66">
        <f xml:space="preserve"> Z94 + SQRT((2 * LN(A94)/COUNTIFS($F$13:F94, "&lt;&gt;0")))</f>
        <v>0.66153596228292288</v>
      </c>
      <c r="AE94" s="66">
        <f xml:space="preserve"> AA94 + SQRT((2 * LN(A94)/COUNTIFS($G$13:G94, "&lt;&gt;0")))</f>
        <v>0.66131663224030568</v>
      </c>
    </row>
    <row r="95" spans="1:31" x14ac:dyDescent="0.3">
      <c r="A95" s="2">
        <v>83</v>
      </c>
      <c r="B95" s="13">
        <v>0.30816333775697613</v>
      </c>
      <c r="C95" s="21">
        <v>0.53744895139262971</v>
      </c>
      <c r="D95" s="31">
        <v>0.76499844870774403</v>
      </c>
      <c r="E95" s="25">
        <f t="shared" si="27"/>
        <v>0</v>
      </c>
      <c r="F95" s="26">
        <f t="shared" si="28"/>
        <v>30000</v>
      </c>
      <c r="G95" s="26">
        <f t="shared" si="29"/>
        <v>0</v>
      </c>
      <c r="H95" s="27">
        <f t="shared" si="20"/>
        <v>30000</v>
      </c>
      <c r="I95" s="25">
        <f t="shared" si="21"/>
        <v>0</v>
      </c>
      <c r="J95" s="26">
        <f t="shared" si="22"/>
        <v>3305</v>
      </c>
      <c r="K95" s="26">
        <f t="shared" si="23"/>
        <v>0</v>
      </c>
      <c r="L95" s="27">
        <f t="shared" si="16"/>
        <v>3305</v>
      </c>
      <c r="M95" s="19" t="str">
        <f t="shared" si="17"/>
        <v/>
      </c>
      <c r="N95" s="3">
        <f t="shared" si="17"/>
        <v>0.11016666666666666</v>
      </c>
      <c r="O95" s="3" t="str">
        <f t="shared" si="17"/>
        <v/>
      </c>
      <c r="P95" s="4">
        <f t="shared" si="18"/>
        <v>0.11016666666666666</v>
      </c>
      <c r="Q95" s="25">
        <f>SUM(E$13:E95)</f>
        <v>790000</v>
      </c>
      <c r="R95" s="26">
        <f>SUM(F$13:F95)</f>
        <v>880000</v>
      </c>
      <c r="S95" s="26">
        <f>SUM(G$13:G95)</f>
        <v>820000</v>
      </c>
      <c r="T95" s="27">
        <f t="shared" si="24"/>
        <v>2490000</v>
      </c>
      <c r="U95" s="25">
        <f>SUM(I$13:I95)</f>
        <v>71068</v>
      </c>
      <c r="V95" s="26">
        <f>SUM(J$13:J95)</f>
        <v>97021</v>
      </c>
      <c r="W95" s="26">
        <f>SUM(K$13:K95)</f>
        <v>82227</v>
      </c>
      <c r="X95" s="27">
        <f t="shared" si="19"/>
        <v>250316</v>
      </c>
      <c r="Y95" s="3">
        <f t="shared" si="25"/>
        <v>8.995949367088607E-2</v>
      </c>
      <c r="Z95" s="3">
        <f t="shared" si="25"/>
        <v>0.11025113636363636</v>
      </c>
      <c r="AA95" s="3">
        <f t="shared" si="25"/>
        <v>0.10027682926829268</v>
      </c>
      <c r="AB95" s="4">
        <f t="shared" si="26"/>
        <v>0.1005285140562249</v>
      </c>
      <c r="AC95" s="66">
        <f xml:space="preserve"> Y95 + SQRT((2 * LN(A95)/COUNTIFS($E$13:E95, "&lt;&gt;0")))</f>
        <v>0.6620796965159278</v>
      </c>
      <c r="AD95" s="66">
        <f xml:space="preserve"> Z95 + SQRT((2 * LN(A95)/COUNTIFS($F$13:F95, "&lt;&gt;0")))</f>
        <v>0.65301201727999958</v>
      </c>
      <c r="AE95" s="66">
        <f xml:space="preserve"> AA95 + SQRT((2 * LN(A95)/COUNTIFS($G$13:G95, "&lt;&gt;0")))</f>
        <v>0.66208771558634116</v>
      </c>
    </row>
    <row r="96" spans="1:31" x14ac:dyDescent="0.3">
      <c r="A96" s="2">
        <v>84</v>
      </c>
      <c r="B96" s="13">
        <v>2.4018343509170204E-2</v>
      </c>
      <c r="C96" s="21">
        <v>0.13928576039662621</v>
      </c>
      <c r="D96" s="31">
        <v>0.83560141946420796</v>
      </c>
      <c r="E96" s="25">
        <f t="shared" si="27"/>
        <v>0</v>
      </c>
      <c r="F96" s="26">
        <f t="shared" si="28"/>
        <v>0</v>
      </c>
      <c r="G96" s="26">
        <f t="shared" si="29"/>
        <v>30000</v>
      </c>
      <c r="H96" s="27">
        <f t="shared" si="20"/>
        <v>30000</v>
      </c>
      <c r="I96" s="25">
        <f t="shared" si="21"/>
        <v>0</v>
      </c>
      <c r="J96" s="26">
        <f t="shared" si="22"/>
        <v>0</v>
      </c>
      <c r="K96" s="26">
        <f t="shared" si="23"/>
        <v>3051</v>
      </c>
      <c r="L96" s="27">
        <f t="shared" si="16"/>
        <v>3051</v>
      </c>
      <c r="M96" s="19" t="str">
        <f t="shared" si="17"/>
        <v/>
      </c>
      <c r="N96" s="3" t="str">
        <f t="shared" si="17"/>
        <v/>
      </c>
      <c r="O96" s="3">
        <f t="shared" si="17"/>
        <v>0.1017</v>
      </c>
      <c r="P96" s="4">
        <f t="shared" si="18"/>
        <v>0.1017</v>
      </c>
      <c r="Q96" s="25">
        <f>SUM(E$13:E96)</f>
        <v>790000</v>
      </c>
      <c r="R96" s="26">
        <f>SUM(F$13:F96)</f>
        <v>880000</v>
      </c>
      <c r="S96" s="26">
        <f>SUM(G$13:G96)</f>
        <v>850000</v>
      </c>
      <c r="T96" s="27">
        <f t="shared" si="24"/>
        <v>2520000</v>
      </c>
      <c r="U96" s="25">
        <f>SUM(I$13:I96)</f>
        <v>71068</v>
      </c>
      <c r="V96" s="26">
        <f>SUM(J$13:J96)</f>
        <v>97021</v>
      </c>
      <c r="W96" s="26">
        <f>SUM(K$13:K96)</f>
        <v>85278</v>
      </c>
      <c r="X96" s="27">
        <f t="shared" si="19"/>
        <v>253367</v>
      </c>
      <c r="Y96" s="3">
        <f t="shared" si="25"/>
        <v>8.995949367088607E-2</v>
      </c>
      <c r="Z96" s="3">
        <f t="shared" si="25"/>
        <v>0.11025113636363636</v>
      </c>
      <c r="AA96" s="3">
        <f t="shared" si="25"/>
        <v>0.10032705882352941</v>
      </c>
      <c r="AB96" s="4">
        <f t="shared" si="26"/>
        <v>0.10054246031746032</v>
      </c>
      <c r="AC96" s="66">
        <f xml:space="preserve"> Y96 + SQRT((2 * LN(A96)/COUNTIFS($E$13:E96, "&lt;&gt;0")))</f>
        <v>0.66285446813494209</v>
      </c>
      <c r="AD96" s="66">
        <f xml:space="preserve"> Z96 + SQRT((2 * LN(A96)/COUNTIFS($F$13:F96, "&lt;&gt;0")))</f>
        <v>0.65374703017476188</v>
      </c>
      <c r="AE96" s="66">
        <f xml:space="preserve"> AA96 + SQRT((2 * LN(A96)/COUNTIFS($G$13:G96, "&lt;&gt;0")))</f>
        <v>0.6531141537651729</v>
      </c>
    </row>
    <row r="97" spans="1:31" x14ac:dyDescent="0.3">
      <c r="A97" s="2">
        <v>85</v>
      </c>
      <c r="B97" s="13">
        <v>0.31814169174281948</v>
      </c>
      <c r="C97" s="21">
        <v>0.2351072569789161</v>
      </c>
      <c r="D97" s="31">
        <v>2.9852004744422178E-2</v>
      </c>
      <c r="E97" s="25">
        <f t="shared" si="27"/>
        <v>30000</v>
      </c>
      <c r="F97" s="26">
        <f t="shared" si="28"/>
        <v>0</v>
      </c>
      <c r="G97" s="26">
        <f t="shared" si="29"/>
        <v>0</v>
      </c>
      <c r="H97" s="27">
        <f t="shared" si="20"/>
        <v>30000</v>
      </c>
      <c r="I97" s="25">
        <f t="shared" si="21"/>
        <v>2676</v>
      </c>
      <c r="J97" s="26">
        <f t="shared" si="22"/>
        <v>0</v>
      </c>
      <c r="K97" s="26">
        <f t="shared" si="23"/>
        <v>0</v>
      </c>
      <c r="L97" s="27">
        <f t="shared" si="16"/>
        <v>2676</v>
      </c>
      <c r="M97" s="19">
        <f t="shared" si="17"/>
        <v>8.9200000000000002E-2</v>
      </c>
      <c r="N97" s="3" t="str">
        <f t="shared" si="17"/>
        <v/>
      </c>
      <c r="O97" s="3" t="str">
        <f t="shared" si="17"/>
        <v/>
      </c>
      <c r="P97" s="4">
        <f t="shared" si="18"/>
        <v>8.9200000000000002E-2</v>
      </c>
      <c r="Q97" s="25">
        <f>SUM(E$13:E97)</f>
        <v>820000</v>
      </c>
      <c r="R97" s="26">
        <f>SUM(F$13:F97)</f>
        <v>880000</v>
      </c>
      <c r="S97" s="26">
        <f>SUM(G$13:G97)</f>
        <v>850000</v>
      </c>
      <c r="T97" s="27">
        <f t="shared" si="24"/>
        <v>2550000</v>
      </c>
      <c r="U97" s="25">
        <f>SUM(I$13:I97)</f>
        <v>73744</v>
      </c>
      <c r="V97" s="26">
        <f>SUM(J$13:J97)</f>
        <v>97021</v>
      </c>
      <c r="W97" s="26">
        <f>SUM(K$13:K97)</f>
        <v>85278</v>
      </c>
      <c r="X97" s="27">
        <f t="shared" si="19"/>
        <v>256043</v>
      </c>
      <c r="Y97" s="3">
        <f t="shared" si="25"/>
        <v>8.9931707317073173E-2</v>
      </c>
      <c r="Z97" s="3">
        <f t="shared" si="25"/>
        <v>0.11025113636363636</v>
      </c>
      <c r="AA97" s="3">
        <f t="shared" si="25"/>
        <v>0.10032705882352941</v>
      </c>
      <c r="AB97" s="4">
        <f t="shared" si="26"/>
        <v>0.10040901960784314</v>
      </c>
      <c r="AC97" s="66">
        <f xml:space="preserve"> Y97 + SQRT((2 * LN(A97)/COUNTIFS($E$13:E97, "&lt;&gt;0")))</f>
        <v>0.65325420163666914</v>
      </c>
      <c r="AD97" s="66">
        <f xml:space="preserve"> Z97 + SQRT((2 * LN(A97)/COUNTIFS($F$13:F97, "&lt;&gt;0")))</f>
        <v>0.65447236934953135</v>
      </c>
      <c r="AE97" s="66">
        <f xml:space="preserve"> AA97 + SQRT((2 * LN(A97)/COUNTIFS($G$13:G97, "&lt;&gt;0")))</f>
        <v>0.65385189279840938</v>
      </c>
    </row>
    <row r="98" spans="1:31" x14ac:dyDescent="0.3">
      <c r="A98" s="2">
        <v>86</v>
      </c>
      <c r="B98" s="13">
        <v>0.8885010343526113</v>
      </c>
      <c r="C98" s="21">
        <v>0.51675477382158452</v>
      </c>
      <c r="D98" s="31">
        <v>0.23468028359458015</v>
      </c>
      <c r="E98" s="25">
        <f t="shared" si="27"/>
        <v>0</v>
      </c>
      <c r="F98" s="26">
        <f t="shared" si="28"/>
        <v>30000</v>
      </c>
      <c r="G98" s="26">
        <f t="shared" si="29"/>
        <v>0</v>
      </c>
      <c r="H98" s="27">
        <f t="shared" si="20"/>
        <v>30000</v>
      </c>
      <c r="I98" s="25">
        <f t="shared" si="21"/>
        <v>0</v>
      </c>
      <c r="J98" s="26">
        <f t="shared" si="22"/>
        <v>3302</v>
      </c>
      <c r="K98" s="26">
        <f t="shared" si="23"/>
        <v>0</v>
      </c>
      <c r="L98" s="27">
        <f t="shared" si="16"/>
        <v>3302</v>
      </c>
      <c r="M98" s="19" t="str">
        <f t="shared" si="17"/>
        <v/>
      </c>
      <c r="N98" s="3">
        <f t="shared" si="17"/>
        <v>0.11006666666666666</v>
      </c>
      <c r="O98" s="3" t="str">
        <f t="shared" si="17"/>
        <v/>
      </c>
      <c r="P98" s="4">
        <f t="shared" si="18"/>
        <v>0.11006666666666666</v>
      </c>
      <c r="Q98" s="25">
        <f>SUM(E$13:E98)</f>
        <v>820000</v>
      </c>
      <c r="R98" s="26">
        <f>SUM(F$13:F98)</f>
        <v>910000</v>
      </c>
      <c r="S98" s="26">
        <f>SUM(G$13:G98)</f>
        <v>850000</v>
      </c>
      <c r="T98" s="27">
        <f t="shared" si="24"/>
        <v>2580000</v>
      </c>
      <c r="U98" s="25">
        <f>SUM(I$13:I98)</f>
        <v>73744</v>
      </c>
      <c r="V98" s="26">
        <f>SUM(J$13:J98)</f>
        <v>100323</v>
      </c>
      <c r="W98" s="26">
        <f>SUM(K$13:K98)</f>
        <v>85278</v>
      </c>
      <c r="X98" s="27">
        <f t="shared" si="19"/>
        <v>259345</v>
      </c>
      <c r="Y98" s="3">
        <f t="shared" si="25"/>
        <v>8.9931707317073173E-2</v>
      </c>
      <c r="Z98" s="3">
        <f t="shared" si="25"/>
        <v>0.11024505494505495</v>
      </c>
      <c r="AA98" s="3">
        <f t="shared" si="25"/>
        <v>0.10032705882352941</v>
      </c>
      <c r="AB98" s="4">
        <f t="shared" si="26"/>
        <v>0.10052131782945736</v>
      </c>
      <c r="AC98" s="66">
        <f xml:space="preserve"> Y98 + SQRT((2 * LN(A98)/COUNTIFS($E$13:E98, "&lt;&gt;0")))</f>
        <v>0.65399523567013707</v>
      </c>
      <c r="AD98" s="66">
        <f xml:space="preserve"> Z98 + SQRT((2 * LN(A98)/COUNTIFS($F$13:F98, "&lt;&gt;0")))</f>
        <v>0.6463208377589974</v>
      </c>
      <c r="AE98" s="66">
        <f xml:space="preserve"> AA98 + SQRT((2 * LN(A98)/COUNTIFS($G$13:G98, "&lt;&gt;0")))</f>
        <v>0.65458003830028655</v>
      </c>
    </row>
    <row r="99" spans="1:31" x14ac:dyDescent="0.3">
      <c r="A99" s="2">
        <v>87</v>
      </c>
      <c r="B99" s="13">
        <v>0.64857937990936154</v>
      </c>
      <c r="C99" s="21">
        <v>0.49305256267982889</v>
      </c>
      <c r="D99" s="31">
        <v>0.31263897501178872</v>
      </c>
      <c r="E99" s="25">
        <f t="shared" si="27"/>
        <v>0</v>
      </c>
      <c r="F99" s="26">
        <f t="shared" si="28"/>
        <v>0</v>
      </c>
      <c r="G99" s="26">
        <f t="shared" si="29"/>
        <v>30000</v>
      </c>
      <c r="H99" s="27">
        <f t="shared" si="20"/>
        <v>30000</v>
      </c>
      <c r="I99" s="25">
        <f t="shared" si="21"/>
        <v>0</v>
      </c>
      <c r="J99" s="26">
        <f t="shared" si="22"/>
        <v>0</v>
      </c>
      <c r="K99" s="26">
        <f t="shared" si="23"/>
        <v>2975</v>
      </c>
      <c r="L99" s="27">
        <f t="shared" si="16"/>
        <v>2975</v>
      </c>
      <c r="M99" s="19" t="str">
        <f t="shared" si="17"/>
        <v/>
      </c>
      <c r="N99" s="3" t="str">
        <f t="shared" si="17"/>
        <v/>
      </c>
      <c r="O99" s="3">
        <f t="shared" si="17"/>
        <v>9.9166666666666667E-2</v>
      </c>
      <c r="P99" s="4">
        <f t="shared" si="18"/>
        <v>9.9166666666666667E-2</v>
      </c>
      <c r="Q99" s="25">
        <f>SUM(E$13:E99)</f>
        <v>820000</v>
      </c>
      <c r="R99" s="26">
        <f>SUM(F$13:F99)</f>
        <v>910000</v>
      </c>
      <c r="S99" s="26">
        <f>SUM(G$13:G99)</f>
        <v>880000</v>
      </c>
      <c r="T99" s="27">
        <f t="shared" si="24"/>
        <v>2610000</v>
      </c>
      <c r="U99" s="25">
        <f>SUM(I$13:I99)</f>
        <v>73744</v>
      </c>
      <c r="V99" s="26">
        <f>SUM(J$13:J99)</f>
        <v>100323</v>
      </c>
      <c r="W99" s="26">
        <f>SUM(K$13:K99)</f>
        <v>88253</v>
      </c>
      <c r="X99" s="27">
        <f t="shared" si="19"/>
        <v>262320</v>
      </c>
      <c r="Y99" s="3">
        <f t="shared" si="25"/>
        <v>8.9931707317073173E-2</v>
      </c>
      <c r="Z99" s="3">
        <f t="shared" si="25"/>
        <v>0.11024505494505495</v>
      </c>
      <c r="AA99" s="3">
        <f t="shared" si="25"/>
        <v>0.1002875</v>
      </c>
      <c r="AB99" s="4">
        <f t="shared" si="26"/>
        <v>0.10050574712643678</v>
      </c>
      <c r="AC99" s="66">
        <f xml:space="preserve"> Y99 + SQRT((2 * LN(A99)/COUNTIFS($E$13:E99, "&lt;&gt;0")))</f>
        <v>0.65472674717379498</v>
      </c>
      <c r="AD99" s="66">
        <f xml:space="preserve"> Z99 + SQRT((2 * LN(A99)/COUNTIFS($F$13:F99, "&lt;&gt;0")))</f>
        <v>0.6470160530711907</v>
      </c>
      <c r="AE99" s="66">
        <f xml:space="preserve"> AA99 + SQRT((2 * LN(A99)/COUNTIFS($G$13:G99, "&lt;&gt;0")))</f>
        <v>0.64593134712952238</v>
      </c>
    </row>
    <row r="100" spans="1:31" x14ac:dyDescent="0.3">
      <c r="A100" s="2">
        <v>88</v>
      </c>
      <c r="B100" s="13">
        <v>0.10046354405298519</v>
      </c>
      <c r="C100" s="21">
        <v>0.69831772569615647</v>
      </c>
      <c r="D100" s="31">
        <v>0.33135131823650465</v>
      </c>
      <c r="E100" s="25">
        <f t="shared" si="27"/>
        <v>30000</v>
      </c>
      <c r="F100" s="26">
        <f t="shared" si="28"/>
        <v>0</v>
      </c>
      <c r="G100" s="26">
        <f t="shared" si="29"/>
        <v>0</v>
      </c>
      <c r="H100" s="27">
        <f t="shared" si="20"/>
        <v>30000</v>
      </c>
      <c r="I100" s="25">
        <f t="shared" si="21"/>
        <v>2637</v>
      </c>
      <c r="J100" s="26">
        <f t="shared" si="22"/>
        <v>0</v>
      </c>
      <c r="K100" s="26">
        <f t="shared" si="23"/>
        <v>0</v>
      </c>
      <c r="L100" s="27">
        <f t="shared" si="16"/>
        <v>2637</v>
      </c>
      <c r="M100" s="19">
        <f t="shared" si="17"/>
        <v>8.7900000000000006E-2</v>
      </c>
      <c r="N100" s="3" t="str">
        <f t="shared" si="17"/>
        <v/>
      </c>
      <c r="O100" s="3" t="str">
        <f t="shared" si="17"/>
        <v/>
      </c>
      <c r="P100" s="4">
        <f t="shared" si="18"/>
        <v>8.7900000000000006E-2</v>
      </c>
      <c r="Q100" s="25">
        <f>SUM(E$13:E100)</f>
        <v>850000</v>
      </c>
      <c r="R100" s="26">
        <f>SUM(F$13:F100)</f>
        <v>910000</v>
      </c>
      <c r="S100" s="26">
        <f>SUM(G$13:G100)</f>
        <v>880000</v>
      </c>
      <c r="T100" s="27">
        <f t="shared" si="24"/>
        <v>2640000</v>
      </c>
      <c r="U100" s="25">
        <f>SUM(I$13:I100)</f>
        <v>76381</v>
      </c>
      <c r="V100" s="26">
        <f>SUM(J$13:J100)</f>
        <v>100323</v>
      </c>
      <c r="W100" s="26">
        <f>SUM(K$13:K100)</f>
        <v>88253</v>
      </c>
      <c r="X100" s="27">
        <f t="shared" si="19"/>
        <v>264957</v>
      </c>
      <c r="Y100" s="3">
        <f t="shared" si="25"/>
        <v>8.9859999999999995E-2</v>
      </c>
      <c r="Z100" s="3">
        <f t="shared" si="25"/>
        <v>0.11024505494505495</v>
      </c>
      <c r="AA100" s="3">
        <f t="shared" si="25"/>
        <v>0.1002875</v>
      </c>
      <c r="AB100" s="4">
        <f t="shared" si="26"/>
        <v>0.10036249999999999</v>
      </c>
      <c r="AC100" s="66">
        <f xml:space="preserve"> Y100 + SQRT((2 * LN(A100)/COUNTIFS($E$13:E100, "&lt;&gt;0")))</f>
        <v>0.64554142786524649</v>
      </c>
      <c r="AD100" s="66">
        <f xml:space="preserve"> Z100 + SQRT((2 * LN(A100)/COUNTIFS($F$13:F100, "&lt;&gt;0")))</f>
        <v>0.64770243897076107</v>
      </c>
      <c r="AE100" s="66">
        <f xml:space="preserve"> AA100 + SQRT((2 * LN(A100)/COUNTIFS($G$13:G100, "&lt;&gt;0")))</f>
        <v>0.64662907901921918</v>
      </c>
    </row>
    <row r="101" spans="1:31" x14ac:dyDescent="0.3">
      <c r="A101" s="2">
        <v>89</v>
      </c>
      <c r="B101" s="13">
        <v>0.80527171132507769</v>
      </c>
      <c r="C101" s="21">
        <v>0.46912419276395889</v>
      </c>
      <c r="D101" s="31">
        <v>0.15508711917457563</v>
      </c>
      <c r="E101" s="25">
        <f t="shared" si="27"/>
        <v>0</v>
      </c>
      <c r="F101" s="26">
        <f t="shared" si="28"/>
        <v>30000</v>
      </c>
      <c r="G101" s="26">
        <f t="shared" si="29"/>
        <v>0</v>
      </c>
      <c r="H101" s="27">
        <f t="shared" si="20"/>
        <v>30000</v>
      </c>
      <c r="I101" s="25">
        <f t="shared" si="21"/>
        <v>0</v>
      </c>
      <c r="J101" s="26">
        <f t="shared" si="22"/>
        <v>3296</v>
      </c>
      <c r="K101" s="26">
        <f t="shared" si="23"/>
        <v>0</v>
      </c>
      <c r="L101" s="27">
        <f t="shared" si="16"/>
        <v>3296</v>
      </c>
      <c r="M101" s="19" t="str">
        <f t="shared" si="17"/>
        <v/>
      </c>
      <c r="N101" s="3">
        <f t="shared" si="17"/>
        <v>0.10986666666666667</v>
      </c>
      <c r="O101" s="3" t="str">
        <f t="shared" si="17"/>
        <v/>
      </c>
      <c r="P101" s="4">
        <f t="shared" si="18"/>
        <v>0.10986666666666667</v>
      </c>
      <c r="Q101" s="25">
        <f>SUM(E$13:E101)</f>
        <v>850000</v>
      </c>
      <c r="R101" s="26">
        <f>SUM(F$13:F101)</f>
        <v>940000</v>
      </c>
      <c r="S101" s="26">
        <f>SUM(G$13:G101)</f>
        <v>880000</v>
      </c>
      <c r="T101" s="27">
        <f t="shared" si="24"/>
        <v>2670000</v>
      </c>
      <c r="U101" s="25">
        <f>SUM(I$13:I101)</f>
        <v>76381</v>
      </c>
      <c r="V101" s="26">
        <f>SUM(J$13:J101)</f>
        <v>103619</v>
      </c>
      <c r="W101" s="26">
        <f>SUM(K$13:K101)</f>
        <v>88253</v>
      </c>
      <c r="X101" s="27">
        <f t="shared" si="19"/>
        <v>268253</v>
      </c>
      <c r="Y101" s="3">
        <f t="shared" si="25"/>
        <v>8.9859999999999995E-2</v>
      </c>
      <c r="Z101" s="3">
        <f t="shared" si="25"/>
        <v>0.11023297872340425</v>
      </c>
      <c r="AA101" s="3">
        <f t="shared" si="25"/>
        <v>0.1002875</v>
      </c>
      <c r="AB101" s="4">
        <f t="shared" si="26"/>
        <v>0.10046928838951311</v>
      </c>
      <c r="AC101" s="66">
        <f xml:space="preserve"> Y101 + SQRT((2 * LN(A101)/COUNTIFS($E$13:E101, "&lt;&gt;0")))</f>
        <v>0.64624217885464685</v>
      </c>
      <c r="AD101" s="66">
        <f xml:space="preserve"> Z101 + SQRT((2 * LN(A101)/COUNTIFS($F$13:F101, "&lt;&gt;0")))</f>
        <v>0.63989303301130185</v>
      </c>
      <c r="AE101" s="66">
        <f xml:space="preserve"> AA101 + SQRT((2 * LN(A101)/COUNTIFS($G$13:G101, "&lt;&gt;0")))</f>
        <v>0.64731805184222502</v>
      </c>
    </row>
    <row r="102" spans="1:31" x14ac:dyDescent="0.3">
      <c r="A102" s="2">
        <v>90</v>
      </c>
      <c r="B102" s="13">
        <v>0.71522780574552536</v>
      </c>
      <c r="C102" s="21">
        <v>0.92633689273087105</v>
      </c>
      <c r="D102" s="31">
        <v>0.61818661320843427</v>
      </c>
      <c r="E102" s="25">
        <f t="shared" si="27"/>
        <v>0</v>
      </c>
      <c r="F102" s="26">
        <f t="shared" si="28"/>
        <v>0</v>
      </c>
      <c r="G102" s="26">
        <f t="shared" si="29"/>
        <v>30000</v>
      </c>
      <c r="H102" s="27">
        <f t="shared" si="20"/>
        <v>30000</v>
      </c>
      <c r="I102" s="25">
        <f t="shared" si="21"/>
        <v>0</v>
      </c>
      <c r="J102" s="26">
        <f t="shared" si="22"/>
        <v>0</v>
      </c>
      <c r="K102" s="26">
        <f t="shared" si="23"/>
        <v>3016</v>
      </c>
      <c r="L102" s="27">
        <f t="shared" si="16"/>
        <v>3016</v>
      </c>
      <c r="M102" s="19" t="str">
        <f t="shared" si="17"/>
        <v/>
      </c>
      <c r="N102" s="3" t="str">
        <f t="shared" si="17"/>
        <v/>
      </c>
      <c r="O102" s="3">
        <f t="shared" si="17"/>
        <v>0.10053333333333334</v>
      </c>
      <c r="P102" s="4">
        <f t="shared" si="18"/>
        <v>0.10053333333333334</v>
      </c>
      <c r="Q102" s="25">
        <f>SUM(E$13:E102)</f>
        <v>850000</v>
      </c>
      <c r="R102" s="26">
        <f>SUM(F$13:F102)</f>
        <v>940000</v>
      </c>
      <c r="S102" s="26">
        <f>SUM(G$13:G102)</f>
        <v>910000</v>
      </c>
      <c r="T102" s="27">
        <f t="shared" si="24"/>
        <v>2700000</v>
      </c>
      <c r="U102" s="25">
        <f>SUM(I$13:I102)</f>
        <v>76381</v>
      </c>
      <c r="V102" s="26">
        <f>SUM(J$13:J102)</f>
        <v>103619</v>
      </c>
      <c r="W102" s="26">
        <f>SUM(K$13:K102)</f>
        <v>91269</v>
      </c>
      <c r="X102" s="27">
        <f t="shared" si="19"/>
        <v>271269</v>
      </c>
      <c r="Y102" s="3">
        <f t="shared" si="25"/>
        <v>8.9859999999999995E-2</v>
      </c>
      <c r="Z102" s="3">
        <f t="shared" si="25"/>
        <v>0.11023297872340425</v>
      </c>
      <c r="AA102" s="3">
        <f t="shared" si="25"/>
        <v>0.10029560439560439</v>
      </c>
      <c r="AB102" s="4">
        <f t="shared" si="26"/>
        <v>0.10047</v>
      </c>
      <c r="AC102" s="66">
        <f xml:space="preserve"> Y102 + SQRT((2 * LN(A102)/COUNTIFS($E$13:E102, "&lt;&gt;0")))</f>
        <v>0.64693423329578548</v>
      </c>
      <c r="AD102" s="66">
        <f xml:space="preserve"> Z102 + SQRT((2 * LN(A102)/COUNTIFS($F$13:F102, "&lt;&gt;0")))</f>
        <v>0.6405518492113792</v>
      </c>
      <c r="AE102" s="66">
        <f xml:space="preserve"> AA102 + SQRT((2 * LN(A102)/COUNTIFS($G$13:G102, "&lt;&gt;0")))</f>
        <v>0.63910011561616753</v>
      </c>
    </row>
    <row r="103" spans="1:31" x14ac:dyDescent="0.3">
      <c r="A103" s="2">
        <v>91</v>
      </c>
      <c r="B103" s="13">
        <v>0.56547221841622886</v>
      </c>
      <c r="C103" s="21">
        <v>0.29672057058124457</v>
      </c>
      <c r="D103" s="31">
        <v>0.73096467990167469</v>
      </c>
      <c r="E103" s="25">
        <f t="shared" si="27"/>
        <v>30000</v>
      </c>
      <c r="F103" s="26">
        <f t="shared" si="28"/>
        <v>0</v>
      </c>
      <c r="G103" s="26">
        <f t="shared" si="29"/>
        <v>0</v>
      </c>
      <c r="H103" s="27">
        <f t="shared" si="20"/>
        <v>30000</v>
      </c>
      <c r="I103" s="25">
        <f t="shared" si="21"/>
        <v>2708</v>
      </c>
      <c r="J103" s="26">
        <f t="shared" si="22"/>
        <v>0</v>
      </c>
      <c r="K103" s="26">
        <f t="shared" si="23"/>
        <v>0</v>
      </c>
      <c r="L103" s="27">
        <f t="shared" si="16"/>
        <v>2708</v>
      </c>
      <c r="M103" s="19">
        <f t="shared" si="17"/>
        <v>9.0266666666666662E-2</v>
      </c>
      <c r="N103" s="3" t="str">
        <f t="shared" si="17"/>
        <v/>
      </c>
      <c r="O103" s="3" t="str">
        <f t="shared" si="17"/>
        <v/>
      </c>
      <c r="P103" s="4">
        <f t="shared" si="18"/>
        <v>9.0266666666666662E-2</v>
      </c>
      <c r="Q103" s="25">
        <f>SUM(E$13:E103)</f>
        <v>880000</v>
      </c>
      <c r="R103" s="26">
        <f>SUM(F$13:F103)</f>
        <v>940000</v>
      </c>
      <c r="S103" s="26">
        <f>SUM(G$13:G103)</f>
        <v>910000</v>
      </c>
      <c r="T103" s="27">
        <f t="shared" si="24"/>
        <v>2730000</v>
      </c>
      <c r="U103" s="25">
        <f>SUM(I$13:I103)</f>
        <v>79089</v>
      </c>
      <c r="V103" s="26">
        <f>SUM(J$13:J103)</f>
        <v>103619</v>
      </c>
      <c r="W103" s="26">
        <f>SUM(K$13:K103)</f>
        <v>91269</v>
      </c>
      <c r="X103" s="27">
        <f t="shared" si="19"/>
        <v>273977</v>
      </c>
      <c r="Y103" s="3">
        <f t="shared" si="25"/>
        <v>8.9873863636363641E-2</v>
      </c>
      <c r="Z103" s="3">
        <f t="shared" si="25"/>
        <v>0.11023297872340425</v>
      </c>
      <c r="AA103" s="3">
        <f t="shared" si="25"/>
        <v>0.10029560439560439</v>
      </c>
      <c r="AB103" s="4">
        <f t="shared" si="26"/>
        <v>0.10035787545787546</v>
      </c>
      <c r="AC103" s="66">
        <f xml:space="preserve"> Y103 + SQRT((2 * LN(A103)/COUNTIFS($E$13:E103, "&lt;&gt;0")))</f>
        <v>0.63825691142424279</v>
      </c>
      <c r="AD103" s="66">
        <f xml:space="preserve"> Z103 + SQRT((2 * LN(A103)/COUNTIFS($F$13:F103, "&lt;&gt;0")))</f>
        <v>0.64120258157963472</v>
      </c>
      <c r="AE103" s="66">
        <f xml:space="preserve"> AA103 + SQRT((2 * LN(A103)/COUNTIFS($G$13:G103, "&lt;&gt;0")))</f>
        <v>0.63976126036346026</v>
      </c>
    </row>
    <row r="104" spans="1:31" x14ac:dyDescent="0.3">
      <c r="A104" s="2">
        <v>92</v>
      </c>
      <c r="B104" s="13">
        <v>0.58673739987979778</v>
      </c>
      <c r="C104" s="21">
        <v>0.92627667649164835</v>
      </c>
      <c r="D104" s="31">
        <v>0.70717938221237242</v>
      </c>
      <c r="E104" s="25">
        <f t="shared" si="27"/>
        <v>0</v>
      </c>
      <c r="F104" s="26">
        <f t="shared" si="28"/>
        <v>30000</v>
      </c>
      <c r="G104" s="26">
        <f t="shared" si="29"/>
        <v>0</v>
      </c>
      <c r="H104" s="27">
        <f t="shared" si="20"/>
        <v>30000</v>
      </c>
      <c r="I104" s="25">
        <f t="shared" si="21"/>
        <v>0</v>
      </c>
      <c r="J104" s="26">
        <f t="shared" si="22"/>
        <v>3379</v>
      </c>
      <c r="K104" s="26">
        <f t="shared" si="23"/>
        <v>0</v>
      </c>
      <c r="L104" s="27">
        <f t="shared" si="16"/>
        <v>3379</v>
      </c>
      <c r="M104" s="19" t="str">
        <f t="shared" si="17"/>
        <v/>
      </c>
      <c r="N104" s="3">
        <f t="shared" si="17"/>
        <v>0.11263333333333334</v>
      </c>
      <c r="O104" s="3" t="str">
        <f t="shared" si="17"/>
        <v/>
      </c>
      <c r="P104" s="4">
        <f t="shared" si="18"/>
        <v>0.11263333333333334</v>
      </c>
      <c r="Q104" s="25">
        <f>SUM(E$13:E104)</f>
        <v>880000</v>
      </c>
      <c r="R104" s="26">
        <f>SUM(F$13:F104)</f>
        <v>970000</v>
      </c>
      <c r="S104" s="26">
        <f>SUM(G$13:G104)</f>
        <v>910000</v>
      </c>
      <c r="T104" s="27">
        <f t="shared" si="24"/>
        <v>2760000</v>
      </c>
      <c r="U104" s="25">
        <f>SUM(I$13:I104)</f>
        <v>79089</v>
      </c>
      <c r="V104" s="26">
        <f>SUM(J$13:J104)</f>
        <v>106998</v>
      </c>
      <c r="W104" s="26">
        <f>SUM(K$13:K104)</f>
        <v>91269</v>
      </c>
      <c r="X104" s="27">
        <f t="shared" si="19"/>
        <v>277356</v>
      </c>
      <c r="Y104" s="3">
        <f t="shared" si="25"/>
        <v>8.9873863636363641E-2</v>
      </c>
      <c r="Z104" s="3">
        <f t="shared" si="25"/>
        <v>0.11030721649484536</v>
      </c>
      <c r="AA104" s="3">
        <f t="shared" si="25"/>
        <v>0.10029560439560439</v>
      </c>
      <c r="AB104" s="4">
        <f t="shared" si="26"/>
        <v>0.10049130434782609</v>
      </c>
      <c r="AC104" s="66">
        <f xml:space="preserve"> Y104 + SQRT((2 * LN(A104)/COUNTIFS($E$13:E104, "&lt;&gt;0")))</f>
        <v>0.6389208304827978</v>
      </c>
      <c r="AD104" s="66">
        <f xml:space="preserve"> Z104 + SQRT((2 * LN(A104)/COUNTIFS($F$13:F104, "&lt;&gt;0")))</f>
        <v>0.63380295912168527</v>
      </c>
      <c r="AE104" s="66">
        <f xml:space="preserve"> AA104 + SQRT((2 * LN(A104)/COUNTIFS($G$13:G104, "&lt;&gt;0")))</f>
        <v>0.6404143832706648</v>
      </c>
    </row>
    <row r="105" spans="1:31" x14ac:dyDescent="0.3">
      <c r="A105" s="2">
        <v>93</v>
      </c>
      <c r="B105" s="13">
        <v>0.90891228973019411</v>
      </c>
      <c r="C105" s="21">
        <v>0.11383310303295957</v>
      </c>
      <c r="D105" s="31">
        <v>0.58057234015474923</v>
      </c>
      <c r="E105" s="25">
        <f t="shared" si="27"/>
        <v>0</v>
      </c>
      <c r="F105" s="26">
        <f t="shared" si="28"/>
        <v>0</v>
      </c>
      <c r="G105" s="26">
        <f t="shared" si="29"/>
        <v>30000</v>
      </c>
      <c r="H105" s="27">
        <f t="shared" si="20"/>
        <v>30000</v>
      </c>
      <c r="I105" s="25">
        <f t="shared" si="21"/>
        <v>0</v>
      </c>
      <c r="J105" s="26">
        <f t="shared" si="22"/>
        <v>0</v>
      </c>
      <c r="K105" s="26">
        <f t="shared" si="23"/>
        <v>3010</v>
      </c>
      <c r="L105" s="27">
        <f t="shared" si="16"/>
        <v>3010</v>
      </c>
      <c r="M105" s="19" t="str">
        <f t="shared" si="17"/>
        <v/>
      </c>
      <c r="N105" s="3" t="str">
        <f t="shared" si="17"/>
        <v/>
      </c>
      <c r="O105" s="3">
        <f t="shared" si="17"/>
        <v>0.10033333333333333</v>
      </c>
      <c r="P105" s="4">
        <f t="shared" si="18"/>
        <v>0.10033333333333333</v>
      </c>
      <c r="Q105" s="25">
        <f>SUM(E$13:E105)</f>
        <v>880000</v>
      </c>
      <c r="R105" s="26">
        <f>SUM(F$13:F105)</f>
        <v>970000</v>
      </c>
      <c r="S105" s="26">
        <f>SUM(G$13:G105)</f>
        <v>940000</v>
      </c>
      <c r="T105" s="27">
        <f t="shared" si="24"/>
        <v>2790000</v>
      </c>
      <c r="U105" s="25">
        <f>SUM(I$13:I105)</f>
        <v>79089</v>
      </c>
      <c r="V105" s="26">
        <f>SUM(J$13:J105)</f>
        <v>106998</v>
      </c>
      <c r="W105" s="26">
        <f>SUM(K$13:K105)</f>
        <v>94279</v>
      </c>
      <c r="X105" s="27">
        <f t="shared" si="19"/>
        <v>280366</v>
      </c>
      <c r="Y105" s="3">
        <f t="shared" si="25"/>
        <v>8.9873863636363641E-2</v>
      </c>
      <c r="Z105" s="3">
        <f t="shared" si="25"/>
        <v>0.11030721649484536</v>
      </c>
      <c r="AA105" s="3">
        <f t="shared" si="25"/>
        <v>0.1002968085106383</v>
      </c>
      <c r="AB105" s="4">
        <f t="shared" si="26"/>
        <v>0.10048960573476702</v>
      </c>
      <c r="AC105" s="66">
        <f xml:space="preserve"> Y105 + SQRT((2 * LN(A105)/COUNTIFS($E$13:E105, "&lt;&gt;0")))</f>
        <v>0.63957678298785337</v>
      </c>
      <c r="AD105" s="66">
        <f xml:space="preserve"> Z105 + SQRT((2 * LN(A105)/COUNTIFS($F$13:F105, "&lt;&gt;0")))</f>
        <v>0.63442838529557777</v>
      </c>
      <c r="AE105" s="66">
        <f xml:space="preserve"> AA105 + SQRT((2 * LN(A105)/COUNTIFS($G$13:G105, "&lt;&gt;0")))</f>
        <v>0.63254437151311793</v>
      </c>
    </row>
    <row r="106" spans="1:31" x14ac:dyDescent="0.3">
      <c r="A106" s="2">
        <v>94</v>
      </c>
      <c r="B106" s="13">
        <v>0.40386752608308218</v>
      </c>
      <c r="C106" s="21">
        <v>0.37599147345760264</v>
      </c>
      <c r="D106" s="31">
        <v>0.54211540944974157</v>
      </c>
      <c r="E106" s="25">
        <f t="shared" si="27"/>
        <v>30000</v>
      </c>
      <c r="F106" s="26">
        <f t="shared" si="28"/>
        <v>0</v>
      </c>
      <c r="G106" s="26">
        <f t="shared" si="29"/>
        <v>0</v>
      </c>
      <c r="H106" s="27">
        <f t="shared" si="20"/>
        <v>30000</v>
      </c>
      <c r="I106" s="25">
        <f t="shared" si="21"/>
        <v>2688</v>
      </c>
      <c r="J106" s="26">
        <f t="shared" si="22"/>
        <v>0</v>
      </c>
      <c r="K106" s="26">
        <f t="shared" si="23"/>
        <v>0</v>
      </c>
      <c r="L106" s="27">
        <f t="shared" si="16"/>
        <v>2688</v>
      </c>
      <c r="M106" s="19">
        <f t="shared" si="17"/>
        <v>8.9599999999999999E-2</v>
      </c>
      <c r="N106" s="3" t="str">
        <f t="shared" si="17"/>
        <v/>
      </c>
      <c r="O106" s="3" t="str">
        <f t="shared" si="17"/>
        <v/>
      </c>
      <c r="P106" s="4">
        <f t="shared" si="18"/>
        <v>8.9599999999999999E-2</v>
      </c>
      <c r="Q106" s="25">
        <f>SUM(E$13:E106)</f>
        <v>910000</v>
      </c>
      <c r="R106" s="26">
        <f>SUM(F$13:F106)</f>
        <v>970000</v>
      </c>
      <c r="S106" s="26">
        <f>SUM(G$13:G106)</f>
        <v>940000</v>
      </c>
      <c r="T106" s="27">
        <f t="shared" si="24"/>
        <v>2820000</v>
      </c>
      <c r="U106" s="25">
        <f>SUM(I$13:I106)</f>
        <v>81777</v>
      </c>
      <c r="V106" s="26">
        <f>SUM(J$13:J106)</f>
        <v>106998</v>
      </c>
      <c r="W106" s="26">
        <f>SUM(K$13:K106)</f>
        <v>94279</v>
      </c>
      <c r="X106" s="27">
        <f t="shared" si="19"/>
        <v>283054</v>
      </c>
      <c r="Y106" s="3">
        <f t="shared" si="25"/>
        <v>8.9864835164835163E-2</v>
      </c>
      <c r="Z106" s="3">
        <f t="shared" si="25"/>
        <v>0.11030721649484536</v>
      </c>
      <c r="AA106" s="3">
        <f t="shared" si="25"/>
        <v>0.1002968085106383</v>
      </c>
      <c r="AB106" s="4">
        <f t="shared" si="26"/>
        <v>0.10037375886524823</v>
      </c>
      <c r="AC106" s="66">
        <f xml:space="preserve"> Y106 + SQRT((2 * LN(A106)/COUNTIFS($E$13:E106, "&lt;&gt;0")))</f>
        <v>0.63126652744563727</v>
      </c>
      <c r="AD106" s="66">
        <f xml:space="preserve"> Z106 + SQRT((2 * LN(A106)/COUNTIFS($F$13:F106, "&lt;&gt;0")))</f>
        <v>0.63504638877518382</v>
      </c>
      <c r="AE106" s="66">
        <f xml:space="preserve"> AA106 + SQRT((2 * LN(A106)/COUNTIFS($G$13:G106, "&lt;&gt;0")))</f>
        <v>0.63317195701343276</v>
      </c>
    </row>
    <row r="107" spans="1:31" x14ac:dyDescent="0.3">
      <c r="A107" s="2">
        <v>95</v>
      </c>
      <c r="B107" s="13">
        <v>0.99994549441024017</v>
      </c>
      <c r="C107" s="21">
        <v>0.46122937684378496</v>
      </c>
      <c r="D107" s="31">
        <v>0.34434699734304997</v>
      </c>
      <c r="E107" s="25">
        <f t="shared" si="27"/>
        <v>0</v>
      </c>
      <c r="F107" s="26">
        <f t="shared" si="28"/>
        <v>30000</v>
      </c>
      <c r="G107" s="26">
        <f t="shared" si="29"/>
        <v>0</v>
      </c>
      <c r="H107" s="27">
        <f t="shared" si="20"/>
        <v>30000</v>
      </c>
      <c r="I107" s="25">
        <f t="shared" si="21"/>
        <v>0</v>
      </c>
      <c r="J107" s="26">
        <f t="shared" si="22"/>
        <v>3295</v>
      </c>
      <c r="K107" s="26">
        <f t="shared" si="23"/>
        <v>0</v>
      </c>
      <c r="L107" s="27">
        <f t="shared" si="16"/>
        <v>3295</v>
      </c>
      <c r="M107" s="19" t="str">
        <f t="shared" si="17"/>
        <v/>
      </c>
      <c r="N107" s="3">
        <f t="shared" si="17"/>
        <v>0.10983333333333334</v>
      </c>
      <c r="O107" s="3" t="str">
        <f t="shared" si="17"/>
        <v/>
      </c>
      <c r="P107" s="4">
        <f t="shared" si="18"/>
        <v>0.10983333333333334</v>
      </c>
      <c r="Q107" s="25">
        <f>SUM(E$13:E107)</f>
        <v>910000</v>
      </c>
      <c r="R107" s="26">
        <f>SUM(F$13:F107)</f>
        <v>1000000</v>
      </c>
      <c r="S107" s="26">
        <f>SUM(G$13:G107)</f>
        <v>940000</v>
      </c>
      <c r="T107" s="27">
        <f t="shared" si="24"/>
        <v>2850000</v>
      </c>
      <c r="U107" s="25">
        <f>SUM(I$13:I107)</f>
        <v>81777</v>
      </c>
      <c r="V107" s="26">
        <f>SUM(J$13:J107)</f>
        <v>110293</v>
      </c>
      <c r="W107" s="26">
        <f>SUM(K$13:K107)</f>
        <v>94279</v>
      </c>
      <c r="X107" s="27">
        <f t="shared" si="19"/>
        <v>286349</v>
      </c>
      <c r="Y107" s="3">
        <f t="shared" si="25"/>
        <v>8.9864835164835163E-2</v>
      </c>
      <c r="Z107" s="3">
        <f t="shared" si="25"/>
        <v>0.110293</v>
      </c>
      <c r="AA107" s="3">
        <f t="shared" si="25"/>
        <v>0.1002968085106383</v>
      </c>
      <c r="AB107" s="4">
        <f t="shared" si="26"/>
        <v>0.10047333333333333</v>
      </c>
      <c r="AC107" s="66">
        <f xml:space="preserve"> Y107 + SQRT((2 * LN(A107)/COUNTIFS($E$13:E107, "&lt;&gt;0")))</f>
        <v>0.63189666922582344</v>
      </c>
      <c r="AD107" s="66">
        <f xml:space="preserve"> Z107 + SQRT((2 * LN(A107)/COUNTIFS($F$13:F107, "&lt;&gt;0")))</f>
        <v>0.62785952835226888</v>
      </c>
      <c r="AE107" s="66">
        <f xml:space="preserve"> AA107 + SQRT((2 * LN(A107)/COUNTIFS($G$13:G107, "&lt;&gt;0")))</f>
        <v>0.63379217468079896</v>
      </c>
    </row>
    <row r="108" spans="1:31" x14ac:dyDescent="0.3">
      <c r="A108" s="2">
        <v>96</v>
      </c>
      <c r="B108" s="13">
        <v>1.540699729919115E-2</v>
      </c>
      <c r="C108" s="21">
        <v>0.81186592734580143</v>
      </c>
      <c r="D108" s="31">
        <v>0.71727807641252517</v>
      </c>
      <c r="E108" s="25">
        <f t="shared" si="27"/>
        <v>0</v>
      </c>
      <c r="F108" s="26">
        <f t="shared" si="28"/>
        <v>0</v>
      </c>
      <c r="G108" s="26">
        <f t="shared" si="29"/>
        <v>30000</v>
      </c>
      <c r="H108" s="27">
        <f t="shared" si="20"/>
        <v>30000</v>
      </c>
      <c r="I108" s="25">
        <f t="shared" si="21"/>
        <v>0</v>
      </c>
      <c r="J108" s="26">
        <f t="shared" si="22"/>
        <v>0</v>
      </c>
      <c r="K108" s="26">
        <f t="shared" si="23"/>
        <v>3030</v>
      </c>
      <c r="L108" s="27">
        <f t="shared" si="16"/>
        <v>3030</v>
      </c>
      <c r="M108" s="19" t="str">
        <f t="shared" si="17"/>
        <v/>
      </c>
      <c r="N108" s="3" t="str">
        <f t="shared" si="17"/>
        <v/>
      </c>
      <c r="O108" s="3">
        <f t="shared" si="17"/>
        <v>0.10100000000000001</v>
      </c>
      <c r="P108" s="4">
        <f t="shared" si="18"/>
        <v>0.10100000000000001</v>
      </c>
      <c r="Q108" s="25">
        <f>SUM(E$13:E108)</f>
        <v>910000</v>
      </c>
      <c r="R108" s="26">
        <f>SUM(F$13:F108)</f>
        <v>1000000</v>
      </c>
      <c r="S108" s="26">
        <f>SUM(G$13:G108)</f>
        <v>970000</v>
      </c>
      <c r="T108" s="27">
        <f t="shared" si="24"/>
        <v>2880000</v>
      </c>
      <c r="U108" s="25">
        <f>SUM(I$13:I108)</f>
        <v>81777</v>
      </c>
      <c r="V108" s="26">
        <f>SUM(J$13:J108)</f>
        <v>110293</v>
      </c>
      <c r="W108" s="26">
        <f>SUM(K$13:K108)</f>
        <v>97309</v>
      </c>
      <c r="X108" s="27">
        <f t="shared" si="19"/>
        <v>289379</v>
      </c>
      <c r="Y108" s="3">
        <f t="shared" si="25"/>
        <v>8.9864835164835163E-2</v>
      </c>
      <c r="Z108" s="3">
        <f t="shared" si="25"/>
        <v>0.110293</v>
      </c>
      <c r="AA108" s="3">
        <f t="shared" si="25"/>
        <v>0.10031855670103093</v>
      </c>
      <c r="AB108" s="4">
        <f t="shared" si="26"/>
        <v>0.10047881944444445</v>
      </c>
      <c r="AC108" s="66">
        <f xml:space="preserve"> Y108 + SQRT((2 * LN(A108)/COUNTIFS($E$13:E108, "&lt;&gt;0")))</f>
        <v>0.63251949226167847</v>
      </c>
      <c r="AD108" s="66">
        <f xml:space="preserve"> Z108 + SQRT((2 * LN(A108)/COUNTIFS($F$13:F108, "&lt;&gt;0")))</f>
        <v>0.62845423946735279</v>
      </c>
      <c r="AE108" s="66">
        <f xml:space="preserve"> AA108 + SQRT((2 * LN(A108)/COUNTIFS($G$13:G108, "&lt;&gt;0")))</f>
        <v>0.62627213176185581</v>
      </c>
    </row>
    <row r="109" spans="1:31" x14ac:dyDescent="0.3">
      <c r="A109" s="2">
        <v>97</v>
      </c>
      <c r="B109" s="13">
        <v>0.44863320658864525</v>
      </c>
      <c r="C109" s="21">
        <v>0.72694128934889934</v>
      </c>
      <c r="D109" s="31">
        <v>0.80312747208467261</v>
      </c>
      <c r="E109" s="25">
        <f t="shared" si="27"/>
        <v>30000</v>
      </c>
      <c r="F109" s="26">
        <f t="shared" si="28"/>
        <v>0</v>
      </c>
      <c r="G109" s="26">
        <f t="shared" si="29"/>
        <v>0</v>
      </c>
      <c r="H109" s="27">
        <f t="shared" si="20"/>
        <v>30000</v>
      </c>
      <c r="I109" s="25">
        <f t="shared" si="21"/>
        <v>2693</v>
      </c>
      <c r="J109" s="26">
        <f t="shared" si="22"/>
        <v>0</v>
      </c>
      <c r="K109" s="26">
        <f t="shared" si="23"/>
        <v>0</v>
      </c>
      <c r="L109" s="27">
        <f t="shared" si="16"/>
        <v>2693</v>
      </c>
      <c r="M109" s="19">
        <f t="shared" si="17"/>
        <v>8.9766666666666661E-2</v>
      </c>
      <c r="N109" s="3" t="str">
        <f t="shared" si="17"/>
        <v/>
      </c>
      <c r="O109" s="3" t="str">
        <f t="shared" si="17"/>
        <v/>
      </c>
      <c r="P109" s="4">
        <f t="shared" si="18"/>
        <v>8.9766666666666661E-2</v>
      </c>
      <c r="Q109" s="25">
        <f>SUM(E$13:E109)</f>
        <v>940000</v>
      </c>
      <c r="R109" s="26">
        <f>SUM(F$13:F109)</f>
        <v>1000000</v>
      </c>
      <c r="S109" s="26">
        <f>SUM(G$13:G109)</f>
        <v>970000</v>
      </c>
      <c r="T109" s="27">
        <f t="shared" si="24"/>
        <v>2910000</v>
      </c>
      <c r="U109" s="25">
        <f>SUM(I$13:I109)</f>
        <v>84470</v>
      </c>
      <c r="V109" s="26">
        <f>SUM(J$13:J109)</f>
        <v>110293</v>
      </c>
      <c r="W109" s="26">
        <f>SUM(K$13:K109)</f>
        <v>97309</v>
      </c>
      <c r="X109" s="27">
        <f t="shared" si="19"/>
        <v>292072</v>
      </c>
      <c r="Y109" s="3">
        <f t="shared" si="25"/>
        <v>8.9861702127659579E-2</v>
      </c>
      <c r="Z109" s="3">
        <f t="shared" si="25"/>
        <v>0.110293</v>
      </c>
      <c r="AA109" s="3">
        <f t="shared" si="25"/>
        <v>0.10031855670103093</v>
      </c>
      <c r="AB109" s="4">
        <f t="shared" si="26"/>
        <v>0.10036838487972509</v>
      </c>
      <c r="AC109" s="66">
        <f xml:space="preserve"> Y109 + SQRT((2 * LN(A109)/COUNTIFS($E$13:E109, "&lt;&gt;0")))</f>
        <v>0.62457605218426815</v>
      </c>
      <c r="AD109" s="66">
        <f xml:space="preserve"> Z109 + SQRT((2 * LN(A109)/COUNTIFS($F$13:F109, "&lt;&gt;0")))</f>
        <v>0.62904211642750452</v>
      </c>
      <c r="AE109" s="66">
        <f xml:space="preserve"> AA109 + SQRT((2 * LN(A109)/COUNTIFS($G$13:G109, "&lt;&gt;0")))</f>
        <v>0.62686884947313348</v>
      </c>
    </row>
    <row r="110" spans="1:31" x14ac:dyDescent="0.3">
      <c r="A110" s="2">
        <v>98</v>
      </c>
      <c r="B110" s="13">
        <v>0.3639248785843745</v>
      </c>
      <c r="C110" s="21">
        <v>2.1605342652735837E-2</v>
      </c>
      <c r="D110" s="31">
        <v>4.2592682877134025E-2</v>
      </c>
      <c r="E110" s="25">
        <f t="shared" si="27"/>
        <v>0</v>
      </c>
      <c r="F110" s="26">
        <f t="shared" si="28"/>
        <v>30000</v>
      </c>
      <c r="G110" s="26">
        <f t="shared" si="29"/>
        <v>0</v>
      </c>
      <c r="H110" s="27">
        <f t="shared" si="20"/>
        <v>30000</v>
      </c>
      <c r="I110" s="25">
        <f t="shared" si="21"/>
        <v>0</v>
      </c>
      <c r="J110" s="26">
        <f t="shared" si="22"/>
        <v>3191</v>
      </c>
      <c r="K110" s="26">
        <f t="shared" si="23"/>
        <v>0</v>
      </c>
      <c r="L110" s="27">
        <f t="shared" si="16"/>
        <v>3191</v>
      </c>
      <c r="M110" s="19" t="str">
        <f t="shared" si="17"/>
        <v/>
      </c>
      <c r="N110" s="3">
        <f t="shared" si="17"/>
        <v>0.10636666666666666</v>
      </c>
      <c r="O110" s="3" t="str">
        <f t="shared" si="17"/>
        <v/>
      </c>
      <c r="P110" s="4">
        <f t="shared" si="18"/>
        <v>0.10636666666666666</v>
      </c>
      <c r="Q110" s="25">
        <f>SUM(E$13:E110)</f>
        <v>940000</v>
      </c>
      <c r="R110" s="26">
        <f>SUM(F$13:F110)</f>
        <v>1030000</v>
      </c>
      <c r="S110" s="26">
        <f>SUM(G$13:G110)</f>
        <v>970000</v>
      </c>
      <c r="T110" s="27">
        <f t="shared" si="24"/>
        <v>2940000</v>
      </c>
      <c r="U110" s="25">
        <f>SUM(I$13:I110)</f>
        <v>84470</v>
      </c>
      <c r="V110" s="26">
        <f>SUM(J$13:J110)</f>
        <v>113484</v>
      </c>
      <c r="W110" s="26">
        <f>SUM(K$13:K110)</f>
        <v>97309</v>
      </c>
      <c r="X110" s="27">
        <f t="shared" si="19"/>
        <v>295263</v>
      </c>
      <c r="Y110" s="3">
        <f t="shared" si="25"/>
        <v>8.9861702127659579E-2</v>
      </c>
      <c r="Z110" s="3">
        <f t="shared" si="25"/>
        <v>0.11017864077669903</v>
      </c>
      <c r="AA110" s="3">
        <f t="shared" si="25"/>
        <v>0.10031855670103093</v>
      </c>
      <c r="AB110" s="4">
        <f t="shared" si="26"/>
        <v>0.10042959183673469</v>
      </c>
      <c r="AC110" s="66">
        <f xml:space="preserve"> Y110 + SQRT((2 * LN(A110)/COUNTIFS($E$13:E110, "&lt;&gt;0")))</f>
        <v>0.62517513126699165</v>
      </c>
      <c r="AD110" s="66">
        <f xml:space="preserve"> Z110 + SQRT((2 * LN(A110)/COUNTIFS($F$13:F110, "&lt;&gt;0")))</f>
        <v>0.62203618115128256</v>
      </c>
      <c r="AE110" s="66">
        <f xml:space="preserve"> AA110 + SQRT((2 * LN(A110)/COUNTIFS($G$13:G110, "&lt;&gt;0")))</f>
        <v>0.62745878177318914</v>
      </c>
    </row>
    <row r="111" spans="1:31" x14ac:dyDescent="0.3">
      <c r="A111" s="2">
        <v>99</v>
      </c>
      <c r="B111" s="13">
        <v>0.25907602228883297</v>
      </c>
      <c r="C111" s="21">
        <v>0.87751479000351129</v>
      </c>
      <c r="D111" s="31">
        <v>0.62793685694420032</v>
      </c>
      <c r="E111" s="25">
        <f t="shared" si="27"/>
        <v>0</v>
      </c>
      <c r="F111" s="26">
        <f t="shared" si="28"/>
        <v>0</v>
      </c>
      <c r="G111" s="26">
        <f t="shared" si="29"/>
        <v>30000</v>
      </c>
      <c r="H111" s="27">
        <f t="shared" si="20"/>
        <v>30000</v>
      </c>
      <c r="I111" s="25">
        <f t="shared" si="21"/>
        <v>0</v>
      </c>
      <c r="J111" s="26">
        <f t="shared" si="22"/>
        <v>0</v>
      </c>
      <c r="K111" s="26">
        <f t="shared" si="23"/>
        <v>3017</v>
      </c>
      <c r="L111" s="27">
        <f t="shared" si="16"/>
        <v>3017</v>
      </c>
      <c r="M111" s="19" t="str">
        <f t="shared" si="17"/>
        <v/>
      </c>
      <c r="N111" s="3" t="str">
        <f t="shared" si="17"/>
        <v/>
      </c>
      <c r="O111" s="3">
        <f t="shared" si="17"/>
        <v>0.10056666666666667</v>
      </c>
      <c r="P111" s="4">
        <f t="shared" si="18"/>
        <v>0.10056666666666667</v>
      </c>
      <c r="Q111" s="25">
        <f>SUM(E$13:E111)</f>
        <v>940000</v>
      </c>
      <c r="R111" s="26">
        <f>SUM(F$13:F111)</f>
        <v>1030000</v>
      </c>
      <c r="S111" s="26">
        <f>SUM(G$13:G111)</f>
        <v>1000000</v>
      </c>
      <c r="T111" s="27">
        <f t="shared" si="24"/>
        <v>2970000</v>
      </c>
      <c r="U111" s="25">
        <f>SUM(I$13:I111)</f>
        <v>84470</v>
      </c>
      <c r="V111" s="26">
        <f>SUM(J$13:J111)</f>
        <v>113484</v>
      </c>
      <c r="W111" s="26">
        <f>SUM(K$13:K111)</f>
        <v>100326</v>
      </c>
      <c r="X111" s="27">
        <f t="shared" si="19"/>
        <v>298280</v>
      </c>
      <c r="Y111" s="3">
        <f t="shared" si="25"/>
        <v>8.9861702127659579E-2</v>
      </c>
      <c r="Z111" s="3">
        <f t="shared" si="25"/>
        <v>0.11017864077669903</v>
      </c>
      <c r="AA111" s="3">
        <f t="shared" si="25"/>
        <v>0.100326</v>
      </c>
      <c r="AB111" s="4">
        <f t="shared" si="26"/>
        <v>0.10043097643097643</v>
      </c>
      <c r="AC111" s="66">
        <f xml:space="preserve"> Y111 + SQRT((2 * LN(A111)/COUNTIFS($E$13:E111, "&lt;&gt;0")))</f>
        <v>0.62576746868873312</v>
      </c>
      <c r="AD111" s="66">
        <f xml:space="preserve"> Z111 + SQRT((2 * LN(A111)/COUNTIFS($F$13:F111, "&lt;&gt;0")))</f>
        <v>0.62260256405755832</v>
      </c>
      <c r="AE111" s="66">
        <f xml:space="preserve"> AA111 + SQRT((2 * LN(A111)/COUNTIFS($G$13:G111, "&lt;&gt;0")))</f>
        <v>0.62023096021386048</v>
      </c>
    </row>
    <row r="112" spans="1:31" x14ac:dyDescent="0.3">
      <c r="A112" s="5">
        <v>100</v>
      </c>
      <c r="B112" s="14">
        <v>0.79531740617593338</v>
      </c>
      <c r="C112" s="32">
        <v>0.53819267336249277</v>
      </c>
      <c r="D112" s="33">
        <v>0.45843732587333197</v>
      </c>
      <c r="E112" s="28">
        <f>IF(AND(AC111&gt;AD111,AC111&gt;AE111),$C$2,0)</f>
        <v>30000</v>
      </c>
      <c r="F112" s="29">
        <f t="shared" si="28"/>
        <v>0</v>
      </c>
      <c r="G112" s="29">
        <f t="shared" si="29"/>
        <v>0</v>
      </c>
      <c r="H112" s="30">
        <f t="shared" si="20"/>
        <v>30000</v>
      </c>
      <c r="I112" s="28">
        <f t="shared" si="21"/>
        <v>2741</v>
      </c>
      <c r="J112" s="29">
        <f t="shared" si="22"/>
        <v>0</v>
      </c>
      <c r="K112" s="29">
        <f t="shared" si="23"/>
        <v>0</v>
      </c>
      <c r="L112" s="30">
        <f t="shared" si="16"/>
        <v>2741</v>
      </c>
      <c r="M112" s="20">
        <f t="shared" si="17"/>
        <v>9.1366666666666665E-2</v>
      </c>
      <c r="N112" s="6" t="str">
        <f t="shared" si="17"/>
        <v/>
      </c>
      <c r="O112" s="6" t="str">
        <f t="shared" si="17"/>
        <v/>
      </c>
      <c r="P112" s="7">
        <f t="shared" si="18"/>
        <v>9.1366666666666665E-2</v>
      </c>
      <c r="Q112" s="28">
        <f>SUM(E$13:E112)</f>
        <v>970000</v>
      </c>
      <c r="R112" s="29">
        <f>SUM(F$13:F112)</f>
        <v>1030000</v>
      </c>
      <c r="S112" s="29">
        <f>SUM(G$13:G112)</f>
        <v>1000000</v>
      </c>
      <c r="T112" s="30">
        <f t="shared" si="24"/>
        <v>3000000</v>
      </c>
      <c r="U112" s="28">
        <f>SUM(I$13:I112)</f>
        <v>87211</v>
      </c>
      <c r="V112" s="29">
        <f>SUM(J$13:J112)</f>
        <v>113484</v>
      </c>
      <c r="W112" s="29">
        <f>SUM(K$13:K112)</f>
        <v>100326</v>
      </c>
      <c r="X112" s="30">
        <f t="shared" si="19"/>
        <v>301021</v>
      </c>
      <c r="Y112" s="6">
        <f t="shared" si="25"/>
        <v>8.9908247422680415E-2</v>
      </c>
      <c r="Z112" s="6">
        <f t="shared" si="25"/>
        <v>0.11017864077669903</v>
      </c>
      <c r="AA112" s="6">
        <f t="shared" si="25"/>
        <v>0.100326</v>
      </c>
      <c r="AB112" s="7">
        <f t="shared" si="26"/>
        <v>0.10034033333333334</v>
      </c>
      <c r="AC112" s="66"/>
      <c r="AD112" s="66"/>
      <c r="AE112" s="66"/>
    </row>
  </sheetData>
  <mergeCells count="15">
    <mergeCell ref="I1:N5"/>
    <mergeCell ref="A1:C1"/>
    <mergeCell ref="F1:G1"/>
    <mergeCell ref="A2:B2"/>
    <mergeCell ref="A3:B3"/>
    <mergeCell ref="A4:A6"/>
    <mergeCell ref="Q10:AB10"/>
    <mergeCell ref="B11:D11"/>
    <mergeCell ref="E11:H11"/>
    <mergeCell ref="I11:L11"/>
    <mergeCell ref="M11:P11"/>
    <mergeCell ref="Q11:T11"/>
    <mergeCell ref="U11:X11"/>
    <mergeCell ref="Y11:AB11"/>
    <mergeCell ref="E10:P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F665-6C9C-4F9E-ABE0-6E81762B7326}">
  <dimension ref="A1:AB112"/>
  <sheetViews>
    <sheetView workbookViewId="0">
      <selection activeCell="G17" sqref="G17"/>
    </sheetView>
  </sheetViews>
  <sheetFormatPr defaultRowHeight="14.4" x14ac:dyDescent="0.3"/>
  <cols>
    <col min="1" max="1" width="13" customWidth="1"/>
    <col min="6" max="6" width="10.88671875" bestFit="1" customWidth="1"/>
  </cols>
  <sheetData>
    <row r="1" spans="1:28" x14ac:dyDescent="0.3">
      <c r="A1" s="70" t="s">
        <v>11</v>
      </c>
      <c r="B1" s="70"/>
      <c r="C1" s="70"/>
      <c r="F1" s="75" t="s">
        <v>17</v>
      </c>
      <c r="G1" s="75"/>
      <c r="L1" s="80" t="s">
        <v>20</v>
      </c>
      <c r="M1" s="80"/>
      <c r="N1" s="80"/>
    </row>
    <row r="2" spans="1:28" x14ac:dyDescent="0.3">
      <c r="A2" s="74" t="s">
        <v>19</v>
      </c>
      <c r="B2" s="74"/>
      <c r="C2" s="11">
        <v>30000</v>
      </c>
      <c r="F2" s="41" t="s">
        <v>14</v>
      </c>
      <c r="G2" s="42">
        <f>SUM(Q112:S112)</f>
        <v>3000000</v>
      </c>
      <c r="I2" s="80" t="s">
        <v>21</v>
      </c>
      <c r="J2" s="80"/>
      <c r="K2" s="80"/>
      <c r="L2" s="46" t="s">
        <v>0</v>
      </c>
      <c r="M2" s="49" t="s">
        <v>1</v>
      </c>
      <c r="N2" s="47" t="s">
        <v>2</v>
      </c>
    </row>
    <row r="3" spans="1:28" x14ac:dyDescent="0.3">
      <c r="A3" s="79" t="s">
        <v>9</v>
      </c>
      <c r="B3" s="79"/>
      <c r="C3" s="11">
        <v>3</v>
      </c>
      <c r="F3" s="41" t="s">
        <v>3</v>
      </c>
      <c r="G3" s="42">
        <f>SUM(U112:W112)</f>
        <v>423491</v>
      </c>
      <c r="L3" s="48">
        <v>0.09</v>
      </c>
      <c r="M3" s="50">
        <v>0.15</v>
      </c>
      <c r="N3" s="48">
        <v>0.1</v>
      </c>
    </row>
    <row r="4" spans="1:28" x14ac:dyDescent="0.3">
      <c r="A4" s="71" t="s">
        <v>10</v>
      </c>
      <c r="B4" s="23" t="s">
        <v>0</v>
      </c>
      <c r="C4" s="24">
        <v>0.09</v>
      </c>
      <c r="F4" s="41" t="s">
        <v>16</v>
      </c>
      <c r="G4" s="43">
        <f>G3/G2</f>
        <v>0.14116366666666666</v>
      </c>
      <c r="J4" s="1"/>
      <c r="K4" s="1"/>
      <c r="L4" s="1"/>
    </row>
    <row r="5" spans="1:28" x14ac:dyDescent="0.3">
      <c r="A5" s="72"/>
      <c r="B5" s="11" t="s">
        <v>1</v>
      </c>
      <c r="C5" s="12">
        <v>0.15</v>
      </c>
    </row>
    <row r="6" spans="1:28" x14ac:dyDescent="0.3">
      <c r="A6" s="73"/>
      <c r="B6" s="44" t="s">
        <v>2</v>
      </c>
      <c r="C6" s="45">
        <v>0.1</v>
      </c>
    </row>
    <row r="7" spans="1:28" x14ac:dyDescent="0.3">
      <c r="A7" s="34" t="s">
        <v>12</v>
      </c>
      <c r="B7" s="22"/>
      <c r="C7" s="22"/>
    </row>
    <row r="8" spans="1:28" x14ac:dyDescent="0.3">
      <c r="A8" s="34" t="s">
        <v>13</v>
      </c>
      <c r="B8" s="22"/>
      <c r="C8" s="22"/>
    </row>
    <row r="10" spans="1:28" x14ac:dyDescent="0.3">
      <c r="A10" s="1"/>
      <c r="D10" s="1"/>
      <c r="E10" s="76" t="s">
        <v>4</v>
      </c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8"/>
      <c r="Q10" s="76" t="s">
        <v>5</v>
      </c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8"/>
    </row>
    <row r="11" spans="1:28" x14ac:dyDescent="0.3">
      <c r="A11" s="1"/>
      <c r="B11" s="76" t="s">
        <v>18</v>
      </c>
      <c r="C11" s="77"/>
      <c r="D11" s="78"/>
      <c r="E11" s="76" t="s">
        <v>15</v>
      </c>
      <c r="F11" s="77"/>
      <c r="G11" s="77"/>
      <c r="H11" s="78"/>
      <c r="I11" s="76" t="s">
        <v>3</v>
      </c>
      <c r="J11" s="77"/>
      <c r="K11" s="77"/>
      <c r="L11" s="78"/>
      <c r="M11" s="76" t="s">
        <v>7</v>
      </c>
      <c r="N11" s="77"/>
      <c r="O11" s="77"/>
      <c r="P11" s="78"/>
      <c r="Q11" s="76" t="s">
        <v>15</v>
      </c>
      <c r="R11" s="77"/>
      <c r="S11" s="77"/>
      <c r="T11" s="78"/>
      <c r="U11" s="76" t="s">
        <v>3</v>
      </c>
      <c r="V11" s="77"/>
      <c r="W11" s="77"/>
      <c r="X11" s="78"/>
      <c r="Y11" s="76" t="s">
        <v>7</v>
      </c>
      <c r="Z11" s="77"/>
      <c r="AA11" s="77"/>
      <c r="AB11" s="78"/>
    </row>
    <row r="12" spans="1:28" x14ac:dyDescent="0.3">
      <c r="A12" s="8" t="s">
        <v>6</v>
      </c>
      <c r="B12" s="8" t="s">
        <v>0</v>
      </c>
      <c r="C12" s="9" t="s">
        <v>1</v>
      </c>
      <c r="D12" s="10" t="s">
        <v>2</v>
      </c>
      <c r="E12" s="8" t="s">
        <v>0</v>
      </c>
      <c r="F12" s="9" t="s">
        <v>1</v>
      </c>
      <c r="G12" s="9" t="s">
        <v>2</v>
      </c>
      <c r="H12" s="10" t="s">
        <v>8</v>
      </c>
      <c r="I12" s="8" t="s">
        <v>0</v>
      </c>
      <c r="J12" s="9" t="s">
        <v>1</v>
      </c>
      <c r="K12" s="9" t="s">
        <v>2</v>
      </c>
      <c r="L12" s="10" t="s">
        <v>8</v>
      </c>
      <c r="M12" s="8" t="s">
        <v>0</v>
      </c>
      <c r="N12" s="9" t="s">
        <v>1</v>
      </c>
      <c r="O12" s="9" t="s">
        <v>2</v>
      </c>
      <c r="P12" s="10" t="s">
        <v>8</v>
      </c>
      <c r="Q12" s="8" t="s">
        <v>0</v>
      </c>
      <c r="R12" s="9" t="s">
        <v>1</v>
      </c>
      <c r="S12" s="9" t="s">
        <v>2</v>
      </c>
      <c r="T12" s="10" t="s">
        <v>8</v>
      </c>
      <c r="U12" s="8" t="s">
        <v>0</v>
      </c>
      <c r="V12" s="9" t="s">
        <v>1</v>
      </c>
      <c r="W12" s="9" t="s">
        <v>2</v>
      </c>
      <c r="X12" s="10" t="s">
        <v>8</v>
      </c>
      <c r="Y12" s="9" t="s">
        <v>0</v>
      </c>
      <c r="Z12" s="9" t="s">
        <v>1</v>
      </c>
      <c r="AA12" s="9" t="s">
        <v>2</v>
      </c>
      <c r="AB12" s="10" t="s">
        <v>8</v>
      </c>
    </row>
    <row r="13" spans="1:28" x14ac:dyDescent="0.3">
      <c r="A13" s="15">
        <v>1</v>
      </c>
      <c r="B13" s="35">
        <v>0.70198031293466034</v>
      </c>
      <c r="C13" s="36">
        <v>0.75705401715290677</v>
      </c>
      <c r="D13" s="37">
        <v>0.58178693585021324</v>
      </c>
      <c r="E13" s="38">
        <f>$C$2/$C$3</f>
        <v>10000</v>
      </c>
      <c r="F13" s="39">
        <v>10000</v>
      </c>
      <c r="G13" s="39">
        <v>10000</v>
      </c>
      <c r="H13" s="40">
        <f>SUM(E13:G13)</f>
        <v>30000</v>
      </c>
      <c r="I13" s="38">
        <f>IFERROR(_xlfn.BINOM.INV(E13,$C$4,B13),0)</f>
        <v>915</v>
      </c>
      <c r="J13" s="39">
        <f>IFERROR(_xlfn.BINOM.INV(F13,$C$5,C13),0)</f>
        <v>1525</v>
      </c>
      <c r="K13" s="39">
        <f>IFERROR(_xlfn.BINOM.INV(G13,$C$6,D13),0)</f>
        <v>1006</v>
      </c>
      <c r="L13" s="40">
        <f t="shared" ref="L13:L76" si="0">SUM(I13:K13)</f>
        <v>3446</v>
      </c>
      <c r="M13" s="16">
        <f t="shared" ref="M13:O44" si="1">IF(E13=0,"",I13/E13)</f>
        <v>9.1499999999999998E-2</v>
      </c>
      <c r="N13" s="17">
        <f t="shared" si="1"/>
        <v>0.1525</v>
      </c>
      <c r="O13" s="17">
        <f t="shared" si="1"/>
        <v>0.10059999999999999</v>
      </c>
      <c r="P13" s="18">
        <f t="shared" ref="P13:P76" si="2">L13/H13</f>
        <v>0.11486666666666667</v>
      </c>
      <c r="Q13" s="38">
        <f>SUM(E$13:E13)</f>
        <v>10000</v>
      </c>
      <c r="R13" s="39">
        <f>SUM(F$13:F13)</f>
        <v>10000</v>
      </c>
      <c r="S13" s="39">
        <f>SUM(G$13:G13)</f>
        <v>10000</v>
      </c>
      <c r="T13" s="40">
        <f>SUM(Q13:S13)</f>
        <v>30000</v>
      </c>
      <c r="U13" s="38">
        <f>SUM(I$13:I13)</f>
        <v>915</v>
      </c>
      <c r="V13" s="39">
        <f>SUM(J$13:J13)</f>
        <v>1525</v>
      </c>
      <c r="W13" s="39">
        <f>SUM(K$13:K13)</f>
        <v>1006</v>
      </c>
      <c r="X13" s="40">
        <f t="shared" ref="X13:X76" si="3">SUM(U13:W13)</f>
        <v>3446</v>
      </c>
      <c r="Y13" s="17">
        <f>IF(Q13=0,"",U13/Q13)</f>
        <v>9.1499999999999998E-2</v>
      </c>
      <c r="Z13" s="17">
        <f t="shared" ref="Z13:AA76" si="4">IF(R13=0,"",V13/R13)</f>
        <v>0.1525</v>
      </c>
      <c r="AA13" s="17">
        <f t="shared" si="4"/>
        <v>0.10059999999999999</v>
      </c>
      <c r="AB13" s="18">
        <f>X13/T13</f>
        <v>0.11486666666666667</v>
      </c>
    </row>
    <row r="14" spans="1:28" x14ac:dyDescent="0.3">
      <c r="A14" s="2">
        <v>2</v>
      </c>
      <c r="B14" s="13">
        <v>0.24700336545827017</v>
      </c>
      <c r="C14" s="21">
        <v>0.9130203135069771</v>
      </c>
      <c r="D14" s="31">
        <v>0.6162584125029098</v>
      </c>
      <c r="E14" s="25">
        <v>10000</v>
      </c>
      <c r="F14" s="26">
        <v>10000</v>
      </c>
      <c r="G14" s="26">
        <v>10000</v>
      </c>
      <c r="H14" s="27">
        <f t="shared" ref="H14:H77" si="5">SUM(E14:G14)</f>
        <v>30000</v>
      </c>
      <c r="I14" s="25">
        <f t="shared" ref="I14:I77" si="6">IFERROR(_xlfn.BINOM.INV(E14,$C$4,B14),0)</f>
        <v>880</v>
      </c>
      <c r="J14" s="26">
        <f t="shared" ref="J14:J77" si="7">IFERROR(_xlfn.BINOM.INV(F14,$C$5,C14),0)</f>
        <v>1549</v>
      </c>
      <c r="K14" s="26">
        <f t="shared" ref="K14:K77" si="8">IFERROR(_xlfn.BINOM.INV(G14,$C$6,D14),0)</f>
        <v>1009</v>
      </c>
      <c r="L14" s="27">
        <f t="shared" si="0"/>
        <v>3438</v>
      </c>
      <c r="M14" s="19">
        <f t="shared" si="1"/>
        <v>8.7999999999999995E-2</v>
      </c>
      <c r="N14" s="3">
        <f t="shared" si="1"/>
        <v>0.15490000000000001</v>
      </c>
      <c r="O14" s="3">
        <f t="shared" si="1"/>
        <v>0.1009</v>
      </c>
      <c r="P14" s="4">
        <f t="shared" si="2"/>
        <v>0.11459999999999999</v>
      </c>
      <c r="Q14" s="25">
        <f>SUM(E$13:E14)</f>
        <v>20000</v>
      </c>
      <c r="R14" s="26">
        <f>SUM(F$13:F14)</f>
        <v>20000</v>
      </c>
      <c r="S14" s="26">
        <f>SUM(G$13:G14)</f>
        <v>20000</v>
      </c>
      <c r="T14" s="27">
        <f t="shared" ref="T14:T77" si="9">SUM(Q14:S14)</f>
        <v>60000</v>
      </c>
      <c r="U14" s="25">
        <f>SUM(I$13:I14)</f>
        <v>1795</v>
      </c>
      <c r="V14" s="26">
        <f>SUM(J$13:J14)</f>
        <v>3074</v>
      </c>
      <c r="W14" s="26">
        <f>SUM(K$13:K14)</f>
        <v>2015</v>
      </c>
      <c r="X14" s="27">
        <f t="shared" si="3"/>
        <v>6884</v>
      </c>
      <c r="Y14" s="3">
        <f t="shared" ref="Y14:AA77" si="10">IF(Q14=0,"",U14/Q14)</f>
        <v>8.9749999999999996E-2</v>
      </c>
      <c r="Z14" s="3">
        <f t="shared" si="4"/>
        <v>0.1537</v>
      </c>
      <c r="AA14" s="3">
        <f t="shared" si="4"/>
        <v>0.10075000000000001</v>
      </c>
      <c r="AB14" s="4">
        <f t="shared" ref="AB14:AB77" si="11">X14/T14</f>
        <v>0.11473333333333334</v>
      </c>
    </row>
    <row r="15" spans="1:28" x14ac:dyDescent="0.3">
      <c r="A15" s="2">
        <v>3</v>
      </c>
      <c r="B15" s="13">
        <v>0.77403786827093313</v>
      </c>
      <c r="C15" s="21">
        <v>0.88395829380752333</v>
      </c>
      <c r="D15" s="31">
        <v>0.99913470052741848</v>
      </c>
      <c r="E15" s="25">
        <v>10000</v>
      </c>
      <c r="F15" s="26">
        <v>10000</v>
      </c>
      <c r="G15" s="26">
        <v>10000</v>
      </c>
      <c r="H15" s="27">
        <f t="shared" si="5"/>
        <v>30000</v>
      </c>
      <c r="I15" s="25">
        <f t="shared" si="6"/>
        <v>921</v>
      </c>
      <c r="J15" s="26">
        <f t="shared" si="7"/>
        <v>1543</v>
      </c>
      <c r="K15" s="26">
        <f t="shared" si="8"/>
        <v>1095</v>
      </c>
      <c r="L15" s="27">
        <f t="shared" si="0"/>
        <v>3559</v>
      </c>
      <c r="M15" s="19">
        <f t="shared" si="1"/>
        <v>9.2100000000000001E-2</v>
      </c>
      <c r="N15" s="3">
        <f t="shared" si="1"/>
        <v>0.15429999999999999</v>
      </c>
      <c r="O15" s="3">
        <f t="shared" si="1"/>
        <v>0.1095</v>
      </c>
      <c r="P15" s="4">
        <f t="shared" si="2"/>
        <v>0.11863333333333333</v>
      </c>
      <c r="Q15" s="25">
        <f>SUM(E$13:E15)</f>
        <v>30000</v>
      </c>
      <c r="R15" s="26">
        <f>SUM(F$13:F15)</f>
        <v>30000</v>
      </c>
      <c r="S15" s="26">
        <f>SUM(G$13:G15)</f>
        <v>30000</v>
      </c>
      <c r="T15" s="27">
        <f t="shared" si="9"/>
        <v>90000</v>
      </c>
      <c r="U15" s="25">
        <f>SUM(I$13:I15)</f>
        <v>2716</v>
      </c>
      <c r="V15" s="26">
        <f>SUM(J$13:J15)</f>
        <v>4617</v>
      </c>
      <c r="W15" s="26">
        <f>SUM(K$13:K15)</f>
        <v>3110</v>
      </c>
      <c r="X15" s="27">
        <f t="shared" si="3"/>
        <v>10443</v>
      </c>
      <c r="Y15" s="3">
        <f t="shared" si="10"/>
        <v>9.0533333333333327E-2</v>
      </c>
      <c r="Z15" s="3">
        <f t="shared" si="4"/>
        <v>0.15390000000000001</v>
      </c>
      <c r="AA15" s="3">
        <f t="shared" si="4"/>
        <v>0.10366666666666667</v>
      </c>
      <c r="AB15" s="4">
        <f t="shared" si="11"/>
        <v>0.11603333333333334</v>
      </c>
    </row>
    <row r="16" spans="1:28" x14ac:dyDescent="0.3">
      <c r="A16" s="2">
        <v>4</v>
      </c>
      <c r="B16" s="13">
        <v>0.44837627939003699</v>
      </c>
      <c r="C16" s="21">
        <v>0.76574702001985018</v>
      </c>
      <c r="D16" s="31">
        <v>0.92547885202713231</v>
      </c>
      <c r="E16" s="25">
        <v>10000</v>
      </c>
      <c r="F16" s="26">
        <v>10000</v>
      </c>
      <c r="G16" s="26">
        <v>10000</v>
      </c>
      <c r="H16" s="27">
        <f t="shared" si="5"/>
        <v>30000</v>
      </c>
      <c r="I16" s="25">
        <f t="shared" si="6"/>
        <v>896</v>
      </c>
      <c r="J16" s="26">
        <f t="shared" si="7"/>
        <v>1526</v>
      </c>
      <c r="K16" s="26">
        <f t="shared" si="8"/>
        <v>1043</v>
      </c>
      <c r="L16" s="27">
        <f t="shared" si="0"/>
        <v>3465</v>
      </c>
      <c r="M16" s="19">
        <f t="shared" si="1"/>
        <v>8.9599999999999999E-2</v>
      </c>
      <c r="N16" s="3">
        <f t="shared" si="1"/>
        <v>0.15260000000000001</v>
      </c>
      <c r="O16" s="3">
        <f t="shared" si="1"/>
        <v>0.1043</v>
      </c>
      <c r="P16" s="4">
        <f t="shared" si="2"/>
        <v>0.11550000000000001</v>
      </c>
      <c r="Q16" s="25">
        <f>SUM(E$13:E16)</f>
        <v>40000</v>
      </c>
      <c r="R16" s="26">
        <f>SUM(F$13:F16)</f>
        <v>40000</v>
      </c>
      <c r="S16" s="26">
        <f>SUM(G$13:G16)</f>
        <v>40000</v>
      </c>
      <c r="T16" s="27">
        <f t="shared" si="9"/>
        <v>120000</v>
      </c>
      <c r="U16" s="25">
        <f>SUM(I$13:I16)</f>
        <v>3612</v>
      </c>
      <c r="V16" s="26">
        <f>SUM(J$13:J16)</f>
        <v>6143</v>
      </c>
      <c r="W16" s="26">
        <f>SUM(K$13:K16)</f>
        <v>4153</v>
      </c>
      <c r="X16" s="27">
        <f t="shared" si="3"/>
        <v>13908</v>
      </c>
      <c r="Y16" s="3">
        <f t="shared" si="10"/>
        <v>9.0300000000000005E-2</v>
      </c>
      <c r="Z16" s="3">
        <f t="shared" si="4"/>
        <v>0.15357499999999999</v>
      </c>
      <c r="AA16" s="3">
        <f t="shared" si="4"/>
        <v>0.103825</v>
      </c>
      <c r="AB16" s="4">
        <f t="shared" si="11"/>
        <v>0.1159</v>
      </c>
    </row>
    <row r="17" spans="1:28" x14ac:dyDescent="0.3">
      <c r="A17" s="2">
        <v>5</v>
      </c>
      <c r="B17" s="13">
        <v>0.40610408831632827</v>
      </c>
      <c r="C17" s="21">
        <v>0.60061869943367407</v>
      </c>
      <c r="D17" s="31">
        <v>0.91935375465246327</v>
      </c>
      <c r="E17" s="25">
        <v>10000</v>
      </c>
      <c r="F17" s="26">
        <v>10000</v>
      </c>
      <c r="G17" s="26">
        <v>10000</v>
      </c>
      <c r="H17" s="27">
        <f t="shared" si="5"/>
        <v>30000</v>
      </c>
      <c r="I17" s="25">
        <f t="shared" si="6"/>
        <v>893</v>
      </c>
      <c r="J17" s="26">
        <f t="shared" si="7"/>
        <v>1509</v>
      </c>
      <c r="K17" s="26">
        <f t="shared" si="8"/>
        <v>1042</v>
      </c>
      <c r="L17" s="27">
        <f t="shared" si="0"/>
        <v>3444</v>
      </c>
      <c r="M17" s="19">
        <f t="shared" si="1"/>
        <v>8.9300000000000004E-2</v>
      </c>
      <c r="N17" s="3">
        <f t="shared" si="1"/>
        <v>0.15090000000000001</v>
      </c>
      <c r="O17" s="3">
        <f t="shared" si="1"/>
        <v>0.1042</v>
      </c>
      <c r="P17" s="4">
        <f t="shared" si="2"/>
        <v>0.1148</v>
      </c>
      <c r="Q17" s="25">
        <f>SUM(E$13:E17)</f>
        <v>50000</v>
      </c>
      <c r="R17" s="26">
        <f>SUM(F$13:F17)</f>
        <v>50000</v>
      </c>
      <c r="S17" s="26">
        <f>SUM(G$13:G17)</f>
        <v>50000</v>
      </c>
      <c r="T17" s="27">
        <f t="shared" si="9"/>
        <v>150000</v>
      </c>
      <c r="U17" s="25">
        <f>SUM(I$13:I17)</f>
        <v>4505</v>
      </c>
      <c r="V17" s="26">
        <f>SUM(J$13:J17)</f>
        <v>7652</v>
      </c>
      <c r="W17" s="26">
        <f>SUM(K$13:K17)</f>
        <v>5195</v>
      </c>
      <c r="X17" s="27">
        <f t="shared" si="3"/>
        <v>17352</v>
      </c>
      <c r="Y17" s="3">
        <f t="shared" si="10"/>
        <v>9.01E-2</v>
      </c>
      <c r="Z17" s="3">
        <f t="shared" si="4"/>
        <v>0.15304000000000001</v>
      </c>
      <c r="AA17" s="3">
        <f t="shared" si="4"/>
        <v>0.10390000000000001</v>
      </c>
      <c r="AB17" s="4">
        <f t="shared" si="11"/>
        <v>0.11568000000000001</v>
      </c>
    </row>
    <row r="18" spans="1:28" x14ac:dyDescent="0.3">
      <c r="A18" s="2">
        <v>6</v>
      </c>
      <c r="B18" s="13">
        <v>0.76511272403243702</v>
      </c>
      <c r="C18" s="21">
        <v>4.6274063166740209E-2</v>
      </c>
      <c r="D18" s="31">
        <v>0.44652866677791125</v>
      </c>
      <c r="E18" s="25">
        <v>10000</v>
      </c>
      <c r="F18" s="26">
        <v>10000</v>
      </c>
      <c r="G18" s="26">
        <v>10000</v>
      </c>
      <c r="H18" s="27">
        <f t="shared" si="5"/>
        <v>30000</v>
      </c>
      <c r="I18" s="25">
        <f t="shared" si="6"/>
        <v>921</v>
      </c>
      <c r="J18" s="26">
        <f t="shared" si="7"/>
        <v>1440</v>
      </c>
      <c r="K18" s="26">
        <f t="shared" si="8"/>
        <v>996</v>
      </c>
      <c r="L18" s="27">
        <f t="shared" si="0"/>
        <v>3357</v>
      </c>
      <c r="M18" s="19">
        <f t="shared" si="1"/>
        <v>9.2100000000000001E-2</v>
      </c>
      <c r="N18" s="3">
        <f t="shared" si="1"/>
        <v>0.14399999999999999</v>
      </c>
      <c r="O18" s="3">
        <f t="shared" si="1"/>
        <v>9.9599999999999994E-2</v>
      </c>
      <c r="P18" s="4">
        <f t="shared" si="2"/>
        <v>0.1119</v>
      </c>
      <c r="Q18" s="25">
        <f>SUM(E$13:E18)</f>
        <v>60000</v>
      </c>
      <c r="R18" s="26">
        <f>SUM(F$13:F18)</f>
        <v>60000</v>
      </c>
      <c r="S18" s="26">
        <f>SUM(G$13:G18)</f>
        <v>60000</v>
      </c>
      <c r="T18" s="27">
        <f t="shared" si="9"/>
        <v>180000</v>
      </c>
      <c r="U18" s="25">
        <f>SUM(I$13:I18)</f>
        <v>5426</v>
      </c>
      <c r="V18" s="26">
        <f>SUM(J$13:J18)</f>
        <v>9092</v>
      </c>
      <c r="W18" s="26">
        <f>SUM(K$13:K18)</f>
        <v>6191</v>
      </c>
      <c r="X18" s="27">
        <f t="shared" si="3"/>
        <v>20709</v>
      </c>
      <c r="Y18" s="3">
        <f t="shared" si="10"/>
        <v>9.0433333333333338E-2</v>
      </c>
      <c r="Z18" s="3">
        <f t="shared" si="4"/>
        <v>0.15153333333333333</v>
      </c>
      <c r="AA18" s="3">
        <f t="shared" si="4"/>
        <v>0.10318333333333334</v>
      </c>
      <c r="AB18" s="4">
        <f t="shared" si="11"/>
        <v>0.11505</v>
      </c>
    </row>
    <row r="19" spans="1:28" x14ac:dyDescent="0.3">
      <c r="A19" s="2">
        <v>7</v>
      </c>
      <c r="B19" s="13">
        <v>0.13110042869977856</v>
      </c>
      <c r="C19" s="21">
        <v>5.3932979116556923E-2</v>
      </c>
      <c r="D19" s="31">
        <v>0.42070221883206749</v>
      </c>
      <c r="E19" s="25">
        <v>10000</v>
      </c>
      <c r="F19" s="26">
        <v>10000</v>
      </c>
      <c r="G19" s="26">
        <v>10000</v>
      </c>
      <c r="H19" s="27">
        <f t="shared" si="5"/>
        <v>30000</v>
      </c>
      <c r="I19" s="25">
        <f t="shared" si="6"/>
        <v>868</v>
      </c>
      <c r="J19" s="26">
        <f t="shared" si="7"/>
        <v>1443</v>
      </c>
      <c r="K19" s="26">
        <f t="shared" si="8"/>
        <v>994</v>
      </c>
      <c r="L19" s="27">
        <f t="shared" si="0"/>
        <v>3305</v>
      </c>
      <c r="M19" s="19">
        <f t="shared" si="1"/>
        <v>8.6800000000000002E-2</v>
      </c>
      <c r="N19" s="3">
        <f t="shared" si="1"/>
        <v>0.14430000000000001</v>
      </c>
      <c r="O19" s="3">
        <f t="shared" si="1"/>
        <v>9.9400000000000002E-2</v>
      </c>
      <c r="P19" s="4">
        <f t="shared" si="2"/>
        <v>0.11016666666666666</v>
      </c>
      <c r="Q19" s="25">
        <f>SUM(E$13:E19)</f>
        <v>70000</v>
      </c>
      <c r="R19" s="26">
        <f>SUM(F$13:F19)</f>
        <v>70000</v>
      </c>
      <c r="S19" s="26">
        <f>SUM(G$13:G19)</f>
        <v>70000</v>
      </c>
      <c r="T19" s="27">
        <f t="shared" si="9"/>
        <v>210000</v>
      </c>
      <c r="U19" s="25">
        <f>SUM(I$13:I19)</f>
        <v>6294</v>
      </c>
      <c r="V19" s="26">
        <f>SUM(J$13:J19)</f>
        <v>10535</v>
      </c>
      <c r="W19" s="26">
        <f>SUM(K$13:K19)</f>
        <v>7185</v>
      </c>
      <c r="X19" s="27">
        <f t="shared" si="3"/>
        <v>24014</v>
      </c>
      <c r="Y19" s="3">
        <f t="shared" si="10"/>
        <v>8.991428571428571E-2</v>
      </c>
      <c r="Z19" s="3">
        <f t="shared" si="4"/>
        <v>0.15049999999999999</v>
      </c>
      <c r="AA19" s="3">
        <f t="shared" si="4"/>
        <v>0.10264285714285715</v>
      </c>
      <c r="AB19" s="4">
        <f t="shared" si="11"/>
        <v>0.11435238095238096</v>
      </c>
    </row>
    <row r="20" spans="1:28" x14ac:dyDescent="0.3">
      <c r="A20" s="2">
        <v>8</v>
      </c>
      <c r="B20" s="13">
        <v>0.74261094498148517</v>
      </c>
      <c r="C20" s="21">
        <v>0.81469571556107911</v>
      </c>
      <c r="D20" s="31">
        <v>0.82482985155482891</v>
      </c>
      <c r="E20" s="25">
        <v>10000</v>
      </c>
      <c r="F20" s="26">
        <v>10000</v>
      </c>
      <c r="G20" s="26">
        <v>10000</v>
      </c>
      <c r="H20" s="27">
        <f t="shared" si="5"/>
        <v>30000</v>
      </c>
      <c r="I20" s="25">
        <f t="shared" si="6"/>
        <v>919</v>
      </c>
      <c r="J20" s="26">
        <f t="shared" si="7"/>
        <v>1532</v>
      </c>
      <c r="K20" s="26">
        <f t="shared" si="8"/>
        <v>1028</v>
      </c>
      <c r="L20" s="27">
        <f t="shared" si="0"/>
        <v>3479</v>
      </c>
      <c r="M20" s="19">
        <f t="shared" si="1"/>
        <v>9.1899999999999996E-2</v>
      </c>
      <c r="N20" s="3">
        <f t="shared" si="1"/>
        <v>0.1532</v>
      </c>
      <c r="O20" s="3">
        <f t="shared" si="1"/>
        <v>0.1028</v>
      </c>
      <c r="P20" s="4">
        <f t="shared" si="2"/>
        <v>0.11596666666666666</v>
      </c>
      <c r="Q20" s="25">
        <f>SUM(E$13:E20)</f>
        <v>80000</v>
      </c>
      <c r="R20" s="26">
        <f>SUM(F$13:F20)</f>
        <v>80000</v>
      </c>
      <c r="S20" s="26">
        <f>SUM(G$13:G20)</f>
        <v>80000</v>
      </c>
      <c r="T20" s="27">
        <f t="shared" si="9"/>
        <v>240000</v>
      </c>
      <c r="U20" s="25">
        <f>SUM(I$13:I20)</f>
        <v>7213</v>
      </c>
      <c r="V20" s="26">
        <f>SUM(J$13:J20)</f>
        <v>12067</v>
      </c>
      <c r="W20" s="26">
        <f>SUM(K$13:K20)</f>
        <v>8213</v>
      </c>
      <c r="X20" s="27">
        <f t="shared" si="3"/>
        <v>27493</v>
      </c>
      <c r="Y20" s="3">
        <f t="shared" si="10"/>
        <v>9.0162500000000007E-2</v>
      </c>
      <c r="Z20" s="3">
        <f t="shared" si="4"/>
        <v>0.15083750000000001</v>
      </c>
      <c r="AA20" s="3">
        <f t="shared" si="4"/>
        <v>0.1026625</v>
      </c>
      <c r="AB20" s="4">
        <f t="shared" si="11"/>
        <v>0.11455416666666667</v>
      </c>
    </row>
    <row r="21" spans="1:28" x14ac:dyDescent="0.3">
      <c r="A21" s="2">
        <v>9</v>
      </c>
      <c r="B21" s="13">
        <v>0.13194507659869581</v>
      </c>
      <c r="C21" s="21">
        <v>0.66711062694446599</v>
      </c>
      <c r="D21" s="31">
        <v>0.7948361344197441</v>
      </c>
      <c r="E21" s="25">
        <v>10000</v>
      </c>
      <c r="F21" s="26">
        <v>10000</v>
      </c>
      <c r="G21" s="26">
        <v>10000</v>
      </c>
      <c r="H21" s="27">
        <f t="shared" si="5"/>
        <v>30000</v>
      </c>
      <c r="I21" s="25">
        <f t="shared" si="6"/>
        <v>868</v>
      </c>
      <c r="J21" s="26">
        <f t="shared" si="7"/>
        <v>1515</v>
      </c>
      <c r="K21" s="26">
        <f t="shared" si="8"/>
        <v>1025</v>
      </c>
      <c r="L21" s="27">
        <f t="shared" si="0"/>
        <v>3408</v>
      </c>
      <c r="M21" s="19">
        <f t="shared" si="1"/>
        <v>8.6800000000000002E-2</v>
      </c>
      <c r="N21" s="3">
        <f t="shared" si="1"/>
        <v>0.1515</v>
      </c>
      <c r="O21" s="3">
        <f t="shared" si="1"/>
        <v>0.10249999999999999</v>
      </c>
      <c r="P21" s="4">
        <f t="shared" si="2"/>
        <v>0.11360000000000001</v>
      </c>
      <c r="Q21" s="25">
        <f>SUM(E$13:E21)</f>
        <v>90000</v>
      </c>
      <c r="R21" s="26">
        <f>SUM(F$13:F21)</f>
        <v>90000</v>
      </c>
      <c r="S21" s="26">
        <f>SUM(G$13:G21)</f>
        <v>90000</v>
      </c>
      <c r="T21" s="27">
        <f t="shared" si="9"/>
        <v>270000</v>
      </c>
      <c r="U21" s="25">
        <f>SUM(I$13:I21)</f>
        <v>8081</v>
      </c>
      <c r="V21" s="26">
        <f>SUM(J$13:J21)</f>
        <v>13582</v>
      </c>
      <c r="W21" s="26">
        <f>SUM(K$13:K21)</f>
        <v>9238</v>
      </c>
      <c r="X21" s="27">
        <f t="shared" si="3"/>
        <v>30901</v>
      </c>
      <c r="Y21" s="3">
        <f t="shared" si="10"/>
        <v>8.978888888888889E-2</v>
      </c>
      <c r="Z21" s="3">
        <f t="shared" si="4"/>
        <v>0.15091111111111111</v>
      </c>
      <c r="AA21" s="3">
        <f t="shared" si="4"/>
        <v>0.10264444444444444</v>
      </c>
      <c r="AB21" s="4">
        <f t="shared" si="11"/>
        <v>0.11444814814814815</v>
      </c>
    </row>
    <row r="22" spans="1:28" x14ac:dyDescent="0.3">
      <c r="A22" s="2">
        <v>10</v>
      </c>
      <c r="B22" s="13">
        <v>0.22385482421003322</v>
      </c>
      <c r="C22" s="21">
        <v>0.70737436625531691</v>
      </c>
      <c r="D22" s="31">
        <v>0.2369390275151747</v>
      </c>
      <c r="E22" s="25">
        <v>10000</v>
      </c>
      <c r="F22" s="26">
        <v>10000</v>
      </c>
      <c r="G22" s="26">
        <v>10000</v>
      </c>
      <c r="H22" s="27">
        <f t="shared" si="5"/>
        <v>30000</v>
      </c>
      <c r="I22" s="25">
        <f t="shared" si="6"/>
        <v>878</v>
      </c>
      <c r="J22" s="26">
        <f t="shared" si="7"/>
        <v>1519</v>
      </c>
      <c r="K22" s="26">
        <f t="shared" si="8"/>
        <v>978</v>
      </c>
      <c r="L22" s="27">
        <f t="shared" si="0"/>
        <v>3375</v>
      </c>
      <c r="M22" s="19">
        <f t="shared" si="1"/>
        <v>8.7800000000000003E-2</v>
      </c>
      <c r="N22" s="3">
        <f t="shared" si="1"/>
        <v>0.15190000000000001</v>
      </c>
      <c r="O22" s="3">
        <f t="shared" si="1"/>
        <v>9.7799999999999998E-2</v>
      </c>
      <c r="P22" s="4">
        <f t="shared" si="2"/>
        <v>0.1125</v>
      </c>
      <c r="Q22" s="25">
        <f>SUM(E$13:E22)</f>
        <v>100000</v>
      </c>
      <c r="R22" s="26">
        <f>SUM(F$13:F22)</f>
        <v>100000</v>
      </c>
      <c r="S22" s="26">
        <f>SUM(G$13:G22)</f>
        <v>100000</v>
      </c>
      <c r="T22" s="27">
        <f t="shared" si="9"/>
        <v>300000</v>
      </c>
      <c r="U22" s="25">
        <f>SUM(I$13:I22)</f>
        <v>8959</v>
      </c>
      <c r="V22" s="26">
        <f>SUM(J$13:J22)</f>
        <v>15101</v>
      </c>
      <c r="W22" s="26">
        <f>SUM(K$13:K22)</f>
        <v>10216</v>
      </c>
      <c r="X22" s="27">
        <f t="shared" si="3"/>
        <v>34276</v>
      </c>
      <c r="Y22" s="3">
        <f t="shared" si="10"/>
        <v>8.9590000000000003E-2</v>
      </c>
      <c r="Z22" s="3">
        <f t="shared" si="4"/>
        <v>0.15101000000000001</v>
      </c>
      <c r="AA22" s="3">
        <f t="shared" si="4"/>
        <v>0.10216</v>
      </c>
      <c r="AB22" s="4">
        <f t="shared" si="11"/>
        <v>0.11425333333333333</v>
      </c>
    </row>
    <row r="23" spans="1:28" x14ac:dyDescent="0.3">
      <c r="A23" s="2">
        <v>11</v>
      </c>
      <c r="B23" s="13">
        <v>0.67062836826772965</v>
      </c>
      <c r="C23" s="21">
        <v>0.44254016384466377</v>
      </c>
      <c r="D23" s="31">
        <v>0.91555697773685774</v>
      </c>
      <c r="E23" s="25">
        <v>10000</v>
      </c>
      <c r="F23" s="26">
        <v>10000</v>
      </c>
      <c r="G23" s="26">
        <v>10000</v>
      </c>
      <c r="H23" s="27">
        <f t="shared" si="5"/>
        <v>30000</v>
      </c>
      <c r="I23" s="25">
        <f t="shared" si="6"/>
        <v>913</v>
      </c>
      <c r="J23" s="26">
        <f t="shared" si="7"/>
        <v>1495</v>
      </c>
      <c r="K23" s="26">
        <f t="shared" si="8"/>
        <v>1041</v>
      </c>
      <c r="L23" s="27">
        <f t="shared" si="0"/>
        <v>3449</v>
      </c>
      <c r="M23" s="19">
        <f t="shared" si="1"/>
        <v>9.1300000000000006E-2</v>
      </c>
      <c r="N23" s="3">
        <f t="shared" si="1"/>
        <v>0.14949999999999999</v>
      </c>
      <c r="O23" s="3">
        <f t="shared" si="1"/>
        <v>0.1041</v>
      </c>
      <c r="P23" s="4">
        <f t="shared" si="2"/>
        <v>0.11496666666666666</v>
      </c>
      <c r="Q23" s="25">
        <f>SUM(E$13:E23)</f>
        <v>110000</v>
      </c>
      <c r="R23" s="26">
        <f>SUM(F$13:F23)</f>
        <v>110000</v>
      </c>
      <c r="S23" s="26">
        <f>SUM(G$13:G23)</f>
        <v>110000</v>
      </c>
      <c r="T23" s="27">
        <f t="shared" si="9"/>
        <v>330000</v>
      </c>
      <c r="U23" s="25">
        <f>SUM(I$13:I23)</f>
        <v>9872</v>
      </c>
      <c r="V23" s="26">
        <f>SUM(J$13:J23)</f>
        <v>16596</v>
      </c>
      <c r="W23" s="26">
        <f>SUM(K$13:K23)</f>
        <v>11257</v>
      </c>
      <c r="X23" s="27">
        <f t="shared" si="3"/>
        <v>37725</v>
      </c>
      <c r="Y23" s="3">
        <f t="shared" si="10"/>
        <v>8.9745454545454545E-2</v>
      </c>
      <c r="Z23" s="3">
        <f t="shared" si="4"/>
        <v>0.15087272727272727</v>
      </c>
      <c r="AA23" s="3">
        <f t="shared" si="4"/>
        <v>0.10233636363636364</v>
      </c>
      <c r="AB23" s="4">
        <f t="shared" si="11"/>
        <v>0.11431818181818182</v>
      </c>
    </row>
    <row r="24" spans="1:28" x14ac:dyDescent="0.3">
      <c r="A24" s="2">
        <v>12</v>
      </c>
      <c r="B24" s="13">
        <v>0.16301794093744759</v>
      </c>
      <c r="C24" s="21">
        <v>0.80054456358264614</v>
      </c>
      <c r="D24" s="31">
        <v>0.53844713213143058</v>
      </c>
      <c r="E24" s="25">
        <v>10000</v>
      </c>
      <c r="F24" s="26">
        <v>10000</v>
      </c>
      <c r="G24" s="26">
        <v>10000</v>
      </c>
      <c r="H24" s="27">
        <f t="shared" si="5"/>
        <v>30000</v>
      </c>
      <c r="I24" s="25">
        <f t="shared" si="6"/>
        <v>872</v>
      </c>
      <c r="J24" s="26">
        <f t="shared" si="7"/>
        <v>1530</v>
      </c>
      <c r="K24" s="26">
        <f t="shared" si="8"/>
        <v>1003</v>
      </c>
      <c r="L24" s="27">
        <f t="shared" si="0"/>
        <v>3405</v>
      </c>
      <c r="M24" s="19">
        <f t="shared" si="1"/>
        <v>8.72E-2</v>
      </c>
      <c r="N24" s="3">
        <f t="shared" si="1"/>
        <v>0.153</v>
      </c>
      <c r="O24" s="3">
        <f t="shared" si="1"/>
        <v>0.1003</v>
      </c>
      <c r="P24" s="4">
        <f t="shared" si="2"/>
        <v>0.1135</v>
      </c>
      <c r="Q24" s="25">
        <f>SUM(E$13:E24)</f>
        <v>120000</v>
      </c>
      <c r="R24" s="26">
        <f>SUM(F$13:F24)</f>
        <v>120000</v>
      </c>
      <c r="S24" s="26">
        <f>SUM(G$13:G24)</f>
        <v>120000</v>
      </c>
      <c r="T24" s="27">
        <f t="shared" si="9"/>
        <v>360000</v>
      </c>
      <c r="U24" s="25">
        <f>SUM(I$13:I24)</f>
        <v>10744</v>
      </c>
      <c r="V24" s="26">
        <f>SUM(J$13:J24)</f>
        <v>18126</v>
      </c>
      <c r="W24" s="26">
        <f>SUM(K$13:K24)</f>
        <v>12260</v>
      </c>
      <c r="X24" s="27">
        <f t="shared" si="3"/>
        <v>41130</v>
      </c>
      <c r="Y24" s="3">
        <f t="shared" si="10"/>
        <v>8.953333333333334E-2</v>
      </c>
      <c r="Z24" s="3">
        <f t="shared" si="4"/>
        <v>0.15104999999999999</v>
      </c>
      <c r="AA24" s="3">
        <f t="shared" si="4"/>
        <v>0.10216666666666667</v>
      </c>
      <c r="AB24" s="4">
        <f t="shared" si="11"/>
        <v>0.11425</v>
      </c>
    </row>
    <row r="25" spans="1:28" x14ac:dyDescent="0.3">
      <c r="A25" s="2">
        <v>13</v>
      </c>
      <c r="B25" s="13">
        <v>9.2444289284612902E-2</v>
      </c>
      <c r="C25" s="21">
        <v>0.96225053242008285</v>
      </c>
      <c r="D25" s="31">
        <v>0.46328918972010213</v>
      </c>
      <c r="E25" s="25">
        <v>10000</v>
      </c>
      <c r="F25" s="26">
        <v>10000</v>
      </c>
      <c r="G25" s="26">
        <v>10000</v>
      </c>
      <c r="H25" s="27">
        <f t="shared" si="5"/>
        <v>30000</v>
      </c>
      <c r="I25" s="25">
        <f t="shared" si="6"/>
        <v>862</v>
      </c>
      <c r="J25" s="26">
        <f t="shared" si="7"/>
        <v>1564</v>
      </c>
      <c r="K25" s="26">
        <f t="shared" si="8"/>
        <v>997</v>
      </c>
      <c r="L25" s="27">
        <f t="shared" si="0"/>
        <v>3423</v>
      </c>
      <c r="M25" s="19">
        <f t="shared" si="1"/>
        <v>8.6199999999999999E-2</v>
      </c>
      <c r="N25" s="3">
        <f t="shared" si="1"/>
        <v>0.15640000000000001</v>
      </c>
      <c r="O25" s="3">
        <f t="shared" si="1"/>
        <v>9.9699999999999997E-2</v>
      </c>
      <c r="P25" s="4">
        <f t="shared" si="2"/>
        <v>0.11409999999999999</v>
      </c>
      <c r="Q25" s="25">
        <f>SUM(E$13:E25)</f>
        <v>130000</v>
      </c>
      <c r="R25" s="26">
        <f>SUM(F$13:F25)</f>
        <v>130000</v>
      </c>
      <c r="S25" s="26">
        <f>SUM(G$13:G25)</f>
        <v>130000</v>
      </c>
      <c r="T25" s="27">
        <f t="shared" si="9"/>
        <v>390000</v>
      </c>
      <c r="U25" s="25">
        <f>SUM(I$13:I25)</f>
        <v>11606</v>
      </c>
      <c r="V25" s="26">
        <f>SUM(J$13:J25)</f>
        <v>19690</v>
      </c>
      <c r="W25" s="26">
        <f>SUM(K$13:K25)</f>
        <v>13257</v>
      </c>
      <c r="X25" s="27">
        <f t="shared" si="3"/>
        <v>44553</v>
      </c>
      <c r="Y25" s="3">
        <f t="shared" si="10"/>
        <v>8.9276923076923073E-2</v>
      </c>
      <c r="Z25" s="3">
        <f t="shared" si="4"/>
        <v>0.15146153846153845</v>
      </c>
      <c r="AA25" s="3">
        <f t="shared" si="4"/>
        <v>0.10197692307692308</v>
      </c>
      <c r="AB25" s="4">
        <f t="shared" si="11"/>
        <v>0.11423846153846154</v>
      </c>
    </row>
    <row r="26" spans="1:28" x14ac:dyDescent="0.3">
      <c r="A26" s="2">
        <v>14</v>
      </c>
      <c r="B26" s="13">
        <v>0.58883775404502425</v>
      </c>
      <c r="C26" s="21">
        <v>0.97905052168461115</v>
      </c>
      <c r="D26" s="31">
        <v>0.53105665344050812</v>
      </c>
      <c r="E26" s="25">
        <v>10000</v>
      </c>
      <c r="F26" s="26">
        <v>10000</v>
      </c>
      <c r="G26" s="26">
        <v>10000</v>
      </c>
      <c r="H26" s="27">
        <f t="shared" si="5"/>
        <v>30000</v>
      </c>
      <c r="I26" s="25">
        <f t="shared" si="6"/>
        <v>906</v>
      </c>
      <c r="J26" s="26">
        <f t="shared" si="7"/>
        <v>1573</v>
      </c>
      <c r="K26" s="26">
        <f t="shared" si="8"/>
        <v>1002</v>
      </c>
      <c r="L26" s="27">
        <f t="shared" si="0"/>
        <v>3481</v>
      </c>
      <c r="M26" s="19">
        <f t="shared" si="1"/>
        <v>9.06E-2</v>
      </c>
      <c r="N26" s="3">
        <f t="shared" si="1"/>
        <v>0.1573</v>
      </c>
      <c r="O26" s="3">
        <f t="shared" si="1"/>
        <v>0.1002</v>
      </c>
      <c r="P26" s="4">
        <f t="shared" si="2"/>
        <v>0.11603333333333334</v>
      </c>
      <c r="Q26" s="25">
        <f>SUM(E$13:E26)</f>
        <v>140000</v>
      </c>
      <c r="R26" s="26">
        <f>SUM(F$13:F26)</f>
        <v>140000</v>
      </c>
      <c r="S26" s="26">
        <f>SUM(G$13:G26)</f>
        <v>140000</v>
      </c>
      <c r="T26" s="27">
        <f t="shared" si="9"/>
        <v>420000</v>
      </c>
      <c r="U26" s="25">
        <f>SUM(I$13:I26)</f>
        <v>12512</v>
      </c>
      <c r="V26" s="26">
        <f>SUM(J$13:J26)</f>
        <v>21263</v>
      </c>
      <c r="W26" s="26">
        <f>SUM(K$13:K26)</f>
        <v>14259</v>
      </c>
      <c r="X26" s="27">
        <f t="shared" si="3"/>
        <v>48034</v>
      </c>
      <c r="Y26" s="3">
        <f t="shared" si="10"/>
        <v>8.9371428571428574E-2</v>
      </c>
      <c r="Z26" s="3">
        <f t="shared" si="4"/>
        <v>0.15187857142857142</v>
      </c>
      <c r="AA26" s="3">
        <f t="shared" si="4"/>
        <v>0.10185</v>
      </c>
      <c r="AB26" s="4">
        <f t="shared" si="11"/>
        <v>0.11436666666666667</v>
      </c>
    </row>
    <row r="27" spans="1:28" x14ac:dyDescent="0.3">
      <c r="A27" s="2">
        <v>15</v>
      </c>
      <c r="B27" s="13">
        <v>0.82234226758866102</v>
      </c>
      <c r="C27" s="21">
        <v>0.55672474238340097</v>
      </c>
      <c r="D27" s="31">
        <v>0.88612582638106541</v>
      </c>
      <c r="E27" s="25">
        <v>10000</v>
      </c>
      <c r="F27" s="26">
        <v>10000</v>
      </c>
      <c r="G27" s="26">
        <v>10000</v>
      </c>
      <c r="H27" s="27">
        <f t="shared" si="5"/>
        <v>30000</v>
      </c>
      <c r="I27" s="25">
        <f t="shared" si="6"/>
        <v>926</v>
      </c>
      <c r="J27" s="26">
        <f t="shared" si="7"/>
        <v>1505</v>
      </c>
      <c r="K27" s="26">
        <f t="shared" si="8"/>
        <v>1036</v>
      </c>
      <c r="L27" s="27">
        <f t="shared" si="0"/>
        <v>3467</v>
      </c>
      <c r="M27" s="19">
        <f t="shared" si="1"/>
        <v>9.2600000000000002E-2</v>
      </c>
      <c r="N27" s="3">
        <f t="shared" si="1"/>
        <v>0.15049999999999999</v>
      </c>
      <c r="O27" s="3">
        <f t="shared" si="1"/>
        <v>0.1036</v>
      </c>
      <c r="P27" s="4">
        <f t="shared" si="2"/>
        <v>0.11556666666666666</v>
      </c>
      <c r="Q27" s="25">
        <f>SUM(E$13:E27)</f>
        <v>150000</v>
      </c>
      <c r="R27" s="26">
        <f>SUM(F$13:F27)</f>
        <v>150000</v>
      </c>
      <c r="S27" s="26">
        <f>SUM(G$13:G27)</f>
        <v>150000</v>
      </c>
      <c r="T27" s="27">
        <f t="shared" si="9"/>
        <v>450000</v>
      </c>
      <c r="U27" s="25">
        <f>SUM(I$13:I27)</f>
        <v>13438</v>
      </c>
      <c r="V27" s="26">
        <f>SUM(J$13:J27)</f>
        <v>22768</v>
      </c>
      <c r="W27" s="26">
        <f>SUM(K$13:K27)</f>
        <v>15295</v>
      </c>
      <c r="X27" s="27">
        <f t="shared" si="3"/>
        <v>51501</v>
      </c>
      <c r="Y27" s="3">
        <f t="shared" si="10"/>
        <v>8.9586666666666662E-2</v>
      </c>
      <c r="Z27" s="3">
        <f t="shared" si="4"/>
        <v>0.15178666666666665</v>
      </c>
      <c r="AA27" s="3">
        <f t="shared" si="4"/>
        <v>0.10196666666666666</v>
      </c>
      <c r="AB27" s="4">
        <f t="shared" si="11"/>
        <v>0.11444666666666667</v>
      </c>
    </row>
    <row r="28" spans="1:28" x14ac:dyDescent="0.3">
      <c r="A28" s="2">
        <v>16</v>
      </c>
      <c r="B28" s="13">
        <v>0.84196429942263962</v>
      </c>
      <c r="C28" s="21">
        <v>0.68733116660633353</v>
      </c>
      <c r="D28" s="31">
        <v>0.21033096704047327</v>
      </c>
      <c r="E28" s="25">
        <v>10000</v>
      </c>
      <c r="F28" s="26">
        <v>10000</v>
      </c>
      <c r="G28" s="26">
        <v>10000</v>
      </c>
      <c r="H28" s="27">
        <f t="shared" si="5"/>
        <v>30000</v>
      </c>
      <c r="I28" s="25">
        <f t="shared" si="6"/>
        <v>929</v>
      </c>
      <c r="J28" s="26">
        <f t="shared" si="7"/>
        <v>1517</v>
      </c>
      <c r="K28" s="26">
        <f t="shared" si="8"/>
        <v>976</v>
      </c>
      <c r="L28" s="27">
        <f t="shared" si="0"/>
        <v>3422</v>
      </c>
      <c r="M28" s="19">
        <f t="shared" si="1"/>
        <v>9.2899999999999996E-2</v>
      </c>
      <c r="N28" s="3">
        <f t="shared" si="1"/>
        <v>0.1517</v>
      </c>
      <c r="O28" s="3">
        <f t="shared" si="1"/>
        <v>9.7600000000000006E-2</v>
      </c>
      <c r="P28" s="4">
        <f t="shared" si="2"/>
        <v>0.11406666666666666</v>
      </c>
      <c r="Q28" s="25">
        <f>SUM(E$13:E28)</f>
        <v>160000</v>
      </c>
      <c r="R28" s="26">
        <f>SUM(F$13:F28)</f>
        <v>160000</v>
      </c>
      <c r="S28" s="26">
        <f>SUM(G$13:G28)</f>
        <v>160000</v>
      </c>
      <c r="T28" s="27">
        <f t="shared" si="9"/>
        <v>480000</v>
      </c>
      <c r="U28" s="25">
        <f>SUM(I$13:I28)</f>
        <v>14367</v>
      </c>
      <c r="V28" s="26">
        <f>SUM(J$13:J28)</f>
        <v>24285</v>
      </c>
      <c r="W28" s="26">
        <f>SUM(K$13:K28)</f>
        <v>16271</v>
      </c>
      <c r="X28" s="27">
        <f t="shared" si="3"/>
        <v>54923</v>
      </c>
      <c r="Y28" s="3">
        <f t="shared" si="10"/>
        <v>8.9793750000000006E-2</v>
      </c>
      <c r="Z28" s="3">
        <f t="shared" si="4"/>
        <v>0.15178125000000001</v>
      </c>
      <c r="AA28" s="3">
        <f t="shared" si="4"/>
        <v>0.10169375</v>
      </c>
      <c r="AB28" s="4">
        <f t="shared" si="11"/>
        <v>0.11442291666666667</v>
      </c>
    </row>
    <row r="29" spans="1:28" x14ac:dyDescent="0.3">
      <c r="A29" s="2">
        <v>17</v>
      </c>
      <c r="B29" s="13">
        <v>0.94155845335844435</v>
      </c>
      <c r="C29" s="21">
        <v>5.3153783508686492E-2</v>
      </c>
      <c r="D29" s="31">
        <v>0.52641178733010063</v>
      </c>
      <c r="E29" s="25">
        <v>10000</v>
      </c>
      <c r="F29" s="26">
        <v>10000</v>
      </c>
      <c r="G29" s="26">
        <v>10000</v>
      </c>
      <c r="H29" s="27">
        <f t="shared" si="5"/>
        <v>30000</v>
      </c>
      <c r="I29" s="25">
        <f t="shared" si="6"/>
        <v>945</v>
      </c>
      <c r="J29" s="26">
        <f t="shared" si="7"/>
        <v>1443</v>
      </c>
      <c r="K29" s="26">
        <f t="shared" si="8"/>
        <v>1002</v>
      </c>
      <c r="L29" s="27">
        <f t="shared" si="0"/>
        <v>3390</v>
      </c>
      <c r="M29" s="19">
        <f t="shared" si="1"/>
        <v>9.4500000000000001E-2</v>
      </c>
      <c r="N29" s="3">
        <f t="shared" si="1"/>
        <v>0.14430000000000001</v>
      </c>
      <c r="O29" s="3">
        <f t="shared" si="1"/>
        <v>0.1002</v>
      </c>
      <c r="P29" s="4">
        <f t="shared" si="2"/>
        <v>0.113</v>
      </c>
      <c r="Q29" s="25">
        <f>SUM(E$13:E29)</f>
        <v>170000</v>
      </c>
      <c r="R29" s="26">
        <f>SUM(F$13:F29)</f>
        <v>170000</v>
      </c>
      <c r="S29" s="26">
        <f>SUM(G$13:G29)</f>
        <v>170000</v>
      </c>
      <c r="T29" s="27">
        <f t="shared" si="9"/>
        <v>510000</v>
      </c>
      <c r="U29" s="25">
        <f>SUM(I$13:I29)</f>
        <v>15312</v>
      </c>
      <c r="V29" s="26">
        <f>SUM(J$13:J29)</f>
        <v>25728</v>
      </c>
      <c r="W29" s="26">
        <f>SUM(K$13:K29)</f>
        <v>17273</v>
      </c>
      <c r="X29" s="27">
        <f t="shared" si="3"/>
        <v>58313</v>
      </c>
      <c r="Y29" s="3">
        <f t="shared" si="10"/>
        <v>9.0070588235294125E-2</v>
      </c>
      <c r="Z29" s="3">
        <f t="shared" si="4"/>
        <v>0.15134117647058823</v>
      </c>
      <c r="AA29" s="3">
        <f t="shared" si="4"/>
        <v>0.10160588235294117</v>
      </c>
      <c r="AB29" s="4">
        <f t="shared" si="11"/>
        <v>0.1143392156862745</v>
      </c>
    </row>
    <row r="30" spans="1:28" x14ac:dyDescent="0.3">
      <c r="A30" s="2">
        <v>18</v>
      </c>
      <c r="B30" s="13">
        <v>0.38729171739997703</v>
      </c>
      <c r="C30" s="21">
        <v>0.34951775365442306</v>
      </c>
      <c r="D30" s="31">
        <v>0.65407361787018981</v>
      </c>
      <c r="E30" s="25">
        <v>10000</v>
      </c>
      <c r="F30" s="26">
        <v>10000</v>
      </c>
      <c r="G30" s="26">
        <v>10000</v>
      </c>
      <c r="H30" s="27">
        <f t="shared" si="5"/>
        <v>30000</v>
      </c>
      <c r="I30" s="25">
        <f t="shared" si="6"/>
        <v>892</v>
      </c>
      <c r="J30" s="26">
        <f t="shared" si="7"/>
        <v>1486</v>
      </c>
      <c r="K30" s="26">
        <f t="shared" si="8"/>
        <v>1012</v>
      </c>
      <c r="L30" s="27">
        <f t="shared" si="0"/>
        <v>3390</v>
      </c>
      <c r="M30" s="19">
        <f t="shared" si="1"/>
        <v>8.9200000000000002E-2</v>
      </c>
      <c r="N30" s="3">
        <f t="shared" si="1"/>
        <v>0.14860000000000001</v>
      </c>
      <c r="O30" s="3">
        <f t="shared" si="1"/>
        <v>0.1012</v>
      </c>
      <c r="P30" s="4">
        <f t="shared" si="2"/>
        <v>0.113</v>
      </c>
      <c r="Q30" s="25">
        <f>SUM(E$13:E30)</f>
        <v>180000</v>
      </c>
      <c r="R30" s="26">
        <f>SUM(F$13:F30)</f>
        <v>180000</v>
      </c>
      <c r="S30" s="26">
        <f>SUM(G$13:G30)</f>
        <v>180000</v>
      </c>
      <c r="T30" s="27">
        <f t="shared" si="9"/>
        <v>540000</v>
      </c>
      <c r="U30" s="25">
        <f>SUM(I$13:I30)</f>
        <v>16204</v>
      </c>
      <c r="V30" s="26">
        <f>SUM(J$13:J30)</f>
        <v>27214</v>
      </c>
      <c r="W30" s="26">
        <f>SUM(K$13:K30)</f>
        <v>18285</v>
      </c>
      <c r="X30" s="27">
        <f t="shared" si="3"/>
        <v>61703</v>
      </c>
      <c r="Y30" s="3">
        <f t="shared" si="10"/>
        <v>9.0022222222222226E-2</v>
      </c>
      <c r="Z30" s="3">
        <f t="shared" si="4"/>
        <v>0.1511888888888889</v>
      </c>
      <c r="AA30" s="3">
        <f t="shared" si="4"/>
        <v>0.10158333333333333</v>
      </c>
      <c r="AB30" s="4">
        <f t="shared" si="11"/>
        <v>0.11426481481481482</v>
      </c>
    </row>
    <row r="31" spans="1:28" x14ac:dyDescent="0.3">
      <c r="A31" s="2">
        <v>19</v>
      </c>
      <c r="B31" s="13">
        <v>0.13859757743450207</v>
      </c>
      <c r="C31" s="21">
        <v>0.67349503852547188</v>
      </c>
      <c r="D31" s="31">
        <v>0.82419131769920673</v>
      </c>
      <c r="E31" s="25">
        <v>10000</v>
      </c>
      <c r="F31" s="26">
        <v>10000</v>
      </c>
      <c r="G31" s="26">
        <v>10000</v>
      </c>
      <c r="H31" s="27">
        <f t="shared" si="5"/>
        <v>30000</v>
      </c>
      <c r="I31" s="25">
        <f t="shared" si="6"/>
        <v>869</v>
      </c>
      <c r="J31" s="26">
        <f t="shared" si="7"/>
        <v>1516</v>
      </c>
      <c r="K31" s="26">
        <f t="shared" si="8"/>
        <v>1028</v>
      </c>
      <c r="L31" s="27">
        <f t="shared" si="0"/>
        <v>3413</v>
      </c>
      <c r="M31" s="19">
        <f t="shared" si="1"/>
        <v>8.6900000000000005E-2</v>
      </c>
      <c r="N31" s="3">
        <f t="shared" si="1"/>
        <v>0.15160000000000001</v>
      </c>
      <c r="O31" s="3">
        <f t="shared" si="1"/>
        <v>0.1028</v>
      </c>
      <c r="P31" s="4">
        <f t="shared" si="2"/>
        <v>0.11376666666666667</v>
      </c>
      <c r="Q31" s="25">
        <f>SUM(E$13:E31)</f>
        <v>190000</v>
      </c>
      <c r="R31" s="26">
        <f>SUM(F$13:F31)</f>
        <v>190000</v>
      </c>
      <c r="S31" s="26">
        <f>SUM(G$13:G31)</f>
        <v>190000</v>
      </c>
      <c r="T31" s="27">
        <f t="shared" si="9"/>
        <v>570000</v>
      </c>
      <c r="U31" s="25">
        <f>SUM(I$13:I31)</f>
        <v>17073</v>
      </c>
      <c r="V31" s="26">
        <f>SUM(J$13:J31)</f>
        <v>28730</v>
      </c>
      <c r="W31" s="26">
        <f>SUM(K$13:K31)</f>
        <v>19313</v>
      </c>
      <c r="X31" s="27">
        <f t="shared" si="3"/>
        <v>65116</v>
      </c>
      <c r="Y31" s="3">
        <f t="shared" si="10"/>
        <v>8.9857894736842109E-2</v>
      </c>
      <c r="Z31" s="3">
        <f t="shared" si="4"/>
        <v>0.15121052631578946</v>
      </c>
      <c r="AA31" s="3">
        <f t="shared" si="4"/>
        <v>0.10164736842105263</v>
      </c>
      <c r="AB31" s="4">
        <f t="shared" si="11"/>
        <v>0.11423859649122807</v>
      </c>
    </row>
    <row r="32" spans="1:28" x14ac:dyDescent="0.3">
      <c r="A32" s="2">
        <v>20</v>
      </c>
      <c r="B32" s="13">
        <v>0.14145637947482426</v>
      </c>
      <c r="C32" s="21">
        <v>2.6127224078081657E-2</v>
      </c>
      <c r="D32" s="31">
        <v>0.76439785704004626</v>
      </c>
      <c r="E32" s="25">
        <v>10000</v>
      </c>
      <c r="F32" s="26">
        <v>10000</v>
      </c>
      <c r="G32" s="26">
        <v>10000</v>
      </c>
      <c r="H32" s="27">
        <f t="shared" si="5"/>
        <v>30000</v>
      </c>
      <c r="I32" s="25">
        <f t="shared" si="6"/>
        <v>869</v>
      </c>
      <c r="J32" s="26">
        <f t="shared" si="7"/>
        <v>1431</v>
      </c>
      <c r="K32" s="26">
        <f t="shared" si="8"/>
        <v>1022</v>
      </c>
      <c r="L32" s="27">
        <f t="shared" si="0"/>
        <v>3322</v>
      </c>
      <c r="M32" s="19">
        <f t="shared" si="1"/>
        <v>8.6900000000000005E-2</v>
      </c>
      <c r="N32" s="3">
        <f t="shared" si="1"/>
        <v>0.1431</v>
      </c>
      <c r="O32" s="3">
        <f t="shared" si="1"/>
        <v>0.1022</v>
      </c>
      <c r="P32" s="4">
        <f t="shared" si="2"/>
        <v>0.11073333333333334</v>
      </c>
      <c r="Q32" s="25">
        <f>SUM(E$13:E32)</f>
        <v>200000</v>
      </c>
      <c r="R32" s="26">
        <f>SUM(F$13:F32)</f>
        <v>200000</v>
      </c>
      <c r="S32" s="26">
        <f>SUM(G$13:G32)</f>
        <v>200000</v>
      </c>
      <c r="T32" s="27">
        <f t="shared" si="9"/>
        <v>600000</v>
      </c>
      <c r="U32" s="25">
        <f>SUM(I$13:I32)</f>
        <v>17942</v>
      </c>
      <c r="V32" s="26">
        <f>SUM(J$13:J32)</f>
        <v>30161</v>
      </c>
      <c r="W32" s="26">
        <f>SUM(K$13:K32)</f>
        <v>20335</v>
      </c>
      <c r="X32" s="27">
        <f t="shared" si="3"/>
        <v>68438</v>
      </c>
      <c r="Y32" s="3">
        <f t="shared" si="10"/>
        <v>8.9709999999999998E-2</v>
      </c>
      <c r="Z32" s="3">
        <f t="shared" si="4"/>
        <v>0.15080499999999999</v>
      </c>
      <c r="AA32" s="3">
        <f t="shared" si="4"/>
        <v>0.101675</v>
      </c>
      <c r="AB32" s="4">
        <f t="shared" si="11"/>
        <v>0.11406333333333334</v>
      </c>
    </row>
    <row r="33" spans="1:28" x14ac:dyDescent="0.3">
      <c r="A33" s="2">
        <v>21</v>
      </c>
      <c r="B33" s="13">
        <v>0.42119702339198706</v>
      </c>
      <c r="C33" s="21">
        <v>0.32571719276141586</v>
      </c>
      <c r="D33" s="31">
        <v>0.16207239089430636</v>
      </c>
      <c r="E33" s="25">
        <v>10000</v>
      </c>
      <c r="F33" s="26">
        <v>10000</v>
      </c>
      <c r="G33" s="26">
        <v>10000</v>
      </c>
      <c r="H33" s="27">
        <f t="shared" si="5"/>
        <v>30000</v>
      </c>
      <c r="I33" s="25">
        <f t="shared" si="6"/>
        <v>894</v>
      </c>
      <c r="J33" s="26">
        <f t="shared" si="7"/>
        <v>1484</v>
      </c>
      <c r="K33" s="26">
        <f t="shared" si="8"/>
        <v>970</v>
      </c>
      <c r="L33" s="27">
        <f t="shared" si="0"/>
        <v>3348</v>
      </c>
      <c r="M33" s="19">
        <f t="shared" si="1"/>
        <v>8.9399999999999993E-2</v>
      </c>
      <c r="N33" s="3">
        <f t="shared" si="1"/>
        <v>0.1484</v>
      </c>
      <c r="O33" s="3">
        <f t="shared" si="1"/>
        <v>9.7000000000000003E-2</v>
      </c>
      <c r="P33" s="4">
        <f t="shared" si="2"/>
        <v>0.1116</v>
      </c>
      <c r="Q33" s="25">
        <f>SUM(E$13:E33)</f>
        <v>210000</v>
      </c>
      <c r="R33" s="26">
        <f>SUM(F$13:F33)</f>
        <v>210000</v>
      </c>
      <c r="S33" s="26">
        <f>SUM(G$13:G33)</f>
        <v>210000</v>
      </c>
      <c r="T33" s="27">
        <f t="shared" si="9"/>
        <v>630000</v>
      </c>
      <c r="U33" s="25">
        <f>SUM(I$13:I33)</f>
        <v>18836</v>
      </c>
      <c r="V33" s="26">
        <f>SUM(J$13:J33)</f>
        <v>31645</v>
      </c>
      <c r="W33" s="26">
        <f>SUM(K$13:K33)</f>
        <v>21305</v>
      </c>
      <c r="X33" s="27">
        <f t="shared" si="3"/>
        <v>71786</v>
      </c>
      <c r="Y33" s="3">
        <f t="shared" si="10"/>
        <v>8.9695238095238092E-2</v>
      </c>
      <c r="Z33" s="3">
        <f t="shared" si="4"/>
        <v>0.15069047619047618</v>
      </c>
      <c r="AA33" s="3">
        <f t="shared" si="4"/>
        <v>0.10145238095238095</v>
      </c>
      <c r="AB33" s="4">
        <f t="shared" si="11"/>
        <v>0.11394603174603174</v>
      </c>
    </row>
    <row r="34" spans="1:28" x14ac:dyDescent="0.3">
      <c r="A34" s="2">
        <v>22</v>
      </c>
      <c r="B34" s="13">
        <v>0.99771515753781737</v>
      </c>
      <c r="C34" s="21">
        <v>0.12220285174429968</v>
      </c>
      <c r="D34" s="31">
        <v>0.73544602216590138</v>
      </c>
      <c r="E34" s="25">
        <v>10000</v>
      </c>
      <c r="F34" s="26">
        <v>10000</v>
      </c>
      <c r="G34" s="26">
        <v>10000</v>
      </c>
      <c r="H34" s="27">
        <f t="shared" si="5"/>
        <v>30000</v>
      </c>
      <c r="I34" s="25">
        <f t="shared" si="6"/>
        <v>982</v>
      </c>
      <c r="J34" s="26">
        <f t="shared" si="7"/>
        <v>1458</v>
      </c>
      <c r="K34" s="26">
        <f t="shared" si="8"/>
        <v>1019</v>
      </c>
      <c r="L34" s="27">
        <f t="shared" si="0"/>
        <v>3459</v>
      </c>
      <c r="M34" s="19">
        <f t="shared" si="1"/>
        <v>9.8199999999999996E-2</v>
      </c>
      <c r="N34" s="3">
        <f t="shared" si="1"/>
        <v>0.14580000000000001</v>
      </c>
      <c r="O34" s="3">
        <f t="shared" si="1"/>
        <v>0.1019</v>
      </c>
      <c r="P34" s="4">
        <f t="shared" si="2"/>
        <v>0.1153</v>
      </c>
      <c r="Q34" s="25">
        <f>SUM(E$13:E34)</f>
        <v>220000</v>
      </c>
      <c r="R34" s="26">
        <f>SUM(F$13:F34)</f>
        <v>220000</v>
      </c>
      <c r="S34" s="26">
        <f>SUM(G$13:G34)</f>
        <v>220000</v>
      </c>
      <c r="T34" s="27">
        <f t="shared" si="9"/>
        <v>660000</v>
      </c>
      <c r="U34" s="25">
        <f>SUM(I$13:I34)</f>
        <v>19818</v>
      </c>
      <c r="V34" s="26">
        <f>SUM(J$13:J34)</f>
        <v>33103</v>
      </c>
      <c r="W34" s="26">
        <f>SUM(K$13:K34)</f>
        <v>22324</v>
      </c>
      <c r="X34" s="27">
        <f t="shared" si="3"/>
        <v>75245</v>
      </c>
      <c r="Y34" s="3">
        <f t="shared" si="10"/>
        <v>9.008181818181818E-2</v>
      </c>
      <c r="Z34" s="3">
        <f t="shared" si="4"/>
        <v>0.15046818181818181</v>
      </c>
      <c r="AA34" s="3">
        <f t="shared" si="4"/>
        <v>0.10147272727272727</v>
      </c>
      <c r="AB34" s="4">
        <f t="shared" si="11"/>
        <v>0.11400757575757575</v>
      </c>
    </row>
    <row r="35" spans="1:28" x14ac:dyDescent="0.3">
      <c r="A35" s="2">
        <v>23</v>
      </c>
      <c r="B35" s="13">
        <v>0.98428068749365749</v>
      </c>
      <c r="C35" s="21">
        <v>0.63245163745720789</v>
      </c>
      <c r="D35" s="31">
        <v>0.39117261660271374</v>
      </c>
      <c r="E35" s="25">
        <v>10000</v>
      </c>
      <c r="F35" s="26">
        <v>10000</v>
      </c>
      <c r="G35" s="26">
        <v>10000</v>
      </c>
      <c r="H35" s="27">
        <f t="shared" si="5"/>
        <v>30000</v>
      </c>
      <c r="I35" s="25">
        <f t="shared" si="6"/>
        <v>962</v>
      </c>
      <c r="J35" s="26">
        <f t="shared" si="7"/>
        <v>1512</v>
      </c>
      <c r="K35" s="26">
        <f t="shared" si="8"/>
        <v>992</v>
      </c>
      <c r="L35" s="27">
        <f t="shared" si="0"/>
        <v>3466</v>
      </c>
      <c r="M35" s="19">
        <f t="shared" si="1"/>
        <v>9.6199999999999994E-2</v>
      </c>
      <c r="N35" s="3">
        <f t="shared" si="1"/>
        <v>0.1512</v>
      </c>
      <c r="O35" s="3">
        <f t="shared" si="1"/>
        <v>9.9199999999999997E-2</v>
      </c>
      <c r="P35" s="4">
        <f t="shared" si="2"/>
        <v>0.11553333333333334</v>
      </c>
      <c r="Q35" s="25">
        <f>SUM(E$13:E35)</f>
        <v>230000</v>
      </c>
      <c r="R35" s="26">
        <f>SUM(F$13:F35)</f>
        <v>230000</v>
      </c>
      <c r="S35" s="26">
        <f>SUM(G$13:G35)</f>
        <v>230000</v>
      </c>
      <c r="T35" s="27">
        <f t="shared" si="9"/>
        <v>690000</v>
      </c>
      <c r="U35" s="25">
        <f>SUM(I$13:I35)</f>
        <v>20780</v>
      </c>
      <c r="V35" s="26">
        <f>SUM(J$13:J35)</f>
        <v>34615</v>
      </c>
      <c r="W35" s="26">
        <f>SUM(K$13:K35)</f>
        <v>23316</v>
      </c>
      <c r="X35" s="27">
        <f t="shared" si="3"/>
        <v>78711</v>
      </c>
      <c r="Y35" s="3">
        <f t="shared" si="10"/>
        <v>9.0347826086956518E-2</v>
      </c>
      <c r="Z35" s="3">
        <f t="shared" si="4"/>
        <v>0.15049999999999999</v>
      </c>
      <c r="AA35" s="3">
        <f t="shared" si="4"/>
        <v>0.10137391304347826</v>
      </c>
      <c r="AB35" s="4">
        <f t="shared" si="11"/>
        <v>0.11407391304347826</v>
      </c>
    </row>
    <row r="36" spans="1:28" x14ac:dyDescent="0.3">
      <c r="A36" s="2">
        <v>24</v>
      </c>
      <c r="B36" s="13">
        <v>0.52196668971603</v>
      </c>
      <c r="C36" s="21">
        <v>0.79065612043287048</v>
      </c>
      <c r="D36" s="31">
        <v>0.95330356806762984</v>
      </c>
      <c r="E36" s="25">
        <v>10000</v>
      </c>
      <c r="F36" s="26">
        <v>10000</v>
      </c>
      <c r="G36" s="26">
        <v>10000</v>
      </c>
      <c r="H36" s="27">
        <f t="shared" si="5"/>
        <v>30000</v>
      </c>
      <c r="I36" s="25">
        <f t="shared" si="6"/>
        <v>901</v>
      </c>
      <c r="J36" s="26">
        <f t="shared" si="7"/>
        <v>1529</v>
      </c>
      <c r="K36" s="26">
        <f t="shared" si="8"/>
        <v>1051</v>
      </c>
      <c r="L36" s="27">
        <f t="shared" si="0"/>
        <v>3481</v>
      </c>
      <c r="M36" s="19">
        <f t="shared" si="1"/>
        <v>9.01E-2</v>
      </c>
      <c r="N36" s="3">
        <f t="shared" si="1"/>
        <v>0.15290000000000001</v>
      </c>
      <c r="O36" s="3">
        <f t="shared" si="1"/>
        <v>0.1051</v>
      </c>
      <c r="P36" s="4">
        <f t="shared" si="2"/>
        <v>0.11603333333333334</v>
      </c>
      <c r="Q36" s="25">
        <f>SUM(E$13:E36)</f>
        <v>240000</v>
      </c>
      <c r="R36" s="26">
        <f>SUM(F$13:F36)</f>
        <v>240000</v>
      </c>
      <c r="S36" s="26">
        <f>SUM(G$13:G36)</f>
        <v>240000</v>
      </c>
      <c r="T36" s="27">
        <f t="shared" si="9"/>
        <v>720000</v>
      </c>
      <c r="U36" s="25">
        <f>SUM(I$13:I36)</f>
        <v>21681</v>
      </c>
      <c r="V36" s="26">
        <f>SUM(J$13:J36)</f>
        <v>36144</v>
      </c>
      <c r="W36" s="26">
        <f>SUM(K$13:K36)</f>
        <v>24367</v>
      </c>
      <c r="X36" s="27">
        <f t="shared" si="3"/>
        <v>82192</v>
      </c>
      <c r="Y36" s="3">
        <f t="shared" si="10"/>
        <v>9.0337500000000001E-2</v>
      </c>
      <c r="Z36" s="3">
        <f t="shared" si="4"/>
        <v>0.15060000000000001</v>
      </c>
      <c r="AA36" s="3">
        <f t="shared" si="4"/>
        <v>0.10152916666666667</v>
      </c>
      <c r="AB36" s="4">
        <f t="shared" si="11"/>
        <v>0.11415555555555555</v>
      </c>
    </row>
    <row r="37" spans="1:28" x14ac:dyDescent="0.3">
      <c r="A37" s="51">
        <v>25</v>
      </c>
      <c r="B37" s="52">
        <v>4.933555335810913E-2</v>
      </c>
      <c r="C37" s="53">
        <v>0.35697519890735652</v>
      </c>
      <c r="D37" s="54">
        <v>0.97408168607555767</v>
      </c>
      <c r="E37" s="55">
        <v>10000</v>
      </c>
      <c r="F37" s="56">
        <v>10000</v>
      </c>
      <c r="G37" s="56">
        <v>10000</v>
      </c>
      <c r="H37" s="57">
        <f t="shared" si="5"/>
        <v>30000</v>
      </c>
      <c r="I37" s="55">
        <f t="shared" si="6"/>
        <v>853</v>
      </c>
      <c r="J37" s="56">
        <f t="shared" si="7"/>
        <v>1487</v>
      </c>
      <c r="K37" s="56">
        <f t="shared" si="8"/>
        <v>1059</v>
      </c>
      <c r="L37" s="57">
        <f t="shared" si="0"/>
        <v>3399</v>
      </c>
      <c r="M37" s="58">
        <f t="shared" si="1"/>
        <v>8.5300000000000001E-2</v>
      </c>
      <c r="N37" s="59">
        <f t="shared" si="1"/>
        <v>0.1487</v>
      </c>
      <c r="O37" s="59">
        <f t="shared" si="1"/>
        <v>0.10589999999999999</v>
      </c>
      <c r="P37" s="60">
        <f t="shared" si="2"/>
        <v>0.1133</v>
      </c>
      <c r="Q37" s="55">
        <f>SUM(E$13:E37)</f>
        <v>250000</v>
      </c>
      <c r="R37" s="56">
        <f>SUM(F$13:F37)</f>
        <v>250000</v>
      </c>
      <c r="S37" s="56">
        <f>SUM(G$13:G37)</f>
        <v>250000</v>
      </c>
      <c r="T37" s="57">
        <f t="shared" si="9"/>
        <v>750000</v>
      </c>
      <c r="U37" s="55">
        <f>SUM(I$13:I37)</f>
        <v>22534</v>
      </c>
      <c r="V37" s="56">
        <f>SUM(J$13:J37)</f>
        <v>37631</v>
      </c>
      <c r="W37" s="56">
        <f>SUM(K$13:K37)</f>
        <v>25426</v>
      </c>
      <c r="X37" s="57">
        <f t="shared" si="3"/>
        <v>85591</v>
      </c>
      <c r="Y37" s="59">
        <f t="shared" si="10"/>
        <v>9.0135999999999994E-2</v>
      </c>
      <c r="Z37" s="59">
        <f t="shared" si="4"/>
        <v>0.15052399999999999</v>
      </c>
      <c r="AA37" s="59">
        <f t="shared" si="4"/>
        <v>0.101704</v>
      </c>
      <c r="AB37" s="60">
        <f t="shared" si="11"/>
        <v>0.11412133333333334</v>
      </c>
    </row>
    <row r="38" spans="1:28" x14ac:dyDescent="0.3">
      <c r="A38" s="2">
        <v>26</v>
      </c>
      <c r="B38" s="13">
        <v>0.82917890129802863</v>
      </c>
      <c r="C38" s="21">
        <v>0.4786780692503757</v>
      </c>
      <c r="D38" s="31">
        <v>0.76999271073489683</v>
      </c>
      <c r="E38" s="25">
        <v>0</v>
      </c>
      <c r="F38" s="26">
        <v>30000</v>
      </c>
      <c r="G38" s="26">
        <v>0</v>
      </c>
      <c r="H38" s="27">
        <f t="shared" si="5"/>
        <v>30000</v>
      </c>
      <c r="I38" s="25">
        <f t="shared" si="6"/>
        <v>0</v>
      </c>
      <c r="J38" s="26">
        <f t="shared" si="7"/>
        <v>4497</v>
      </c>
      <c r="K38" s="26">
        <f t="shared" si="8"/>
        <v>0</v>
      </c>
      <c r="L38" s="27">
        <f t="shared" si="0"/>
        <v>4497</v>
      </c>
      <c r="M38" s="19" t="str">
        <f t="shared" si="1"/>
        <v/>
      </c>
      <c r="N38" s="3">
        <f t="shared" si="1"/>
        <v>0.14990000000000001</v>
      </c>
      <c r="O38" s="3" t="str">
        <f t="shared" si="1"/>
        <v/>
      </c>
      <c r="P38" s="4">
        <f t="shared" si="2"/>
        <v>0.14990000000000001</v>
      </c>
      <c r="Q38" s="25">
        <f>SUM(E$13:E38)</f>
        <v>250000</v>
      </c>
      <c r="R38" s="26">
        <f>SUM(F$13:F38)</f>
        <v>280000</v>
      </c>
      <c r="S38" s="26">
        <f>SUM(G$13:G38)</f>
        <v>250000</v>
      </c>
      <c r="T38" s="27">
        <f t="shared" si="9"/>
        <v>780000</v>
      </c>
      <c r="U38" s="25">
        <f>SUM(I$13:I38)</f>
        <v>22534</v>
      </c>
      <c r="V38" s="26">
        <f>SUM(J$13:J38)</f>
        <v>42128</v>
      </c>
      <c r="W38" s="26">
        <f>SUM(K$13:K38)</f>
        <v>25426</v>
      </c>
      <c r="X38" s="27">
        <f t="shared" si="3"/>
        <v>90088</v>
      </c>
      <c r="Y38" s="3">
        <f t="shared" si="10"/>
        <v>9.0135999999999994E-2</v>
      </c>
      <c r="Z38" s="3">
        <f t="shared" si="4"/>
        <v>0.15045714285714284</v>
      </c>
      <c r="AA38" s="3">
        <f t="shared" si="4"/>
        <v>0.101704</v>
      </c>
      <c r="AB38" s="4">
        <f t="shared" si="11"/>
        <v>0.1154974358974359</v>
      </c>
    </row>
    <row r="39" spans="1:28" x14ac:dyDescent="0.3">
      <c r="A39" s="2">
        <v>27</v>
      </c>
      <c r="B39" s="13">
        <v>0.83057412655940144</v>
      </c>
      <c r="C39" s="21">
        <v>0.11268826372767071</v>
      </c>
      <c r="D39" s="31">
        <v>0.10136237862120667</v>
      </c>
      <c r="E39" s="25">
        <v>0</v>
      </c>
      <c r="F39" s="26">
        <v>30000</v>
      </c>
      <c r="G39" s="26">
        <v>0</v>
      </c>
      <c r="H39" s="27">
        <f t="shared" si="5"/>
        <v>30000</v>
      </c>
      <c r="I39" s="25">
        <f t="shared" si="6"/>
        <v>0</v>
      </c>
      <c r="J39" s="26">
        <f t="shared" si="7"/>
        <v>4425</v>
      </c>
      <c r="K39" s="26">
        <f t="shared" si="8"/>
        <v>0</v>
      </c>
      <c r="L39" s="27">
        <f t="shared" si="0"/>
        <v>4425</v>
      </c>
      <c r="M39" s="19" t="str">
        <f t="shared" si="1"/>
        <v/>
      </c>
      <c r="N39" s="3">
        <f t="shared" si="1"/>
        <v>0.14749999999999999</v>
      </c>
      <c r="O39" s="3" t="str">
        <f t="shared" si="1"/>
        <v/>
      </c>
      <c r="P39" s="4">
        <f t="shared" si="2"/>
        <v>0.14749999999999999</v>
      </c>
      <c r="Q39" s="25">
        <f>SUM(E$13:E39)</f>
        <v>250000</v>
      </c>
      <c r="R39" s="26">
        <f>SUM(F$13:F39)</f>
        <v>310000</v>
      </c>
      <c r="S39" s="26">
        <f>SUM(G$13:G39)</f>
        <v>250000</v>
      </c>
      <c r="T39" s="27">
        <f t="shared" si="9"/>
        <v>810000</v>
      </c>
      <c r="U39" s="25">
        <f>SUM(I$13:I39)</f>
        <v>22534</v>
      </c>
      <c r="V39" s="26">
        <f>SUM(J$13:J39)</f>
        <v>46553</v>
      </c>
      <c r="W39" s="26">
        <f>SUM(K$13:K39)</f>
        <v>25426</v>
      </c>
      <c r="X39" s="27">
        <f t="shared" si="3"/>
        <v>94513</v>
      </c>
      <c r="Y39" s="3">
        <f t="shared" si="10"/>
        <v>9.0135999999999994E-2</v>
      </c>
      <c r="Z39" s="3">
        <f t="shared" si="4"/>
        <v>0.15017096774193547</v>
      </c>
      <c r="AA39" s="3">
        <f t="shared" si="4"/>
        <v>0.101704</v>
      </c>
      <c r="AB39" s="4">
        <f t="shared" si="11"/>
        <v>0.11668271604938271</v>
      </c>
    </row>
    <row r="40" spans="1:28" x14ac:dyDescent="0.3">
      <c r="A40" s="2">
        <v>28</v>
      </c>
      <c r="B40" s="13">
        <v>0.12541295162440103</v>
      </c>
      <c r="C40" s="21">
        <v>0.57034601159728393</v>
      </c>
      <c r="D40" s="31">
        <v>0.33625967477603558</v>
      </c>
      <c r="E40" s="25">
        <v>0</v>
      </c>
      <c r="F40" s="26">
        <v>30000</v>
      </c>
      <c r="G40" s="26">
        <v>0</v>
      </c>
      <c r="H40" s="27">
        <f t="shared" si="5"/>
        <v>30000</v>
      </c>
      <c r="I40" s="25">
        <f t="shared" si="6"/>
        <v>0</v>
      </c>
      <c r="J40" s="26">
        <f t="shared" si="7"/>
        <v>4511</v>
      </c>
      <c r="K40" s="26">
        <f t="shared" si="8"/>
        <v>0</v>
      </c>
      <c r="L40" s="27">
        <f t="shared" si="0"/>
        <v>4511</v>
      </c>
      <c r="M40" s="19" t="str">
        <f t="shared" si="1"/>
        <v/>
      </c>
      <c r="N40" s="3">
        <f t="shared" si="1"/>
        <v>0.15036666666666668</v>
      </c>
      <c r="O40" s="3" t="str">
        <f t="shared" si="1"/>
        <v/>
      </c>
      <c r="P40" s="4">
        <f t="shared" si="2"/>
        <v>0.15036666666666668</v>
      </c>
      <c r="Q40" s="25">
        <f>SUM(E$13:E40)</f>
        <v>250000</v>
      </c>
      <c r="R40" s="26">
        <f>SUM(F$13:F40)</f>
        <v>340000</v>
      </c>
      <c r="S40" s="26">
        <f>SUM(G$13:G40)</f>
        <v>250000</v>
      </c>
      <c r="T40" s="27">
        <f t="shared" si="9"/>
        <v>840000</v>
      </c>
      <c r="U40" s="25">
        <f>SUM(I$13:I40)</f>
        <v>22534</v>
      </c>
      <c r="V40" s="26">
        <f>SUM(J$13:J40)</f>
        <v>51064</v>
      </c>
      <c r="W40" s="26">
        <f>SUM(K$13:K40)</f>
        <v>25426</v>
      </c>
      <c r="X40" s="27">
        <f t="shared" si="3"/>
        <v>99024</v>
      </c>
      <c r="Y40" s="3">
        <f t="shared" si="10"/>
        <v>9.0135999999999994E-2</v>
      </c>
      <c r="Z40" s="3">
        <f t="shared" si="4"/>
        <v>0.15018823529411765</v>
      </c>
      <c r="AA40" s="3">
        <f t="shared" si="4"/>
        <v>0.101704</v>
      </c>
      <c r="AB40" s="4">
        <f t="shared" si="11"/>
        <v>0.11788571428571429</v>
      </c>
    </row>
    <row r="41" spans="1:28" x14ac:dyDescent="0.3">
      <c r="A41" s="2">
        <v>29</v>
      </c>
      <c r="B41" s="13">
        <v>0.82183322305407136</v>
      </c>
      <c r="C41" s="21">
        <v>0.89974636370046324</v>
      </c>
      <c r="D41" s="31">
        <v>0.63026915525054616</v>
      </c>
      <c r="E41" s="25">
        <v>0</v>
      </c>
      <c r="F41" s="26">
        <v>30000</v>
      </c>
      <c r="G41" s="26">
        <v>0</v>
      </c>
      <c r="H41" s="27">
        <f t="shared" si="5"/>
        <v>30000</v>
      </c>
      <c r="I41" s="25">
        <f t="shared" si="6"/>
        <v>0</v>
      </c>
      <c r="J41" s="26">
        <f t="shared" si="7"/>
        <v>4579</v>
      </c>
      <c r="K41" s="26">
        <f t="shared" si="8"/>
        <v>0</v>
      </c>
      <c r="L41" s="27">
        <f t="shared" si="0"/>
        <v>4579</v>
      </c>
      <c r="M41" s="19" t="str">
        <f t="shared" si="1"/>
        <v/>
      </c>
      <c r="N41" s="3">
        <f t="shared" si="1"/>
        <v>0.15263333333333334</v>
      </c>
      <c r="O41" s="3" t="str">
        <f t="shared" si="1"/>
        <v/>
      </c>
      <c r="P41" s="4">
        <f t="shared" si="2"/>
        <v>0.15263333333333334</v>
      </c>
      <c r="Q41" s="25">
        <f>SUM(E$13:E41)</f>
        <v>250000</v>
      </c>
      <c r="R41" s="26">
        <f>SUM(F$13:F41)</f>
        <v>370000</v>
      </c>
      <c r="S41" s="26">
        <f>SUM(G$13:G41)</f>
        <v>250000</v>
      </c>
      <c r="T41" s="27">
        <f t="shared" si="9"/>
        <v>870000</v>
      </c>
      <c r="U41" s="25">
        <f>SUM(I$13:I41)</f>
        <v>22534</v>
      </c>
      <c r="V41" s="26">
        <f>SUM(J$13:J41)</f>
        <v>55643</v>
      </c>
      <c r="W41" s="26">
        <f>SUM(K$13:K41)</f>
        <v>25426</v>
      </c>
      <c r="X41" s="27">
        <f t="shared" si="3"/>
        <v>103603</v>
      </c>
      <c r="Y41" s="3">
        <f t="shared" si="10"/>
        <v>9.0135999999999994E-2</v>
      </c>
      <c r="Z41" s="3">
        <f t="shared" si="4"/>
        <v>0.15038648648648648</v>
      </c>
      <c r="AA41" s="3">
        <f t="shared" si="4"/>
        <v>0.101704</v>
      </c>
      <c r="AB41" s="4">
        <f t="shared" si="11"/>
        <v>0.11908390804597702</v>
      </c>
    </row>
    <row r="42" spans="1:28" x14ac:dyDescent="0.3">
      <c r="A42" s="2">
        <v>30</v>
      </c>
      <c r="B42" s="13">
        <v>0.46672346542798115</v>
      </c>
      <c r="C42" s="21">
        <v>0.13789038283209309</v>
      </c>
      <c r="D42" s="31">
        <v>0.69099104221869756</v>
      </c>
      <c r="E42" s="25">
        <v>0</v>
      </c>
      <c r="F42" s="26">
        <v>30000</v>
      </c>
      <c r="G42" s="26">
        <v>0</v>
      </c>
      <c r="H42" s="27">
        <f t="shared" si="5"/>
        <v>30000</v>
      </c>
      <c r="I42" s="25">
        <f t="shared" si="6"/>
        <v>0</v>
      </c>
      <c r="J42" s="26">
        <f t="shared" si="7"/>
        <v>4433</v>
      </c>
      <c r="K42" s="26">
        <f t="shared" si="8"/>
        <v>0</v>
      </c>
      <c r="L42" s="27">
        <f t="shared" si="0"/>
        <v>4433</v>
      </c>
      <c r="M42" s="19" t="str">
        <f t="shared" si="1"/>
        <v/>
      </c>
      <c r="N42" s="3">
        <f t="shared" si="1"/>
        <v>0.14776666666666666</v>
      </c>
      <c r="O42" s="3" t="str">
        <f t="shared" si="1"/>
        <v/>
      </c>
      <c r="P42" s="4">
        <f t="shared" si="2"/>
        <v>0.14776666666666666</v>
      </c>
      <c r="Q42" s="25">
        <f>SUM(E$13:E42)</f>
        <v>250000</v>
      </c>
      <c r="R42" s="26">
        <f>SUM(F$13:F42)</f>
        <v>400000</v>
      </c>
      <c r="S42" s="26">
        <f>SUM(G$13:G42)</f>
        <v>250000</v>
      </c>
      <c r="T42" s="27">
        <f t="shared" si="9"/>
        <v>900000</v>
      </c>
      <c r="U42" s="25">
        <f>SUM(I$13:I42)</f>
        <v>22534</v>
      </c>
      <c r="V42" s="26">
        <f>SUM(J$13:J42)</f>
        <v>60076</v>
      </c>
      <c r="W42" s="26">
        <f>SUM(K$13:K42)</f>
        <v>25426</v>
      </c>
      <c r="X42" s="27">
        <f t="shared" si="3"/>
        <v>108036</v>
      </c>
      <c r="Y42" s="3">
        <f t="shared" si="10"/>
        <v>9.0135999999999994E-2</v>
      </c>
      <c r="Z42" s="3">
        <f t="shared" si="4"/>
        <v>0.15018999999999999</v>
      </c>
      <c r="AA42" s="3">
        <f t="shared" si="4"/>
        <v>0.101704</v>
      </c>
      <c r="AB42" s="4">
        <f t="shared" si="11"/>
        <v>0.12003999999999999</v>
      </c>
    </row>
    <row r="43" spans="1:28" x14ac:dyDescent="0.3">
      <c r="A43" s="2">
        <v>31</v>
      </c>
      <c r="B43" s="13">
        <v>0.12246731489099971</v>
      </c>
      <c r="C43" s="21">
        <v>0.95644669866009235</v>
      </c>
      <c r="D43" s="31">
        <v>0.53654371147099855</v>
      </c>
      <c r="E43" s="25">
        <v>0</v>
      </c>
      <c r="F43" s="26">
        <v>30000</v>
      </c>
      <c r="G43" s="26">
        <v>0</v>
      </c>
      <c r="H43" s="27">
        <f t="shared" si="5"/>
        <v>30000</v>
      </c>
      <c r="I43" s="25">
        <f t="shared" si="6"/>
        <v>0</v>
      </c>
      <c r="J43" s="26">
        <f t="shared" si="7"/>
        <v>4606</v>
      </c>
      <c r="K43" s="26">
        <f t="shared" si="8"/>
        <v>0</v>
      </c>
      <c r="L43" s="27">
        <f t="shared" si="0"/>
        <v>4606</v>
      </c>
      <c r="M43" s="19" t="str">
        <f t="shared" si="1"/>
        <v/>
      </c>
      <c r="N43" s="3">
        <f t="shared" si="1"/>
        <v>0.15353333333333333</v>
      </c>
      <c r="O43" s="3" t="str">
        <f t="shared" si="1"/>
        <v/>
      </c>
      <c r="P43" s="4">
        <f t="shared" si="2"/>
        <v>0.15353333333333333</v>
      </c>
      <c r="Q43" s="25">
        <f>SUM(E$13:E43)</f>
        <v>250000</v>
      </c>
      <c r="R43" s="26">
        <f>SUM(F$13:F43)</f>
        <v>430000</v>
      </c>
      <c r="S43" s="26">
        <f>SUM(G$13:G43)</f>
        <v>250000</v>
      </c>
      <c r="T43" s="27">
        <f t="shared" si="9"/>
        <v>930000</v>
      </c>
      <c r="U43" s="25">
        <f>SUM(I$13:I43)</f>
        <v>22534</v>
      </c>
      <c r="V43" s="26">
        <f>SUM(J$13:J43)</f>
        <v>64682</v>
      </c>
      <c r="W43" s="26">
        <f>SUM(K$13:K43)</f>
        <v>25426</v>
      </c>
      <c r="X43" s="27">
        <f t="shared" si="3"/>
        <v>112642</v>
      </c>
      <c r="Y43" s="3">
        <f t="shared" si="10"/>
        <v>9.0135999999999994E-2</v>
      </c>
      <c r="Z43" s="3">
        <f t="shared" si="4"/>
        <v>0.15042325581395349</v>
      </c>
      <c r="AA43" s="3">
        <f t="shared" si="4"/>
        <v>0.101704</v>
      </c>
      <c r="AB43" s="4">
        <f t="shared" si="11"/>
        <v>0.12112043010752688</v>
      </c>
    </row>
    <row r="44" spans="1:28" x14ac:dyDescent="0.3">
      <c r="A44" s="2">
        <v>32</v>
      </c>
      <c r="B44" s="13">
        <v>0.75077591207314509</v>
      </c>
      <c r="C44" s="21">
        <v>0.64110748239285398</v>
      </c>
      <c r="D44" s="31">
        <v>0.98913580362115039</v>
      </c>
      <c r="E44" s="25">
        <v>0</v>
      </c>
      <c r="F44" s="26">
        <v>30000</v>
      </c>
      <c r="G44" s="26">
        <v>0</v>
      </c>
      <c r="H44" s="27">
        <f t="shared" si="5"/>
        <v>30000</v>
      </c>
      <c r="I44" s="25">
        <f t="shared" si="6"/>
        <v>0</v>
      </c>
      <c r="J44" s="26">
        <f t="shared" si="7"/>
        <v>4522</v>
      </c>
      <c r="K44" s="26">
        <f t="shared" si="8"/>
        <v>0</v>
      </c>
      <c r="L44" s="27">
        <f t="shared" si="0"/>
        <v>4522</v>
      </c>
      <c r="M44" s="19" t="str">
        <f t="shared" si="1"/>
        <v/>
      </c>
      <c r="N44" s="3">
        <f t="shared" si="1"/>
        <v>0.15073333333333333</v>
      </c>
      <c r="O44" s="3" t="str">
        <f t="shared" si="1"/>
        <v/>
      </c>
      <c r="P44" s="4">
        <f t="shared" si="2"/>
        <v>0.15073333333333333</v>
      </c>
      <c r="Q44" s="25">
        <f>SUM(E$13:E44)</f>
        <v>250000</v>
      </c>
      <c r="R44" s="26">
        <f>SUM(F$13:F44)</f>
        <v>460000</v>
      </c>
      <c r="S44" s="26">
        <f>SUM(G$13:G44)</f>
        <v>250000</v>
      </c>
      <c r="T44" s="27">
        <f t="shared" si="9"/>
        <v>960000</v>
      </c>
      <c r="U44" s="25">
        <f>SUM(I$13:I44)</f>
        <v>22534</v>
      </c>
      <c r="V44" s="26">
        <f>SUM(J$13:J44)</f>
        <v>69204</v>
      </c>
      <c r="W44" s="26">
        <f>SUM(K$13:K44)</f>
        <v>25426</v>
      </c>
      <c r="X44" s="27">
        <f t="shared" si="3"/>
        <v>117164</v>
      </c>
      <c r="Y44" s="3">
        <f t="shared" si="10"/>
        <v>9.0135999999999994E-2</v>
      </c>
      <c r="Z44" s="3">
        <f t="shared" si="4"/>
        <v>0.15044347826086957</v>
      </c>
      <c r="AA44" s="3">
        <f t="shared" si="4"/>
        <v>0.101704</v>
      </c>
      <c r="AB44" s="4">
        <f t="shared" si="11"/>
        <v>0.12204583333333334</v>
      </c>
    </row>
    <row r="45" spans="1:28" x14ac:dyDescent="0.3">
      <c r="A45" s="2">
        <v>33</v>
      </c>
      <c r="B45" s="13">
        <v>0.44080644629370691</v>
      </c>
      <c r="C45" s="21">
        <v>0.70481351186439056</v>
      </c>
      <c r="D45" s="31">
        <v>5.7944183564048068E-2</v>
      </c>
      <c r="E45" s="25">
        <v>0</v>
      </c>
      <c r="F45" s="26">
        <v>30000</v>
      </c>
      <c r="G45" s="26">
        <v>0</v>
      </c>
      <c r="H45" s="27">
        <f t="shared" si="5"/>
        <v>30000</v>
      </c>
      <c r="I45" s="25">
        <f t="shared" si="6"/>
        <v>0</v>
      </c>
      <c r="J45" s="26">
        <f t="shared" si="7"/>
        <v>4533</v>
      </c>
      <c r="K45" s="26">
        <f t="shared" si="8"/>
        <v>0</v>
      </c>
      <c r="L45" s="27">
        <f t="shared" si="0"/>
        <v>4533</v>
      </c>
      <c r="M45" s="19" t="str">
        <f t="shared" ref="M45:O76" si="12">IF(E45=0,"",I45/E45)</f>
        <v/>
      </c>
      <c r="N45" s="3">
        <f t="shared" si="12"/>
        <v>0.15110000000000001</v>
      </c>
      <c r="O45" s="3" t="str">
        <f t="shared" si="12"/>
        <v/>
      </c>
      <c r="P45" s="4">
        <f t="shared" si="2"/>
        <v>0.15110000000000001</v>
      </c>
      <c r="Q45" s="25">
        <f>SUM(E$13:E45)</f>
        <v>250000</v>
      </c>
      <c r="R45" s="26">
        <f>SUM(F$13:F45)</f>
        <v>490000</v>
      </c>
      <c r="S45" s="26">
        <f>SUM(G$13:G45)</f>
        <v>250000</v>
      </c>
      <c r="T45" s="27">
        <f t="shared" si="9"/>
        <v>990000</v>
      </c>
      <c r="U45" s="25">
        <f>SUM(I$13:I45)</f>
        <v>22534</v>
      </c>
      <c r="V45" s="26">
        <f>SUM(J$13:J45)</f>
        <v>73737</v>
      </c>
      <c r="W45" s="26">
        <f>SUM(K$13:K45)</f>
        <v>25426</v>
      </c>
      <c r="X45" s="27">
        <f t="shared" si="3"/>
        <v>121697</v>
      </c>
      <c r="Y45" s="3">
        <f t="shared" si="10"/>
        <v>9.0135999999999994E-2</v>
      </c>
      <c r="Z45" s="3">
        <f t="shared" si="4"/>
        <v>0.15048367346938776</v>
      </c>
      <c r="AA45" s="3">
        <f t="shared" si="4"/>
        <v>0.101704</v>
      </c>
      <c r="AB45" s="4">
        <f t="shared" si="11"/>
        <v>0.12292626262626262</v>
      </c>
    </row>
    <row r="46" spans="1:28" x14ac:dyDescent="0.3">
      <c r="A46" s="2">
        <v>34</v>
      </c>
      <c r="B46" s="13">
        <v>0.37928300021913264</v>
      </c>
      <c r="C46" s="21">
        <v>0.58343850906323758</v>
      </c>
      <c r="D46" s="31">
        <v>0.9713856665544085</v>
      </c>
      <c r="E46" s="25">
        <v>0</v>
      </c>
      <c r="F46" s="26">
        <v>30000</v>
      </c>
      <c r="G46" s="26">
        <v>0</v>
      </c>
      <c r="H46" s="27">
        <f t="shared" si="5"/>
        <v>30000</v>
      </c>
      <c r="I46" s="25">
        <f t="shared" si="6"/>
        <v>0</v>
      </c>
      <c r="J46" s="26">
        <f t="shared" si="7"/>
        <v>4513</v>
      </c>
      <c r="K46" s="26">
        <f t="shared" si="8"/>
        <v>0</v>
      </c>
      <c r="L46" s="27">
        <f t="shared" si="0"/>
        <v>4513</v>
      </c>
      <c r="M46" s="19" t="str">
        <f t="shared" si="12"/>
        <v/>
      </c>
      <c r="N46" s="3">
        <f t="shared" si="12"/>
        <v>0.15043333333333334</v>
      </c>
      <c r="O46" s="3" t="str">
        <f t="shared" si="12"/>
        <v/>
      </c>
      <c r="P46" s="4">
        <f t="shared" si="2"/>
        <v>0.15043333333333334</v>
      </c>
      <c r="Q46" s="25">
        <f>SUM(E$13:E46)</f>
        <v>250000</v>
      </c>
      <c r="R46" s="26">
        <f>SUM(F$13:F46)</f>
        <v>520000</v>
      </c>
      <c r="S46" s="26">
        <f>SUM(G$13:G46)</f>
        <v>250000</v>
      </c>
      <c r="T46" s="27">
        <f t="shared" si="9"/>
        <v>1020000</v>
      </c>
      <c r="U46" s="25">
        <f>SUM(I$13:I46)</f>
        <v>22534</v>
      </c>
      <c r="V46" s="26">
        <f>SUM(J$13:J46)</f>
        <v>78250</v>
      </c>
      <c r="W46" s="26">
        <f>SUM(K$13:K46)</f>
        <v>25426</v>
      </c>
      <c r="X46" s="27">
        <f t="shared" si="3"/>
        <v>126210</v>
      </c>
      <c r="Y46" s="3">
        <f t="shared" si="10"/>
        <v>9.0135999999999994E-2</v>
      </c>
      <c r="Z46" s="3">
        <f t="shared" si="4"/>
        <v>0.15048076923076922</v>
      </c>
      <c r="AA46" s="3">
        <f t="shared" si="4"/>
        <v>0.101704</v>
      </c>
      <c r="AB46" s="4">
        <f t="shared" si="11"/>
        <v>0.12373529411764705</v>
      </c>
    </row>
    <row r="47" spans="1:28" x14ac:dyDescent="0.3">
      <c r="A47" s="2">
        <v>35</v>
      </c>
      <c r="B47" s="13">
        <v>0.16918604551395922</v>
      </c>
      <c r="C47" s="21">
        <v>0.85672879876591712</v>
      </c>
      <c r="D47" s="31">
        <v>0.79024571973503632</v>
      </c>
      <c r="E47" s="25">
        <v>0</v>
      </c>
      <c r="F47" s="26">
        <v>30000</v>
      </c>
      <c r="G47" s="26">
        <v>0</v>
      </c>
      <c r="H47" s="27">
        <f t="shared" si="5"/>
        <v>30000</v>
      </c>
      <c r="I47" s="25">
        <f t="shared" si="6"/>
        <v>0</v>
      </c>
      <c r="J47" s="26">
        <f t="shared" si="7"/>
        <v>4566</v>
      </c>
      <c r="K47" s="26">
        <f t="shared" si="8"/>
        <v>0</v>
      </c>
      <c r="L47" s="27">
        <f t="shared" si="0"/>
        <v>4566</v>
      </c>
      <c r="M47" s="19" t="str">
        <f t="shared" si="12"/>
        <v/>
      </c>
      <c r="N47" s="3">
        <f t="shared" si="12"/>
        <v>0.1522</v>
      </c>
      <c r="O47" s="3" t="str">
        <f t="shared" si="12"/>
        <v/>
      </c>
      <c r="P47" s="4">
        <f t="shared" si="2"/>
        <v>0.1522</v>
      </c>
      <c r="Q47" s="25">
        <f>SUM(E$13:E47)</f>
        <v>250000</v>
      </c>
      <c r="R47" s="26">
        <f>SUM(F$13:F47)</f>
        <v>550000</v>
      </c>
      <c r="S47" s="26">
        <f>SUM(G$13:G47)</f>
        <v>250000</v>
      </c>
      <c r="T47" s="27">
        <f t="shared" si="9"/>
        <v>1050000</v>
      </c>
      <c r="U47" s="25">
        <f>SUM(I$13:I47)</f>
        <v>22534</v>
      </c>
      <c r="V47" s="26">
        <f>SUM(J$13:J47)</f>
        <v>82816</v>
      </c>
      <c r="W47" s="26">
        <f>SUM(K$13:K47)</f>
        <v>25426</v>
      </c>
      <c r="X47" s="27">
        <f t="shared" si="3"/>
        <v>130776</v>
      </c>
      <c r="Y47" s="3">
        <f t="shared" si="10"/>
        <v>9.0135999999999994E-2</v>
      </c>
      <c r="Z47" s="3">
        <f t="shared" si="4"/>
        <v>0.15057454545454546</v>
      </c>
      <c r="AA47" s="3">
        <f t="shared" si="4"/>
        <v>0.101704</v>
      </c>
      <c r="AB47" s="4">
        <f t="shared" si="11"/>
        <v>0.12454857142857143</v>
      </c>
    </row>
    <row r="48" spans="1:28" x14ac:dyDescent="0.3">
      <c r="A48" s="2">
        <v>36</v>
      </c>
      <c r="B48" s="13">
        <v>4.7865154844888069E-2</v>
      </c>
      <c r="C48" s="21">
        <v>0.52541042716998121</v>
      </c>
      <c r="D48" s="31">
        <v>0.41685646428506251</v>
      </c>
      <c r="E48" s="25">
        <v>0</v>
      </c>
      <c r="F48" s="26">
        <v>30000</v>
      </c>
      <c r="G48" s="26">
        <v>0</v>
      </c>
      <c r="H48" s="27">
        <f t="shared" si="5"/>
        <v>30000</v>
      </c>
      <c r="I48" s="25">
        <f t="shared" si="6"/>
        <v>0</v>
      </c>
      <c r="J48" s="26">
        <f t="shared" si="7"/>
        <v>4504</v>
      </c>
      <c r="K48" s="26">
        <f t="shared" si="8"/>
        <v>0</v>
      </c>
      <c r="L48" s="27">
        <f t="shared" si="0"/>
        <v>4504</v>
      </c>
      <c r="M48" s="19" t="str">
        <f t="shared" si="12"/>
        <v/>
      </c>
      <c r="N48" s="3">
        <f t="shared" si="12"/>
        <v>0.15013333333333334</v>
      </c>
      <c r="O48" s="3" t="str">
        <f t="shared" si="12"/>
        <v/>
      </c>
      <c r="P48" s="4">
        <f t="shared" si="2"/>
        <v>0.15013333333333334</v>
      </c>
      <c r="Q48" s="25">
        <f>SUM(E$13:E48)</f>
        <v>250000</v>
      </c>
      <c r="R48" s="26">
        <f>SUM(F$13:F48)</f>
        <v>580000</v>
      </c>
      <c r="S48" s="26">
        <f>SUM(G$13:G48)</f>
        <v>250000</v>
      </c>
      <c r="T48" s="27">
        <f t="shared" si="9"/>
        <v>1080000</v>
      </c>
      <c r="U48" s="25">
        <f>SUM(I$13:I48)</f>
        <v>22534</v>
      </c>
      <c r="V48" s="26">
        <f>SUM(J$13:J48)</f>
        <v>87320</v>
      </c>
      <c r="W48" s="26">
        <f>SUM(K$13:K48)</f>
        <v>25426</v>
      </c>
      <c r="X48" s="27">
        <f t="shared" si="3"/>
        <v>135280</v>
      </c>
      <c r="Y48" s="3">
        <f t="shared" si="10"/>
        <v>9.0135999999999994E-2</v>
      </c>
      <c r="Z48" s="3">
        <f t="shared" si="4"/>
        <v>0.15055172413793103</v>
      </c>
      <c r="AA48" s="3">
        <f t="shared" si="4"/>
        <v>0.101704</v>
      </c>
      <c r="AB48" s="4">
        <f t="shared" si="11"/>
        <v>0.12525925925925926</v>
      </c>
    </row>
    <row r="49" spans="1:28" x14ac:dyDescent="0.3">
      <c r="A49" s="2">
        <v>37</v>
      </c>
      <c r="B49" s="13">
        <v>0.19716443155712249</v>
      </c>
      <c r="C49" s="21">
        <v>0.88580004983850236</v>
      </c>
      <c r="D49" s="31">
        <v>3.0788225974295758E-2</v>
      </c>
      <c r="E49" s="25">
        <v>0</v>
      </c>
      <c r="F49" s="26">
        <v>30000</v>
      </c>
      <c r="G49" s="26">
        <v>0</v>
      </c>
      <c r="H49" s="27">
        <f t="shared" si="5"/>
        <v>30000</v>
      </c>
      <c r="I49" s="25">
        <f t="shared" si="6"/>
        <v>0</v>
      </c>
      <c r="J49" s="26">
        <f t="shared" si="7"/>
        <v>4575</v>
      </c>
      <c r="K49" s="26">
        <f t="shared" si="8"/>
        <v>0</v>
      </c>
      <c r="L49" s="27">
        <f t="shared" si="0"/>
        <v>4575</v>
      </c>
      <c r="M49" s="19" t="str">
        <f t="shared" si="12"/>
        <v/>
      </c>
      <c r="N49" s="3">
        <f t="shared" si="12"/>
        <v>0.1525</v>
      </c>
      <c r="O49" s="3" t="str">
        <f t="shared" si="12"/>
        <v/>
      </c>
      <c r="P49" s="4">
        <f t="shared" si="2"/>
        <v>0.1525</v>
      </c>
      <c r="Q49" s="25">
        <f>SUM(E$13:E49)</f>
        <v>250000</v>
      </c>
      <c r="R49" s="26">
        <f>SUM(F$13:F49)</f>
        <v>610000</v>
      </c>
      <c r="S49" s="26">
        <f>SUM(G$13:G49)</f>
        <v>250000</v>
      </c>
      <c r="T49" s="27">
        <f t="shared" si="9"/>
        <v>1110000</v>
      </c>
      <c r="U49" s="25">
        <f>SUM(I$13:I49)</f>
        <v>22534</v>
      </c>
      <c r="V49" s="26">
        <f>SUM(J$13:J49)</f>
        <v>91895</v>
      </c>
      <c r="W49" s="26">
        <f>SUM(K$13:K49)</f>
        <v>25426</v>
      </c>
      <c r="X49" s="27">
        <f t="shared" si="3"/>
        <v>139855</v>
      </c>
      <c r="Y49" s="3">
        <f t="shared" si="10"/>
        <v>9.0135999999999994E-2</v>
      </c>
      <c r="Z49" s="3">
        <f t="shared" si="4"/>
        <v>0.15064754098360655</v>
      </c>
      <c r="AA49" s="3">
        <f t="shared" si="4"/>
        <v>0.101704</v>
      </c>
      <c r="AB49" s="4">
        <f t="shared" si="11"/>
        <v>0.12599549549549549</v>
      </c>
    </row>
    <row r="50" spans="1:28" x14ac:dyDescent="0.3">
      <c r="A50" s="2">
        <v>38</v>
      </c>
      <c r="B50" s="13">
        <v>0.48165300113802223</v>
      </c>
      <c r="C50" s="21">
        <v>0.63957253558059357</v>
      </c>
      <c r="D50" s="31">
        <v>0.56574500553275064</v>
      </c>
      <c r="E50" s="25">
        <v>0</v>
      </c>
      <c r="F50" s="26">
        <v>30000</v>
      </c>
      <c r="G50" s="26">
        <v>0</v>
      </c>
      <c r="H50" s="27">
        <f t="shared" si="5"/>
        <v>30000</v>
      </c>
      <c r="I50" s="25">
        <f t="shared" si="6"/>
        <v>0</v>
      </c>
      <c r="J50" s="26">
        <f t="shared" si="7"/>
        <v>4522</v>
      </c>
      <c r="K50" s="26">
        <f t="shared" si="8"/>
        <v>0</v>
      </c>
      <c r="L50" s="27">
        <f t="shared" si="0"/>
        <v>4522</v>
      </c>
      <c r="M50" s="19" t="str">
        <f t="shared" si="12"/>
        <v/>
      </c>
      <c r="N50" s="3">
        <f t="shared" si="12"/>
        <v>0.15073333333333333</v>
      </c>
      <c r="O50" s="3" t="str">
        <f t="shared" si="12"/>
        <v/>
      </c>
      <c r="P50" s="4">
        <f t="shared" si="2"/>
        <v>0.15073333333333333</v>
      </c>
      <c r="Q50" s="25">
        <f>SUM(E$13:E50)</f>
        <v>250000</v>
      </c>
      <c r="R50" s="26">
        <f>SUM(F$13:F50)</f>
        <v>640000</v>
      </c>
      <c r="S50" s="26">
        <f>SUM(G$13:G50)</f>
        <v>250000</v>
      </c>
      <c r="T50" s="27">
        <f t="shared" si="9"/>
        <v>1140000</v>
      </c>
      <c r="U50" s="25">
        <f>SUM(I$13:I50)</f>
        <v>22534</v>
      </c>
      <c r="V50" s="26">
        <f>SUM(J$13:J50)</f>
        <v>96417</v>
      </c>
      <c r="W50" s="26">
        <f>SUM(K$13:K50)</f>
        <v>25426</v>
      </c>
      <c r="X50" s="27">
        <f t="shared" si="3"/>
        <v>144377</v>
      </c>
      <c r="Y50" s="3">
        <f t="shared" si="10"/>
        <v>9.0135999999999994E-2</v>
      </c>
      <c r="Z50" s="3">
        <f t="shared" si="4"/>
        <v>0.1506515625</v>
      </c>
      <c r="AA50" s="3">
        <f t="shared" si="4"/>
        <v>0.101704</v>
      </c>
      <c r="AB50" s="4">
        <f t="shared" si="11"/>
        <v>0.12664649122807017</v>
      </c>
    </row>
    <row r="51" spans="1:28" x14ac:dyDescent="0.3">
      <c r="A51" s="2">
        <v>39</v>
      </c>
      <c r="B51" s="13">
        <v>0.53252149389767411</v>
      </c>
      <c r="C51" s="21">
        <v>0.26264872583515153</v>
      </c>
      <c r="D51" s="31">
        <v>0.87955960602997807</v>
      </c>
      <c r="E51" s="25">
        <v>0</v>
      </c>
      <c r="F51" s="26">
        <v>30000</v>
      </c>
      <c r="G51" s="26">
        <v>0</v>
      </c>
      <c r="H51" s="27">
        <f t="shared" si="5"/>
        <v>30000</v>
      </c>
      <c r="I51" s="25">
        <f t="shared" si="6"/>
        <v>0</v>
      </c>
      <c r="J51" s="26">
        <f t="shared" si="7"/>
        <v>4461</v>
      </c>
      <c r="K51" s="26">
        <f t="shared" si="8"/>
        <v>0</v>
      </c>
      <c r="L51" s="27">
        <f t="shared" si="0"/>
        <v>4461</v>
      </c>
      <c r="M51" s="19" t="str">
        <f t="shared" si="12"/>
        <v/>
      </c>
      <c r="N51" s="3">
        <f t="shared" si="12"/>
        <v>0.1487</v>
      </c>
      <c r="O51" s="3" t="str">
        <f t="shared" si="12"/>
        <v/>
      </c>
      <c r="P51" s="4">
        <f t="shared" si="2"/>
        <v>0.1487</v>
      </c>
      <c r="Q51" s="25">
        <f>SUM(E$13:E51)</f>
        <v>250000</v>
      </c>
      <c r="R51" s="26">
        <f>SUM(F$13:F51)</f>
        <v>670000</v>
      </c>
      <c r="S51" s="26">
        <f>SUM(G$13:G51)</f>
        <v>250000</v>
      </c>
      <c r="T51" s="27">
        <f t="shared" si="9"/>
        <v>1170000</v>
      </c>
      <c r="U51" s="25">
        <f>SUM(I$13:I51)</f>
        <v>22534</v>
      </c>
      <c r="V51" s="26">
        <f>SUM(J$13:J51)</f>
        <v>100878</v>
      </c>
      <c r="W51" s="26">
        <f>SUM(K$13:K51)</f>
        <v>25426</v>
      </c>
      <c r="X51" s="27">
        <f t="shared" si="3"/>
        <v>148838</v>
      </c>
      <c r="Y51" s="3">
        <f t="shared" si="10"/>
        <v>9.0135999999999994E-2</v>
      </c>
      <c r="Z51" s="3">
        <f t="shared" si="4"/>
        <v>0.15056417910447761</v>
      </c>
      <c r="AA51" s="3">
        <f t="shared" si="4"/>
        <v>0.101704</v>
      </c>
      <c r="AB51" s="4">
        <f t="shared" si="11"/>
        <v>0.12721196581196581</v>
      </c>
    </row>
    <row r="52" spans="1:28" x14ac:dyDescent="0.3">
      <c r="A52" s="2">
        <v>40</v>
      </c>
      <c r="B52" s="13">
        <v>0.92255295532965398</v>
      </c>
      <c r="C52" s="21">
        <v>0.5670472003227135</v>
      </c>
      <c r="D52" s="31">
        <v>0.28631397150172722</v>
      </c>
      <c r="E52" s="25">
        <v>0</v>
      </c>
      <c r="F52" s="26">
        <v>30000</v>
      </c>
      <c r="G52" s="26">
        <v>0</v>
      </c>
      <c r="H52" s="27">
        <f t="shared" si="5"/>
        <v>30000</v>
      </c>
      <c r="I52" s="25">
        <f t="shared" si="6"/>
        <v>0</v>
      </c>
      <c r="J52" s="26">
        <f t="shared" si="7"/>
        <v>4510</v>
      </c>
      <c r="K52" s="26">
        <f t="shared" si="8"/>
        <v>0</v>
      </c>
      <c r="L52" s="27">
        <f t="shared" si="0"/>
        <v>4510</v>
      </c>
      <c r="M52" s="19" t="str">
        <f t="shared" si="12"/>
        <v/>
      </c>
      <c r="N52" s="3">
        <f t="shared" si="12"/>
        <v>0.15033333333333335</v>
      </c>
      <c r="O52" s="3" t="str">
        <f t="shared" si="12"/>
        <v/>
      </c>
      <c r="P52" s="4">
        <f t="shared" si="2"/>
        <v>0.15033333333333335</v>
      </c>
      <c r="Q52" s="25">
        <f>SUM(E$13:E52)</f>
        <v>250000</v>
      </c>
      <c r="R52" s="26">
        <f>SUM(F$13:F52)</f>
        <v>700000</v>
      </c>
      <c r="S52" s="26">
        <f>SUM(G$13:G52)</f>
        <v>250000</v>
      </c>
      <c r="T52" s="27">
        <f t="shared" si="9"/>
        <v>1200000</v>
      </c>
      <c r="U52" s="25">
        <f>SUM(I$13:I52)</f>
        <v>22534</v>
      </c>
      <c r="V52" s="26">
        <f>SUM(J$13:J52)</f>
        <v>105388</v>
      </c>
      <c r="W52" s="26">
        <f>SUM(K$13:K52)</f>
        <v>25426</v>
      </c>
      <c r="X52" s="27">
        <f t="shared" si="3"/>
        <v>153348</v>
      </c>
      <c r="Y52" s="3">
        <f t="shared" si="10"/>
        <v>9.0135999999999994E-2</v>
      </c>
      <c r="Z52" s="3">
        <f t="shared" si="4"/>
        <v>0.15055428571428572</v>
      </c>
      <c r="AA52" s="3">
        <f t="shared" si="4"/>
        <v>0.101704</v>
      </c>
      <c r="AB52" s="4">
        <f t="shared" si="11"/>
        <v>0.12778999999999999</v>
      </c>
    </row>
    <row r="53" spans="1:28" x14ac:dyDescent="0.3">
      <c r="A53" s="2">
        <v>41</v>
      </c>
      <c r="B53" s="13">
        <v>0.30472102087462405</v>
      </c>
      <c r="C53" s="21">
        <v>0.32391430552632161</v>
      </c>
      <c r="D53" s="31">
        <v>0.93321803690125427</v>
      </c>
      <c r="E53" s="25">
        <v>0</v>
      </c>
      <c r="F53" s="26">
        <v>30000</v>
      </c>
      <c r="G53" s="26">
        <v>0</v>
      </c>
      <c r="H53" s="27">
        <f t="shared" si="5"/>
        <v>30000</v>
      </c>
      <c r="I53" s="25">
        <f t="shared" si="6"/>
        <v>0</v>
      </c>
      <c r="J53" s="26">
        <f t="shared" si="7"/>
        <v>4472</v>
      </c>
      <c r="K53" s="26">
        <f t="shared" si="8"/>
        <v>0</v>
      </c>
      <c r="L53" s="27">
        <f t="shared" si="0"/>
        <v>4472</v>
      </c>
      <c r="M53" s="19" t="str">
        <f t="shared" si="12"/>
        <v/>
      </c>
      <c r="N53" s="3">
        <f t="shared" si="12"/>
        <v>0.14906666666666665</v>
      </c>
      <c r="O53" s="3" t="str">
        <f t="shared" si="12"/>
        <v/>
      </c>
      <c r="P53" s="4">
        <f t="shared" si="2"/>
        <v>0.14906666666666665</v>
      </c>
      <c r="Q53" s="25">
        <f>SUM(E$13:E53)</f>
        <v>250000</v>
      </c>
      <c r="R53" s="26">
        <f>SUM(F$13:F53)</f>
        <v>730000</v>
      </c>
      <c r="S53" s="26">
        <f>SUM(G$13:G53)</f>
        <v>250000</v>
      </c>
      <c r="T53" s="27">
        <f t="shared" si="9"/>
        <v>1230000</v>
      </c>
      <c r="U53" s="25">
        <f>SUM(I$13:I53)</f>
        <v>22534</v>
      </c>
      <c r="V53" s="26">
        <f>SUM(J$13:J53)</f>
        <v>109860</v>
      </c>
      <c r="W53" s="26">
        <f>SUM(K$13:K53)</f>
        <v>25426</v>
      </c>
      <c r="X53" s="27">
        <f t="shared" si="3"/>
        <v>157820</v>
      </c>
      <c r="Y53" s="3">
        <f t="shared" si="10"/>
        <v>9.0135999999999994E-2</v>
      </c>
      <c r="Z53" s="3">
        <f t="shared" si="4"/>
        <v>0.15049315068493152</v>
      </c>
      <c r="AA53" s="3">
        <f t="shared" si="4"/>
        <v>0.101704</v>
      </c>
      <c r="AB53" s="4">
        <f t="shared" si="11"/>
        <v>0.12830894308943089</v>
      </c>
    </row>
    <row r="54" spans="1:28" x14ac:dyDescent="0.3">
      <c r="A54" s="2">
        <v>42</v>
      </c>
      <c r="B54" s="13">
        <v>0.82345547987851098</v>
      </c>
      <c r="C54" s="21">
        <v>0.28873626061197466</v>
      </c>
      <c r="D54" s="31">
        <v>0.59287093332749319</v>
      </c>
      <c r="E54" s="25">
        <v>0</v>
      </c>
      <c r="F54" s="26">
        <v>30000</v>
      </c>
      <c r="G54" s="26">
        <v>0</v>
      </c>
      <c r="H54" s="27">
        <f t="shared" si="5"/>
        <v>30000</v>
      </c>
      <c r="I54" s="25">
        <f t="shared" si="6"/>
        <v>0</v>
      </c>
      <c r="J54" s="26">
        <f t="shared" si="7"/>
        <v>4465</v>
      </c>
      <c r="K54" s="26">
        <f t="shared" si="8"/>
        <v>0</v>
      </c>
      <c r="L54" s="27">
        <f t="shared" si="0"/>
        <v>4465</v>
      </c>
      <c r="M54" s="19" t="str">
        <f t="shared" si="12"/>
        <v/>
      </c>
      <c r="N54" s="3">
        <f t="shared" si="12"/>
        <v>0.14883333333333335</v>
      </c>
      <c r="O54" s="3" t="str">
        <f t="shared" si="12"/>
        <v/>
      </c>
      <c r="P54" s="4">
        <f t="shared" si="2"/>
        <v>0.14883333333333335</v>
      </c>
      <c r="Q54" s="25">
        <f>SUM(E$13:E54)</f>
        <v>250000</v>
      </c>
      <c r="R54" s="26">
        <f>SUM(F$13:F54)</f>
        <v>760000</v>
      </c>
      <c r="S54" s="26">
        <f>SUM(G$13:G54)</f>
        <v>250000</v>
      </c>
      <c r="T54" s="27">
        <f t="shared" si="9"/>
        <v>1260000</v>
      </c>
      <c r="U54" s="25">
        <f>SUM(I$13:I54)</f>
        <v>22534</v>
      </c>
      <c r="V54" s="26">
        <f>SUM(J$13:J54)</f>
        <v>114325</v>
      </c>
      <c r="W54" s="26">
        <f>SUM(K$13:K54)</f>
        <v>25426</v>
      </c>
      <c r="X54" s="27">
        <f t="shared" si="3"/>
        <v>162285</v>
      </c>
      <c r="Y54" s="3">
        <f t="shared" si="10"/>
        <v>9.0135999999999994E-2</v>
      </c>
      <c r="Z54" s="3">
        <f t="shared" si="4"/>
        <v>0.15042763157894737</v>
      </c>
      <c r="AA54" s="3">
        <f t="shared" si="4"/>
        <v>0.101704</v>
      </c>
      <c r="AB54" s="4">
        <f t="shared" si="11"/>
        <v>0.12879761904761905</v>
      </c>
    </row>
    <row r="55" spans="1:28" x14ac:dyDescent="0.3">
      <c r="A55" s="2">
        <v>43</v>
      </c>
      <c r="B55" s="13">
        <v>0.69675708463763708</v>
      </c>
      <c r="C55" s="21">
        <v>0.33186280995242534</v>
      </c>
      <c r="D55" s="31">
        <v>3.0146157546610541E-2</v>
      </c>
      <c r="E55" s="25">
        <v>0</v>
      </c>
      <c r="F55" s="26">
        <v>30000</v>
      </c>
      <c r="G55" s="26">
        <v>0</v>
      </c>
      <c r="H55" s="27">
        <f t="shared" si="5"/>
        <v>30000</v>
      </c>
      <c r="I55" s="25">
        <f t="shared" si="6"/>
        <v>0</v>
      </c>
      <c r="J55" s="26">
        <f t="shared" si="7"/>
        <v>4473</v>
      </c>
      <c r="K55" s="26">
        <f t="shared" si="8"/>
        <v>0</v>
      </c>
      <c r="L55" s="27">
        <f t="shared" si="0"/>
        <v>4473</v>
      </c>
      <c r="M55" s="19" t="str">
        <f t="shared" si="12"/>
        <v/>
      </c>
      <c r="N55" s="3">
        <f t="shared" si="12"/>
        <v>0.14910000000000001</v>
      </c>
      <c r="O55" s="3" t="str">
        <f t="shared" si="12"/>
        <v/>
      </c>
      <c r="P55" s="4">
        <f t="shared" si="2"/>
        <v>0.14910000000000001</v>
      </c>
      <c r="Q55" s="25">
        <f>SUM(E$13:E55)</f>
        <v>250000</v>
      </c>
      <c r="R55" s="26">
        <f>SUM(F$13:F55)</f>
        <v>790000</v>
      </c>
      <c r="S55" s="26">
        <f>SUM(G$13:G55)</f>
        <v>250000</v>
      </c>
      <c r="T55" s="27">
        <f t="shared" si="9"/>
        <v>1290000</v>
      </c>
      <c r="U55" s="25">
        <f>SUM(I$13:I55)</f>
        <v>22534</v>
      </c>
      <c r="V55" s="26">
        <f>SUM(J$13:J55)</f>
        <v>118798</v>
      </c>
      <c r="W55" s="26">
        <f>SUM(K$13:K55)</f>
        <v>25426</v>
      </c>
      <c r="X55" s="27">
        <f t="shared" si="3"/>
        <v>166758</v>
      </c>
      <c r="Y55" s="3">
        <f t="shared" si="10"/>
        <v>9.0135999999999994E-2</v>
      </c>
      <c r="Z55" s="3">
        <f t="shared" si="4"/>
        <v>0.15037721518987343</v>
      </c>
      <c r="AA55" s="3">
        <f t="shared" si="4"/>
        <v>0.101704</v>
      </c>
      <c r="AB55" s="4">
        <f t="shared" si="11"/>
        <v>0.12926976744186047</v>
      </c>
    </row>
    <row r="56" spans="1:28" x14ac:dyDescent="0.3">
      <c r="A56" s="2">
        <v>44</v>
      </c>
      <c r="B56" s="13">
        <v>0.55118861757691073</v>
      </c>
      <c r="C56" s="21">
        <v>0.32279980663695784</v>
      </c>
      <c r="D56" s="31">
        <v>0.30245200454104371</v>
      </c>
      <c r="E56" s="25">
        <v>0</v>
      </c>
      <c r="F56" s="26">
        <v>30000</v>
      </c>
      <c r="G56" s="26">
        <v>0</v>
      </c>
      <c r="H56" s="27">
        <f t="shared" si="5"/>
        <v>30000</v>
      </c>
      <c r="I56" s="25">
        <f t="shared" si="6"/>
        <v>0</v>
      </c>
      <c r="J56" s="26">
        <f t="shared" si="7"/>
        <v>4471</v>
      </c>
      <c r="K56" s="26">
        <f t="shared" si="8"/>
        <v>0</v>
      </c>
      <c r="L56" s="27">
        <f t="shared" si="0"/>
        <v>4471</v>
      </c>
      <c r="M56" s="19" t="str">
        <f t="shared" si="12"/>
        <v/>
      </c>
      <c r="N56" s="3">
        <f t="shared" si="12"/>
        <v>0.14903333333333332</v>
      </c>
      <c r="O56" s="3" t="str">
        <f t="shared" si="12"/>
        <v/>
      </c>
      <c r="P56" s="4">
        <f t="shared" si="2"/>
        <v>0.14903333333333332</v>
      </c>
      <c r="Q56" s="25">
        <f>SUM(E$13:E56)</f>
        <v>250000</v>
      </c>
      <c r="R56" s="26">
        <f>SUM(F$13:F56)</f>
        <v>820000</v>
      </c>
      <c r="S56" s="26">
        <f>SUM(G$13:G56)</f>
        <v>250000</v>
      </c>
      <c r="T56" s="27">
        <f t="shared" si="9"/>
        <v>1320000</v>
      </c>
      <c r="U56" s="25">
        <f>SUM(I$13:I56)</f>
        <v>22534</v>
      </c>
      <c r="V56" s="26">
        <f>SUM(J$13:J56)</f>
        <v>123269</v>
      </c>
      <c r="W56" s="26">
        <f>SUM(K$13:K56)</f>
        <v>25426</v>
      </c>
      <c r="X56" s="27">
        <f t="shared" si="3"/>
        <v>171229</v>
      </c>
      <c r="Y56" s="3">
        <f t="shared" si="10"/>
        <v>9.0135999999999994E-2</v>
      </c>
      <c r="Z56" s="3">
        <f t="shared" si="4"/>
        <v>0.15032804878048781</v>
      </c>
      <c r="AA56" s="3">
        <f t="shared" si="4"/>
        <v>0.101704</v>
      </c>
      <c r="AB56" s="4">
        <f t="shared" si="11"/>
        <v>0.12971893939393939</v>
      </c>
    </row>
    <row r="57" spans="1:28" x14ac:dyDescent="0.3">
      <c r="A57" s="2">
        <v>45</v>
      </c>
      <c r="B57" s="13">
        <v>0.97126569621433068</v>
      </c>
      <c r="C57" s="21">
        <v>0.27809922304627921</v>
      </c>
      <c r="D57" s="31">
        <v>8.1146938452552164E-2</v>
      </c>
      <c r="E57" s="25">
        <v>0</v>
      </c>
      <c r="F57" s="26">
        <v>30000</v>
      </c>
      <c r="G57" s="26">
        <v>0</v>
      </c>
      <c r="H57" s="27">
        <f t="shared" si="5"/>
        <v>30000</v>
      </c>
      <c r="I57" s="25">
        <f t="shared" si="6"/>
        <v>0</v>
      </c>
      <c r="J57" s="26">
        <f t="shared" si="7"/>
        <v>4464</v>
      </c>
      <c r="K57" s="26">
        <f t="shared" si="8"/>
        <v>0</v>
      </c>
      <c r="L57" s="27">
        <f t="shared" si="0"/>
        <v>4464</v>
      </c>
      <c r="M57" s="19" t="str">
        <f t="shared" si="12"/>
        <v/>
      </c>
      <c r="N57" s="3">
        <f t="shared" si="12"/>
        <v>0.14879999999999999</v>
      </c>
      <c r="O57" s="3" t="str">
        <f t="shared" si="12"/>
        <v/>
      </c>
      <c r="P57" s="4">
        <f t="shared" si="2"/>
        <v>0.14879999999999999</v>
      </c>
      <c r="Q57" s="25">
        <f>SUM(E$13:E57)</f>
        <v>250000</v>
      </c>
      <c r="R57" s="26">
        <f>SUM(F$13:F57)</f>
        <v>850000</v>
      </c>
      <c r="S57" s="26">
        <f>SUM(G$13:G57)</f>
        <v>250000</v>
      </c>
      <c r="T57" s="27">
        <f t="shared" si="9"/>
        <v>1350000</v>
      </c>
      <c r="U57" s="25">
        <f>SUM(I$13:I57)</f>
        <v>22534</v>
      </c>
      <c r="V57" s="26">
        <f>SUM(J$13:J57)</f>
        <v>127733</v>
      </c>
      <c r="W57" s="26">
        <f>SUM(K$13:K57)</f>
        <v>25426</v>
      </c>
      <c r="X57" s="27">
        <f t="shared" si="3"/>
        <v>175693</v>
      </c>
      <c r="Y57" s="3">
        <f t="shared" si="10"/>
        <v>9.0135999999999994E-2</v>
      </c>
      <c r="Z57" s="3">
        <f t="shared" si="4"/>
        <v>0.15027411764705884</v>
      </c>
      <c r="AA57" s="3">
        <f t="shared" si="4"/>
        <v>0.101704</v>
      </c>
      <c r="AB57" s="4">
        <f t="shared" si="11"/>
        <v>0.13014296296296296</v>
      </c>
    </row>
    <row r="58" spans="1:28" x14ac:dyDescent="0.3">
      <c r="A58" s="2">
        <v>46</v>
      </c>
      <c r="B58" s="13">
        <v>0.43683091602869928</v>
      </c>
      <c r="C58" s="21">
        <v>0.65151255819418341</v>
      </c>
      <c r="D58" s="31">
        <v>0.43435853801382374</v>
      </c>
      <c r="E58" s="25">
        <v>0</v>
      </c>
      <c r="F58" s="26">
        <v>30000</v>
      </c>
      <c r="G58" s="26">
        <v>0</v>
      </c>
      <c r="H58" s="27">
        <f t="shared" si="5"/>
        <v>30000</v>
      </c>
      <c r="I58" s="25">
        <f t="shared" si="6"/>
        <v>0</v>
      </c>
      <c r="J58" s="26">
        <f t="shared" si="7"/>
        <v>4524</v>
      </c>
      <c r="K58" s="26">
        <f t="shared" si="8"/>
        <v>0</v>
      </c>
      <c r="L58" s="27">
        <f t="shared" si="0"/>
        <v>4524</v>
      </c>
      <c r="M58" s="19" t="str">
        <f t="shared" si="12"/>
        <v/>
      </c>
      <c r="N58" s="3">
        <f t="shared" si="12"/>
        <v>0.15079999999999999</v>
      </c>
      <c r="O58" s="3" t="str">
        <f t="shared" si="12"/>
        <v/>
      </c>
      <c r="P58" s="4">
        <f t="shared" si="2"/>
        <v>0.15079999999999999</v>
      </c>
      <c r="Q58" s="25">
        <f>SUM(E$13:E58)</f>
        <v>250000</v>
      </c>
      <c r="R58" s="26">
        <f>SUM(F$13:F58)</f>
        <v>880000</v>
      </c>
      <c r="S58" s="26">
        <f>SUM(G$13:G58)</f>
        <v>250000</v>
      </c>
      <c r="T58" s="27">
        <f t="shared" si="9"/>
        <v>1380000</v>
      </c>
      <c r="U58" s="25">
        <f>SUM(I$13:I58)</f>
        <v>22534</v>
      </c>
      <c r="V58" s="26">
        <f>SUM(J$13:J58)</f>
        <v>132257</v>
      </c>
      <c r="W58" s="26">
        <f>SUM(K$13:K58)</f>
        <v>25426</v>
      </c>
      <c r="X58" s="27">
        <f t="shared" si="3"/>
        <v>180217</v>
      </c>
      <c r="Y58" s="3">
        <f t="shared" si="10"/>
        <v>9.0135999999999994E-2</v>
      </c>
      <c r="Z58" s="3">
        <f t="shared" si="4"/>
        <v>0.15029204545454544</v>
      </c>
      <c r="AA58" s="3">
        <f t="shared" si="4"/>
        <v>0.101704</v>
      </c>
      <c r="AB58" s="4">
        <f t="shared" si="11"/>
        <v>0.13059202898550726</v>
      </c>
    </row>
    <row r="59" spans="1:28" x14ac:dyDescent="0.3">
      <c r="A59" s="2">
        <v>47</v>
      </c>
      <c r="B59" s="13">
        <v>0.13072269162680195</v>
      </c>
      <c r="C59" s="21">
        <v>0.92090357503884801</v>
      </c>
      <c r="D59" s="31">
        <v>0.93803893204143263</v>
      </c>
      <c r="E59" s="25">
        <v>0</v>
      </c>
      <c r="F59" s="26">
        <v>30000</v>
      </c>
      <c r="G59" s="26">
        <v>0</v>
      </c>
      <c r="H59" s="27">
        <f t="shared" si="5"/>
        <v>30000</v>
      </c>
      <c r="I59" s="25">
        <f t="shared" si="6"/>
        <v>0</v>
      </c>
      <c r="J59" s="26">
        <f t="shared" si="7"/>
        <v>4587</v>
      </c>
      <c r="K59" s="26">
        <f t="shared" si="8"/>
        <v>0</v>
      </c>
      <c r="L59" s="27">
        <f t="shared" si="0"/>
        <v>4587</v>
      </c>
      <c r="M59" s="19" t="str">
        <f t="shared" si="12"/>
        <v/>
      </c>
      <c r="N59" s="3">
        <f t="shared" si="12"/>
        <v>0.15290000000000001</v>
      </c>
      <c r="O59" s="3" t="str">
        <f t="shared" si="12"/>
        <v/>
      </c>
      <c r="P59" s="4">
        <f t="shared" si="2"/>
        <v>0.15290000000000001</v>
      </c>
      <c r="Q59" s="25">
        <f>SUM(E$13:E59)</f>
        <v>250000</v>
      </c>
      <c r="R59" s="26">
        <f>SUM(F$13:F59)</f>
        <v>910000</v>
      </c>
      <c r="S59" s="26">
        <f>SUM(G$13:G59)</f>
        <v>250000</v>
      </c>
      <c r="T59" s="27">
        <f t="shared" si="9"/>
        <v>1410000</v>
      </c>
      <c r="U59" s="25">
        <f>SUM(I$13:I59)</f>
        <v>22534</v>
      </c>
      <c r="V59" s="26">
        <f>SUM(J$13:J59)</f>
        <v>136844</v>
      </c>
      <c r="W59" s="26">
        <f>SUM(K$13:K59)</f>
        <v>25426</v>
      </c>
      <c r="X59" s="27">
        <f t="shared" si="3"/>
        <v>184804</v>
      </c>
      <c r="Y59" s="3">
        <f t="shared" si="10"/>
        <v>9.0135999999999994E-2</v>
      </c>
      <c r="Z59" s="3">
        <f t="shared" si="4"/>
        <v>0.15037802197802197</v>
      </c>
      <c r="AA59" s="3">
        <f t="shared" si="4"/>
        <v>0.101704</v>
      </c>
      <c r="AB59" s="4">
        <f t="shared" si="11"/>
        <v>0.13106666666666666</v>
      </c>
    </row>
    <row r="60" spans="1:28" x14ac:dyDescent="0.3">
      <c r="A60" s="2">
        <v>48</v>
      </c>
      <c r="B60" s="13">
        <v>0.81470058361646791</v>
      </c>
      <c r="C60" s="21">
        <v>0.24018709609043409</v>
      </c>
      <c r="D60" s="31">
        <v>0.75655942169367063</v>
      </c>
      <c r="E60" s="25">
        <v>0</v>
      </c>
      <c r="F60" s="26">
        <v>30000</v>
      </c>
      <c r="G60" s="26">
        <v>0</v>
      </c>
      <c r="H60" s="27">
        <f t="shared" si="5"/>
        <v>30000</v>
      </c>
      <c r="I60" s="25">
        <f t="shared" si="6"/>
        <v>0</v>
      </c>
      <c r="J60" s="26">
        <f t="shared" si="7"/>
        <v>4456</v>
      </c>
      <c r="K60" s="26">
        <f t="shared" si="8"/>
        <v>0</v>
      </c>
      <c r="L60" s="27">
        <f t="shared" si="0"/>
        <v>4456</v>
      </c>
      <c r="M60" s="19" t="str">
        <f t="shared" si="12"/>
        <v/>
      </c>
      <c r="N60" s="3">
        <f t="shared" si="12"/>
        <v>0.14853333333333332</v>
      </c>
      <c r="O60" s="3" t="str">
        <f t="shared" si="12"/>
        <v/>
      </c>
      <c r="P60" s="4">
        <f t="shared" si="2"/>
        <v>0.14853333333333332</v>
      </c>
      <c r="Q60" s="25">
        <f>SUM(E$13:E60)</f>
        <v>250000</v>
      </c>
      <c r="R60" s="26">
        <f>SUM(F$13:F60)</f>
        <v>940000</v>
      </c>
      <c r="S60" s="26">
        <f>SUM(G$13:G60)</f>
        <v>250000</v>
      </c>
      <c r="T60" s="27">
        <f t="shared" si="9"/>
        <v>1440000</v>
      </c>
      <c r="U60" s="25">
        <f>SUM(I$13:I60)</f>
        <v>22534</v>
      </c>
      <c r="V60" s="26">
        <f>SUM(J$13:J60)</f>
        <v>141300</v>
      </c>
      <c r="W60" s="26">
        <f>SUM(K$13:K60)</f>
        <v>25426</v>
      </c>
      <c r="X60" s="27">
        <f t="shared" si="3"/>
        <v>189260</v>
      </c>
      <c r="Y60" s="3">
        <f t="shared" si="10"/>
        <v>9.0135999999999994E-2</v>
      </c>
      <c r="Z60" s="3">
        <f t="shared" si="4"/>
        <v>0.15031914893617021</v>
      </c>
      <c r="AA60" s="3">
        <f t="shared" si="4"/>
        <v>0.101704</v>
      </c>
      <c r="AB60" s="4">
        <f t="shared" si="11"/>
        <v>0.13143055555555555</v>
      </c>
    </row>
    <row r="61" spans="1:28" x14ac:dyDescent="0.3">
      <c r="A61" s="2">
        <v>49</v>
      </c>
      <c r="B61" s="13">
        <v>0.79026756724035763</v>
      </c>
      <c r="C61" s="21">
        <v>0.82548138017143335</v>
      </c>
      <c r="D61" s="31">
        <v>5.7515534179600314E-2</v>
      </c>
      <c r="E61" s="25">
        <v>0</v>
      </c>
      <c r="F61" s="26">
        <v>30000</v>
      </c>
      <c r="G61" s="26">
        <v>0</v>
      </c>
      <c r="H61" s="27">
        <f t="shared" si="5"/>
        <v>30000</v>
      </c>
      <c r="I61" s="25">
        <f t="shared" si="6"/>
        <v>0</v>
      </c>
      <c r="J61" s="26">
        <f t="shared" si="7"/>
        <v>4558</v>
      </c>
      <c r="K61" s="26">
        <f t="shared" si="8"/>
        <v>0</v>
      </c>
      <c r="L61" s="27">
        <f t="shared" si="0"/>
        <v>4558</v>
      </c>
      <c r="M61" s="19" t="str">
        <f t="shared" si="12"/>
        <v/>
      </c>
      <c r="N61" s="3">
        <f t="shared" si="12"/>
        <v>0.15193333333333334</v>
      </c>
      <c r="O61" s="3" t="str">
        <f t="shared" si="12"/>
        <v/>
      </c>
      <c r="P61" s="4">
        <f t="shared" si="2"/>
        <v>0.15193333333333334</v>
      </c>
      <c r="Q61" s="25">
        <f>SUM(E$13:E61)</f>
        <v>250000</v>
      </c>
      <c r="R61" s="26">
        <f>SUM(F$13:F61)</f>
        <v>970000</v>
      </c>
      <c r="S61" s="26">
        <f>SUM(G$13:G61)</f>
        <v>250000</v>
      </c>
      <c r="T61" s="27">
        <f t="shared" si="9"/>
        <v>1470000</v>
      </c>
      <c r="U61" s="25">
        <f>SUM(I$13:I61)</f>
        <v>22534</v>
      </c>
      <c r="V61" s="26">
        <f>SUM(J$13:J61)</f>
        <v>145858</v>
      </c>
      <c r="W61" s="26">
        <f>SUM(K$13:K61)</f>
        <v>25426</v>
      </c>
      <c r="X61" s="27">
        <f t="shared" si="3"/>
        <v>193818</v>
      </c>
      <c r="Y61" s="3">
        <f t="shared" si="10"/>
        <v>9.0135999999999994E-2</v>
      </c>
      <c r="Z61" s="3">
        <f t="shared" si="4"/>
        <v>0.15036907216494846</v>
      </c>
      <c r="AA61" s="3">
        <f t="shared" si="4"/>
        <v>0.101704</v>
      </c>
      <c r="AB61" s="4">
        <f t="shared" si="11"/>
        <v>0.13184897959183672</v>
      </c>
    </row>
    <row r="62" spans="1:28" x14ac:dyDescent="0.3">
      <c r="A62" s="2">
        <v>50</v>
      </c>
      <c r="B62" s="13">
        <v>0.42758733201812404</v>
      </c>
      <c r="C62" s="21">
        <v>0.95349662323506224</v>
      </c>
      <c r="D62" s="31">
        <v>0.94465908454631897</v>
      </c>
      <c r="E62" s="25">
        <v>0</v>
      </c>
      <c r="F62" s="26">
        <v>30000</v>
      </c>
      <c r="G62" s="26">
        <v>0</v>
      </c>
      <c r="H62" s="27">
        <f t="shared" si="5"/>
        <v>30000</v>
      </c>
      <c r="I62" s="25">
        <f t="shared" si="6"/>
        <v>0</v>
      </c>
      <c r="J62" s="26">
        <f t="shared" si="7"/>
        <v>4604</v>
      </c>
      <c r="K62" s="26">
        <f t="shared" si="8"/>
        <v>0</v>
      </c>
      <c r="L62" s="27">
        <f t="shared" si="0"/>
        <v>4604</v>
      </c>
      <c r="M62" s="19" t="str">
        <f t="shared" si="12"/>
        <v/>
      </c>
      <c r="N62" s="3">
        <f t="shared" si="12"/>
        <v>0.15346666666666667</v>
      </c>
      <c r="O62" s="3" t="str">
        <f t="shared" si="12"/>
        <v/>
      </c>
      <c r="P62" s="4">
        <f t="shared" si="2"/>
        <v>0.15346666666666667</v>
      </c>
      <c r="Q62" s="25">
        <f>SUM(E$13:E62)</f>
        <v>250000</v>
      </c>
      <c r="R62" s="26">
        <f>SUM(F$13:F62)</f>
        <v>1000000</v>
      </c>
      <c r="S62" s="26">
        <f>SUM(G$13:G62)</f>
        <v>250000</v>
      </c>
      <c r="T62" s="27">
        <f t="shared" si="9"/>
        <v>1500000</v>
      </c>
      <c r="U62" s="25">
        <f>SUM(I$13:I62)</f>
        <v>22534</v>
      </c>
      <c r="V62" s="26">
        <f>SUM(J$13:J62)</f>
        <v>150462</v>
      </c>
      <c r="W62" s="26">
        <f>SUM(K$13:K62)</f>
        <v>25426</v>
      </c>
      <c r="X62" s="27">
        <f t="shared" si="3"/>
        <v>198422</v>
      </c>
      <c r="Y62" s="3">
        <f t="shared" si="10"/>
        <v>9.0135999999999994E-2</v>
      </c>
      <c r="Z62" s="3">
        <f t="shared" si="4"/>
        <v>0.15046200000000001</v>
      </c>
      <c r="AA62" s="3">
        <f t="shared" si="4"/>
        <v>0.101704</v>
      </c>
      <c r="AB62" s="4">
        <f t="shared" si="11"/>
        <v>0.13228133333333333</v>
      </c>
    </row>
    <row r="63" spans="1:28" x14ac:dyDescent="0.3">
      <c r="A63" s="2">
        <v>51</v>
      </c>
      <c r="B63" s="13">
        <v>0.65943465308028182</v>
      </c>
      <c r="C63" s="21">
        <v>0.57687389067164185</v>
      </c>
      <c r="D63" s="31">
        <v>0.98088432174162832</v>
      </c>
      <c r="E63" s="25">
        <v>0</v>
      </c>
      <c r="F63" s="26">
        <v>30000</v>
      </c>
      <c r="G63" s="26">
        <v>0</v>
      </c>
      <c r="H63" s="27">
        <f t="shared" si="5"/>
        <v>30000</v>
      </c>
      <c r="I63" s="25">
        <f t="shared" si="6"/>
        <v>0</v>
      </c>
      <c r="J63" s="26">
        <f t="shared" si="7"/>
        <v>4512</v>
      </c>
      <c r="K63" s="26">
        <f t="shared" si="8"/>
        <v>0</v>
      </c>
      <c r="L63" s="27">
        <f t="shared" si="0"/>
        <v>4512</v>
      </c>
      <c r="M63" s="19" t="str">
        <f t="shared" si="12"/>
        <v/>
      </c>
      <c r="N63" s="3">
        <f t="shared" si="12"/>
        <v>0.15040000000000001</v>
      </c>
      <c r="O63" s="3" t="str">
        <f t="shared" si="12"/>
        <v/>
      </c>
      <c r="P63" s="4">
        <f t="shared" si="2"/>
        <v>0.15040000000000001</v>
      </c>
      <c r="Q63" s="25">
        <f>SUM(E$13:E63)</f>
        <v>250000</v>
      </c>
      <c r="R63" s="26">
        <f>SUM(F$13:F63)</f>
        <v>1030000</v>
      </c>
      <c r="S63" s="26">
        <f>SUM(G$13:G63)</f>
        <v>250000</v>
      </c>
      <c r="T63" s="27">
        <f t="shared" si="9"/>
        <v>1530000</v>
      </c>
      <c r="U63" s="25">
        <f>SUM(I$13:I63)</f>
        <v>22534</v>
      </c>
      <c r="V63" s="26">
        <f>SUM(J$13:J63)</f>
        <v>154974</v>
      </c>
      <c r="W63" s="26">
        <f>SUM(K$13:K63)</f>
        <v>25426</v>
      </c>
      <c r="X63" s="27">
        <f t="shared" si="3"/>
        <v>202934</v>
      </c>
      <c r="Y63" s="3">
        <f t="shared" si="10"/>
        <v>9.0135999999999994E-2</v>
      </c>
      <c r="Z63" s="3">
        <f t="shared" si="4"/>
        <v>0.15046019417475728</v>
      </c>
      <c r="AA63" s="3">
        <f t="shared" si="4"/>
        <v>0.101704</v>
      </c>
      <c r="AB63" s="4">
        <f t="shared" si="11"/>
        <v>0.13263660130718954</v>
      </c>
    </row>
    <row r="64" spans="1:28" x14ac:dyDescent="0.3">
      <c r="A64" s="2">
        <v>52</v>
      </c>
      <c r="B64" s="13">
        <v>0.42883399079216966</v>
      </c>
      <c r="C64" s="21">
        <v>0.36718630775224848</v>
      </c>
      <c r="D64" s="31">
        <v>0.44067449123700475</v>
      </c>
      <c r="E64" s="25">
        <v>0</v>
      </c>
      <c r="F64" s="26">
        <v>30000</v>
      </c>
      <c r="G64" s="26">
        <v>0</v>
      </c>
      <c r="H64" s="27">
        <f t="shared" si="5"/>
        <v>30000</v>
      </c>
      <c r="I64" s="25">
        <f t="shared" si="6"/>
        <v>0</v>
      </c>
      <c r="J64" s="26">
        <f t="shared" si="7"/>
        <v>4479</v>
      </c>
      <c r="K64" s="26">
        <f t="shared" si="8"/>
        <v>0</v>
      </c>
      <c r="L64" s="27">
        <f t="shared" si="0"/>
        <v>4479</v>
      </c>
      <c r="M64" s="19" t="str">
        <f t="shared" si="12"/>
        <v/>
      </c>
      <c r="N64" s="3">
        <f t="shared" si="12"/>
        <v>0.14929999999999999</v>
      </c>
      <c r="O64" s="3" t="str">
        <f t="shared" si="12"/>
        <v/>
      </c>
      <c r="P64" s="4">
        <f t="shared" si="2"/>
        <v>0.14929999999999999</v>
      </c>
      <c r="Q64" s="25">
        <f>SUM(E$13:E64)</f>
        <v>250000</v>
      </c>
      <c r="R64" s="26">
        <f>SUM(F$13:F64)</f>
        <v>1060000</v>
      </c>
      <c r="S64" s="26">
        <f>SUM(G$13:G64)</f>
        <v>250000</v>
      </c>
      <c r="T64" s="27">
        <f t="shared" si="9"/>
        <v>1560000</v>
      </c>
      <c r="U64" s="25">
        <f>SUM(I$13:I64)</f>
        <v>22534</v>
      </c>
      <c r="V64" s="26">
        <f>SUM(J$13:J64)</f>
        <v>159453</v>
      </c>
      <c r="W64" s="26">
        <f>SUM(K$13:K64)</f>
        <v>25426</v>
      </c>
      <c r="X64" s="27">
        <f t="shared" si="3"/>
        <v>207413</v>
      </c>
      <c r="Y64" s="3">
        <f t="shared" si="10"/>
        <v>9.0135999999999994E-2</v>
      </c>
      <c r="Z64" s="3">
        <f t="shared" si="4"/>
        <v>0.15042735849056604</v>
      </c>
      <c r="AA64" s="3">
        <f t="shared" si="4"/>
        <v>0.101704</v>
      </c>
      <c r="AB64" s="4">
        <f t="shared" si="11"/>
        <v>0.13295705128205129</v>
      </c>
    </row>
    <row r="65" spans="1:28" x14ac:dyDescent="0.3">
      <c r="A65" s="2">
        <v>53</v>
      </c>
      <c r="B65" s="13">
        <v>0.7962500473750127</v>
      </c>
      <c r="C65" s="21">
        <v>0.19777003374874824</v>
      </c>
      <c r="D65" s="31">
        <v>0.99290287080816053</v>
      </c>
      <c r="E65" s="25">
        <v>0</v>
      </c>
      <c r="F65" s="26">
        <v>30000</v>
      </c>
      <c r="G65" s="26">
        <v>0</v>
      </c>
      <c r="H65" s="27">
        <f t="shared" si="5"/>
        <v>30000</v>
      </c>
      <c r="I65" s="25">
        <f t="shared" si="6"/>
        <v>0</v>
      </c>
      <c r="J65" s="26">
        <f t="shared" si="7"/>
        <v>4447</v>
      </c>
      <c r="K65" s="26">
        <f t="shared" si="8"/>
        <v>0</v>
      </c>
      <c r="L65" s="27">
        <f t="shared" si="0"/>
        <v>4447</v>
      </c>
      <c r="M65" s="19" t="str">
        <f t="shared" si="12"/>
        <v/>
      </c>
      <c r="N65" s="3">
        <f t="shared" si="12"/>
        <v>0.14823333333333333</v>
      </c>
      <c r="O65" s="3" t="str">
        <f t="shared" si="12"/>
        <v/>
      </c>
      <c r="P65" s="4">
        <f t="shared" si="2"/>
        <v>0.14823333333333333</v>
      </c>
      <c r="Q65" s="25">
        <f>SUM(E$13:E65)</f>
        <v>250000</v>
      </c>
      <c r="R65" s="26">
        <f>SUM(F$13:F65)</f>
        <v>1090000</v>
      </c>
      <c r="S65" s="26">
        <f>SUM(G$13:G65)</f>
        <v>250000</v>
      </c>
      <c r="T65" s="27">
        <f t="shared" si="9"/>
        <v>1590000</v>
      </c>
      <c r="U65" s="25">
        <f>SUM(I$13:I65)</f>
        <v>22534</v>
      </c>
      <c r="V65" s="26">
        <f>SUM(J$13:J65)</f>
        <v>163900</v>
      </c>
      <c r="W65" s="26">
        <f>SUM(K$13:K65)</f>
        <v>25426</v>
      </c>
      <c r="X65" s="27">
        <f t="shared" si="3"/>
        <v>211860</v>
      </c>
      <c r="Y65" s="3">
        <f t="shared" si="10"/>
        <v>9.0135999999999994E-2</v>
      </c>
      <c r="Z65" s="3">
        <f t="shared" si="4"/>
        <v>0.15036697247706421</v>
      </c>
      <c r="AA65" s="3">
        <f t="shared" si="4"/>
        <v>0.101704</v>
      </c>
      <c r="AB65" s="4">
        <f t="shared" si="11"/>
        <v>0.13324528301886793</v>
      </c>
    </row>
    <row r="66" spans="1:28" x14ac:dyDescent="0.3">
      <c r="A66" s="2">
        <v>54</v>
      </c>
      <c r="B66" s="13">
        <v>0.70403495542233963</v>
      </c>
      <c r="C66" s="21">
        <v>0.68229574211941502</v>
      </c>
      <c r="D66" s="31">
        <v>0.59709338272492474</v>
      </c>
      <c r="E66" s="25">
        <v>0</v>
      </c>
      <c r="F66" s="26">
        <v>30000</v>
      </c>
      <c r="G66" s="26">
        <v>0</v>
      </c>
      <c r="H66" s="27">
        <f t="shared" si="5"/>
        <v>30000</v>
      </c>
      <c r="I66" s="25">
        <f t="shared" si="6"/>
        <v>0</v>
      </c>
      <c r="J66" s="26">
        <f t="shared" si="7"/>
        <v>4529</v>
      </c>
      <c r="K66" s="26">
        <f t="shared" si="8"/>
        <v>0</v>
      </c>
      <c r="L66" s="27">
        <f t="shared" si="0"/>
        <v>4529</v>
      </c>
      <c r="M66" s="19" t="str">
        <f t="shared" si="12"/>
        <v/>
      </c>
      <c r="N66" s="3">
        <f t="shared" si="12"/>
        <v>0.15096666666666667</v>
      </c>
      <c r="O66" s="3" t="str">
        <f t="shared" si="12"/>
        <v/>
      </c>
      <c r="P66" s="4">
        <f t="shared" si="2"/>
        <v>0.15096666666666667</v>
      </c>
      <c r="Q66" s="25">
        <f>SUM(E$13:E66)</f>
        <v>250000</v>
      </c>
      <c r="R66" s="26">
        <f>SUM(F$13:F66)</f>
        <v>1120000</v>
      </c>
      <c r="S66" s="26">
        <f>SUM(G$13:G66)</f>
        <v>250000</v>
      </c>
      <c r="T66" s="27">
        <f t="shared" si="9"/>
        <v>1620000</v>
      </c>
      <c r="U66" s="25">
        <f>SUM(I$13:I66)</f>
        <v>22534</v>
      </c>
      <c r="V66" s="26">
        <f>SUM(J$13:J66)</f>
        <v>168429</v>
      </c>
      <c r="W66" s="26">
        <f>SUM(K$13:K66)</f>
        <v>25426</v>
      </c>
      <c r="X66" s="27">
        <f t="shared" si="3"/>
        <v>216389</v>
      </c>
      <c r="Y66" s="3">
        <f t="shared" si="10"/>
        <v>9.0135999999999994E-2</v>
      </c>
      <c r="Z66" s="3">
        <f t="shared" si="4"/>
        <v>0.15038303571428571</v>
      </c>
      <c r="AA66" s="3">
        <f t="shared" si="4"/>
        <v>0.101704</v>
      </c>
      <c r="AB66" s="4">
        <f t="shared" si="11"/>
        <v>0.13357345679012345</v>
      </c>
    </row>
    <row r="67" spans="1:28" x14ac:dyDescent="0.3">
      <c r="A67" s="2">
        <v>55</v>
      </c>
      <c r="B67" s="13">
        <v>1.3340648779700648E-2</v>
      </c>
      <c r="C67" s="21">
        <v>0.49982915942260175</v>
      </c>
      <c r="D67" s="31">
        <v>0.1440601078158471</v>
      </c>
      <c r="E67" s="25">
        <v>0</v>
      </c>
      <c r="F67" s="26">
        <v>30000</v>
      </c>
      <c r="G67" s="26">
        <v>0</v>
      </c>
      <c r="H67" s="27">
        <f t="shared" si="5"/>
        <v>30000</v>
      </c>
      <c r="I67" s="25">
        <f t="shared" si="6"/>
        <v>0</v>
      </c>
      <c r="J67" s="26">
        <f t="shared" si="7"/>
        <v>4500</v>
      </c>
      <c r="K67" s="26">
        <f t="shared" si="8"/>
        <v>0</v>
      </c>
      <c r="L67" s="27">
        <f t="shared" si="0"/>
        <v>4500</v>
      </c>
      <c r="M67" s="19" t="str">
        <f t="shared" si="12"/>
        <v/>
      </c>
      <c r="N67" s="3">
        <f t="shared" si="12"/>
        <v>0.15</v>
      </c>
      <c r="O67" s="3" t="str">
        <f t="shared" si="12"/>
        <v/>
      </c>
      <c r="P67" s="4">
        <f t="shared" si="2"/>
        <v>0.15</v>
      </c>
      <c r="Q67" s="25">
        <f>SUM(E$13:E67)</f>
        <v>250000</v>
      </c>
      <c r="R67" s="26">
        <f>SUM(F$13:F67)</f>
        <v>1150000</v>
      </c>
      <c r="S67" s="26">
        <f>SUM(G$13:G67)</f>
        <v>250000</v>
      </c>
      <c r="T67" s="27">
        <f t="shared" si="9"/>
        <v>1650000</v>
      </c>
      <c r="U67" s="25">
        <f>SUM(I$13:I67)</f>
        <v>22534</v>
      </c>
      <c r="V67" s="26">
        <f>SUM(J$13:J67)</f>
        <v>172929</v>
      </c>
      <c r="W67" s="26">
        <f>SUM(K$13:K67)</f>
        <v>25426</v>
      </c>
      <c r="X67" s="27">
        <f t="shared" si="3"/>
        <v>220889</v>
      </c>
      <c r="Y67" s="3">
        <f t="shared" si="10"/>
        <v>9.0135999999999994E-2</v>
      </c>
      <c r="Z67" s="3">
        <f t="shared" si="4"/>
        <v>0.15037304347826086</v>
      </c>
      <c r="AA67" s="3">
        <f t="shared" si="4"/>
        <v>0.101704</v>
      </c>
      <c r="AB67" s="4">
        <f t="shared" si="11"/>
        <v>0.13387212121212122</v>
      </c>
    </row>
    <row r="68" spans="1:28" x14ac:dyDescent="0.3">
      <c r="A68" s="2">
        <v>56</v>
      </c>
      <c r="B68" s="13">
        <v>0.1236542602056504</v>
      </c>
      <c r="C68" s="21">
        <v>0.49142859139611528</v>
      </c>
      <c r="D68" s="31">
        <v>0.11963361925312777</v>
      </c>
      <c r="E68" s="25">
        <v>0</v>
      </c>
      <c r="F68" s="26">
        <v>30000</v>
      </c>
      <c r="G68" s="26">
        <v>0</v>
      </c>
      <c r="H68" s="27">
        <f t="shared" si="5"/>
        <v>30000</v>
      </c>
      <c r="I68" s="25">
        <f t="shared" si="6"/>
        <v>0</v>
      </c>
      <c r="J68" s="26">
        <f t="shared" si="7"/>
        <v>4499</v>
      </c>
      <c r="K68" s="26">
        <f t="shared" si="8"/>
        <v>0</v>
      </c>
      <c r="L68" s="27">
        <f t="shared" si="0"/>
        <v>4499</v>
      </c>
      <c r="M68" s="19" t="str">
        <f t="shared" si="12"/>
        <v/>
      </c>
      <c r="N68" s="3">
        <f t="shared" si="12"/>
        <v>0.14996666666666666</v>
      </c>
      <c r="O68" s="3" t="str">
        <f t="shared" si="12"/>
        <v/>
      </c>
      <c r="P68" s="4">
        <f t="shared" si="2"/>
        <v>0.14996666666666666</v>
      </c>
      <c r="Q68" s="25">
        <f>SUM(E$13:E68)</f>
        <v>250000</v>
      </c>
      <c r="R68" s="26">
        <f>SUM(F$13:F68)</f>
        <v>1180000</v>
      </c>
      <c r="S68" s="26">
        <f>SUM(G$13:G68)</f>
        <v>250000</v>
      </c>
      <c r="T68" s="27">
        <f t="shared" si="9"/>
        <v>1680000</v>
      </c>
      <c r="U68" s="25">
        <f>SUM(I$13:I68)</f>
        <v>22534</v>
      </c>
      <c r="V68" s="26">
        <f>SUM(J$13:J68)</f>
        <v>177428</v>
      </c>
      <c r="W68" s="26">
        <f>SUM(K$13:K68)</f>
        <v>25426</v>
      </c>
      <c r="X68" s="27">
        <f t="shared" si="3"/>
        <v>225388</v>
      </c>
      <c r="Y68" s="3">
        <f t="shared" si="10"/>
        <v>9.0135999999999994E-2</v>
      </c>
      <c r="Z68" s="3">
        <f t="shared" si="4"/>
        <v>0.15036271186440678</v>
      </c>
      <c r="AA68" s="3">
        <f t="shared" si="4"/>
        <v>0.101704</v>
      </c>
      <c r="AB68" s="4">
        <f t="shared" si="11"/>
        <v>0.13415952380952381</v>
      </c>
    </row>
    <row r="69" spans="1:28" x14ac:dyDescent="0.3">
      <c r="A69" s="2">
        <v>57</v>
      </c>
      <c r="B69" s="13">
        <v>0.1068913172375765</v>
      </c>
      <c r="C69" s="21">
        <v>0.75020115715201474</v>
      </c>
      <c r="D69" s="31">
        <v>0.33398222748228101</v>
      </c>
      <c r="E69" s="25">
        <v>0</v>
      </c>
      <c r="F69" s="26">
        <v>30000</v>
      </c>
      <c r="G69" s="26">
        <v>0</v>
      </c>
      <c r="H69" s="27">
        <f t="shared" si="5"/>
        <v>30000</v>
      </c>
      <c r="I69" s="25">
        <f t="shared" si="6"/>
        <v>0</v>
      </c>
      <c r="J69" s="26">
        <f t="shared" si="7"/>
        <v>4542</v>
      </c>
      <c r="K69" s="26">
        <f t="shared" si="8"/>
        <v>0</v>
      </c>
      <c r="L69" s="27">
        <f t="shared" si="0"/>
        <v>4542</v>
      </c>
      <c r="M69" s="19" t="str">
        <f t="shared" si="12"/>
        <v/>
      </c>
      <c r="N69" s="3">
        <f t="shared" si="12"/>
        <v>0.15140000000000001</v>
      </c>
      <c r="O69" s="3" t="str">
        <f t="shared" si="12"/>
        <v/>
      </c>
      <c r="P69" s="4">
        <f t="shared" si="2"/>
        <v>0.15140000000000001</v>
      </c>
      <c r="Q69" s="25">
        <f>SUM(E$13:E69)</f>
        <v>250000</v>
      </c>
      <c r="R69" s="26">
        <f>SUM(F$13:F69)</f>
        <v>1210000</v>
      </c>
      <c r="S69" s="26">
        <f>SUM(G$13:G69)</f>
        <v>250000</v>
      </c>
      <c r="T69" s="27">
        <f t="shared" si="9"/>
        <v>1710000</v>
      </c>
      <c r="U69" s="25">
        <f>SUM(I$13:I69)</f>
        <v>22534</v>
      </c>
      <c r="V69" s="26">
        <f>SUM(J$13:J69)</f>
        <v>181970</v>
      </c>
      <c r="W69" s="26">
        <f>SUM(K$13:K69)</f>
        <v>25426</v>
      </c>
      <c r="X69" s="27">
        <f t="shared" si="3"/>
        <v>229930</v>
      </c>
      <c r="Y69" s="3">
        <f t="shared" si="10"/>
        <v>9.0135999999999994E-2</v>
      </c>
      <c r="Z69" s="3">
        <f t="shared" si="4"/>
        <v>0.15038842975206612</v>
      </c>
      <c r="AA69" s="3">
        <f t="shared" si="4"/>
        <v>0.101704</v>
      </c>
      <c r="AB69" s="4">
        <f t="shared" si="11"/>
        <v>0.13446198830409356</v>
      </c>
    </row>
    <row r="70" spans="1:28" x14ac:dyDescent="0.3">
      <c r="A70" s="2">
        <v>58</v>
      </c>
      <c r="B70" s="13">
        <v>0.10351727872833261</v>
      </c>
      <c r="C70" s="21">
        <v>0.23134266036686824</v>
      </c>
      <c r="D70" s="31">
        <v>0.95695578079638932</v>
      </c>
      <c r="E70" s="25">
        <v>0</v>
      </c>
      <c r="F70" s="26">
        <v>30000</v>
      </c>
      <c r="G70" s="26">
        <v>0</v>
      </c>
      <c r="H70" s="27">
        <f t="shared" si="5"/>
        <v>30000</v>
      </c>
      <c r="I70" s="25">
        <f t="shared" si="6"/>
        <v>0</v>
      </c>
      <c r="J70" s="26">
        <f t="shared" si="7"/>
        <v>4455</v>
      </c>
      <c r="K70" s="26">
        <f t="shared" si="8"/>
        <v>0</v>
      </c>
      <c r="L70" s="27">
        <f t="shared" si="0"/>
        <v>4455</v>
      </c>
      <c r="M70" s="19" t="str">
        <f t="shared" si="12"/>
        <v/>
      </c>
      <c r="N70" s="3">
        <f t="shared" si="12"/>
        <v>0.14849999999999999</v>
      </c>
      <c r="O70" s="3" t="str">
        <f t="shared" si="12"/>
        <v/>
      </c>
      <c r="P70" s="4">
        <f t="shared" si="2"/>
        <v>0.14849999999999999</v>
      </c>
      <c r="Q70" s="25">
        <f>SUM(E$13:E70)</f>
        <v>250000</v>
      </c>
      <c r="R70" s="26">
        <f>SUM(F$13:F70)</f>
        <v>1240000</v>
      </c>
      <c r="S70" s="26">
        <f>SUM(G$13:G70)</f>
        <v>250000</v>
      </c>
      <c r="T70" s="27">
        <f t="shared" si="9"/>
        <v>1740000</v>
      </c>
      <c r="U70" s="25">
        <f>SUM(I$13:I70)</f>
        <v>22534</v>
      </c>
      <c r="V70" s="26">
        <f>SUM(J$13:J70)</f>
        <v>186425</v>
      </c>
      <c r="W70" s="26">
        <f>SUM(K$13:K70)</f>
        <v>25426</v>
      </c>
      <c r="X70" s="27">
        <f t="shared" si="3"/>
        <v>234385</v>
      </c>
      <c r="Y70" s="3">
        <f t="shared" si="10"/>
        <v>9.0135999999999994E-2</v>
      </c>
      <c r="Z70" s="3">
        <f t="shared" si="4"/>
        <v>0.15034274193548386</v>
      </c>
      <c r="AA70" s="3">
        <f t="shared" si="4"/>
        <v>0.101704</v>
      </c>
      <c r="AB70" s="4">
        <f t="shared" si="11"/>
        <v>0.13470402298850576</v>
      </c>
    </row>
    <row r="71" spans="1:28" x14ac:dyDescent="0.3">
      <c r="A71" s="2">
        <v>59</v>
      </c>
      <c r="B71" s="13">
        <v>0.4804902732606352</v>
      </c>
      <c r="C71" s="21">
        <v>0.5137663061763984</v>
      </c>
      <c r="D71" s="31">
        <v>0.45305565013918581</v>
      </c>
      <c r="E71" s="25">
        <v>0</v>
      </c>
      <c r="F71" s="26">
        <v>30000</v>
      </c>
      <c r="G71" s="26">
        <v>0</v>
      </c>
      <c r="H71" s="27">
        <f t="shared" si="5"/>
        <v>30000</v>
      </c>
      <c r="I71" s="25">
        <f t="shared" si="6"/>
        <v>0</v>
      </c>
      <c r="J71" s="26">
        <f t="shared" si="7"/>
        <v>4502</v>
      </c>
      <c r="K71" s="26">
        <f t="shared" si="8"/>
        <v>0</v>
      </c>
      <c r="L71" s="27">
        <f t="shared" si="0"/>
        <v>4502</v>
      </c>
      <c r="M71" s="19" t="str">
        <f t="shared" si="12"/>
        <v/>
      </c>
      <c r="N71" s="3">
        <f t="shared" si="12"/>
        <v>0.15006666666666665</v>
      </c>
      <c r="O71" s="3" t="str">
        <f t="shared" si="12"/>
        <v/>
      </c>
      <c r="P71" s="4">
        <f t="shared" si="2"/>
        <v>0.15006666666666665</v>
      </c>
      <c r="Q71" s="25">
        <f>SUM(E$13:E71)</f>
        <v>250000</v>
      </c>
      <c r="R71" s="26">
        <f>SUM(F$13:F71)</f>
        <v>1270000</v>
      </c>
      <c r="S71" s="26">
        <f>SUM(G$13:G71)</f>
        <v>250000</v>
      </c>
      <c r="T71" s="27">
        <f t="shared" si="9"/>
        <v>1770000</v>
      </c>
      <c r="U71" s="25">
        <f>SUM(I$13:I71)</f>
        <v>22534</v>
      </c>
      <c r="V71" s="26">
        <f>SUM(J$13:J71)</f>
        <v>190927</v>
      </c>
      <c r="W71" s="26">
        <f>SUM(K$13:K71)</f>
        <v>25426</v>
      </c>
      <c r="X71" s="27">
        <f t="shared" si="3"/>
        <v>238887</v>
      </c>
      <c r="Y71" s="3">
        <f t="shared" si="10"/>
        <v>9.0135999999999994E-2</v>
      </c>
      <c r="Z71" s="3">
        <f t="shared" si="4"/>
        <v>0.15033622047244094</v>
      </c>
      <c r="AA71" s="3">
        <f t="shared" si="4"/>
        <v>0.101704</v>
      </c>
      <c r="AB71" s="4">
        <f t="shared" si="11"/>
        <v>0.13496440677966101</v>
      </c>
    </row>
    <row r="72" spans="1:28" x14ac:dyDescent="0.3">
      <c r="A72" s="2">
        <v>60</v>
      </c>
      <c r="B72" s="13">
        <v>6.2317728534169947E-2</v>
      </c>
      <c r="C72" s="21">
        <v>0.60105487775360378</v>
      </c>
      <c r="D72" s="31">
        <v>0.3315854579555686</v>
      </c>
      <c r="E72" s="25">
        <v>0</v>
      </c>
      <c r="F72" s="26">
        <v>30000</v>
      </c>
      <c r="G72" s="26">
        <v>0</v>
      </c>
      <c r="H72" s="27">
        <f t="shared" si="5"/>
        <v>30000</v>
      </c>
      <c r="I72" s="25">
        <f t="shared" si="6"/>
        <v>0</v>
      </c>
      <c r="J72" s="26">
        <f t="shared" si="7"/>
        <v>4516</v>
      </c>
      <c r="K72" s="26">
        <f t="shared" si="8"/>
        <v>0</v>
      </c>
      <c r="L72" s="27">
        <f t="shared" si="0"/>
        <v>4516</v>
      </c>
      <c r="M72" s="19" t="str">
        <f t="shared" si="12"/>
        <v/>
      </c>
      <c r="N72" s="3">
        <f t="shared" si="12"/>
        <v>0.15053333333333332</v>
      </c>
      <c r="O72" s="3" t="str">
        <f t="shared" si="12"/>
        <v/>
      </c>
      <c r="P72" s="4">
        <f t="shared" si="2"/>
        <v>0.15053333333333332</v>
      </c>
      <c r="Q72" s="25">
        <f>SUM(E$13:E72)</f>
        <v>250000</v>
      </c>
      <c r="R72" s="26">
        <f>SUM(F$13:F72)</f>
        <v>1300000</v>
      </c>
      <c r="S72" s="26">
        <f>SUM(G$13:G72)</f>
        <v>250000</v>
      </c>
      <c r="T72" s="27">
        <f t="shared" si="9"/>
        <v>1800000</v>
      </c>
      <c r="U72" s="25">
        <f>SUM(I$13:I72)</f>
        <v>22534</v>
      </c>
      <c r="V72" s="26">
        <f>SUM(J$13:J72)</f>
        <v>195443</v>
      </c>
      <c r="W72" s="26">
        <f>SUM(K$13:K72)</f>
        <v>25426</v>
      </c>
      <c r="X72" s="27">
        <f t="shared" si="3"/>
        <v>243403</v>
      </c>
      <c r="Y72" s="3">
        <f t="shared" si="10"/>
        <v>9.0135999999999994E-2</v>
      </c>
      <c r="Z72" s="3">
        <f t="shared" si="4"/>
        <v>0.15034076923076922</v>
      </c>
      <c r="AA72" s="3">
        <f t="shared" si="4"/>
        <v>0.101704</v>
      </c>
      <c r="AB72" s="4">
        <f t="shared" si="11"/>
        <v>0.13522388888888889</v>
      </c>
    </row>
    <row r="73" spans="1:28" x14ac:dyDescent="0.3">
      <c r="A73" s="2">
        <v>61</v>
      </c>
      <c r="B73" s="13">
        <v>0.30040763454036046</v>
      </c>
      <c r="C73" s="21">
        <v>0.78221505924762524</v>
      </c>
      <c r="D73" s="31">
        <v>2.48736075771403E-2</v>
      </c>
      <c r="E73" s="25">
        <v>0</v>
      </c>
      <c r="F73" s="26">
        <v>30000</v>
      </c>
      <c r="G73" s="26">
        <v>0</v>
      </c>
      <c r="H73" s="27">
        <f t="shared" si="5"/>
        <v>30000</v>
      </c>
      <c r="I73" s="25">
        <f t="shared" si="6"/>
        <v>0</v>
      </c>
      <c r="J73" s="26">
        <f t="shared" si="7"/>
        <v>4548</v>
      </c>
      <c r="K73" s="26">
        <f t="shared" si="8"/>
        <v>0</v>
      </c>
      <c r="L73" s="27">
        <f t="shared" si="0"/>
        <v>4548</v>
      </c>
      <c r="M73" s="19" t="str">
        <f t="shared" si="12"/>
        <v/>
      </c>
      <c r="N73" s="3">
        <f t="shared" si="12"/>
        <v>0.15160000000000001</v>
      </c>
      <c r="O73" s="3" t="str">
        <f t="shared" si="12"/>
        <v/>
      </c>
      <c r="P73" s="4">
        <f t="shared" si="2"/>
        <v>0.15160000000000001</v>
      </c>
      <c r="Q73" s="25">
        <f>SUM(E$13:E73)</f>
        <v>250000</v>
      </c>
      <c r="R73" s="26">
        <f>SUM(F$13:F73)</f>
        <v>1330000</v>
      </c>
      <c r="S73" s="26">
        <f>SUM(G$13:G73)</f>
        <v>250000</v>
      </c>
      <c r="T73" s="27">
        <f t="shared" si="9"/>
        <v>1830000</v>
      </c>
      <c r="U73" s="25">
        <f>SUM(I$13:I73)</f>
        <v>22534</v>
      </c>
      <c r="V73" s="26">
        <f>SUM(J$13:J73)</f>
        <v>199991</v>
      </c>
      <c r="W73" s="26">
        <f>SUM(K$13:K73)</f>
        <v>25426</v>
      </c>
      <c r="X73" s="27">
        <f t="shared" si="3"/>
        <v>247951</v>
      </c>
      <c r="Y73" s="3">
        <f t="shared" si="10"/>
        <v>9.0135999999999994E-2</v>
      </c>
      <c r="Z73" s="3">
        <f t="shared" si="4"/>
        <v>0.15036917293233082</v>
      </c>
      <c r="AA73" s="3">
        <f t="shared" si="4"/>
        <v>0.101704</v>
      </c>
      <c r="AB73" s="4">
        <f t="shared" si="11"/>
        <v>0.13549234972677596</v>
      </c>
    </row>
    <row r="74" spans="1:28" x14ac:dyDescent="0.3">
      <c r="A74" s="2">
        <v>62</v>
      </c>
      <c r="B74" s="13">
        <v>0.98357770437053726</v>
      </c>
      <c r="C74" s="21">
        <v>0.87604889394012042</v>
      </c>
      <c r="D74" s="31">
        <v>0.67988928237936219</v>
      </c>
      <c r="E74" s="25">
        <v>0</v>
      </c>
      <c r="F74" s="26">
        <v>30000</v>
      </c>
      <c r="G74" s="26">
        <v>0</v>
      </c>
      <c r="H74" s="27">
        <f t="shared" si="5"/>
        <v>30000</v>
      </c>
      <c r="I74" s="25">
        <f t="shared" si="6"/>
        <v>0</v>
      </c>
      <c r="J74" s="26">
        <f t="shared" si="7"/>
        <v>4571</v>
      </c>
      <c r="K74" s="26">
        <f t="shared" si="8"/>
        <v>0</v>
      </c>
      <c r="L74" s="27">
        <f t="shared" si="0"/>
        <v>4571</v>
      </c>
      <c r="M74" s="19" t="str">
        <f t="shared" si="12"/>
        <v/>
      </c>
      <c r="N74" s="3">
        <f t="shared" si="12"/>
        <v>0.15236666666666668</v>
      </c>
      <c r="O74" s="3" t="str">
        <f t="shared" si="12"/>
        <v/>
      </c>
      <c r="P74" s="4">
        <f t="shared" si="2"/>
        <v>0.15236666666666668</v>
      </c>
      <c r="Q74" s="25">
        <f>SUM(E$13:E74)</f>
        <v>250000</v>
      </c>
      <c r="R74" s="26">
        <f>SUM(F$13:F74)</f>
        <v>1360000</v>
      </c>
      <c r="S74" s="26">
        <f>SUM(G$13:G74)</f>
        <v>250000</v>
      </c>
      <c r="T74" s="27">
        <f t="shared" si="9"/>
        <v>1860000</v>
      </c>
      <c r="U74" s="25">
        <f>SUM(I$13:I74)</f>
        <v>22534</v>
      </c>
      <c r="V74" s="26">
        <f>SUM(J$13:J74)</f>
        <v>204562</v>
      </c>
      <c r="W74" s="26">
        <f>SUM(K$13:K74)</f>
        <v>25426</v>
      </c>
      <c r="X74" s="27">
        <f t="shared" si="3"/>
        <v>252522</v>
      </c>
      <c r="Y74" s="3">
        <f t="shared" si="10"/>
        <v>9.0135999999999994E-2</v>
      </c>
      <c r="Z74" s="3">
        <f t="shared" si="4"/>
        <v>0.15041323529411765</v>
      </c>
      <c r="AA74" s="3">
        <f t="shared" si="4"/>
        <v>0.101704</v>
      </c>
      <c r="AB74" s="4">
        <f t="shared" si="11"/>
        <v>0.13576451612903226</v>
      </c>
    </row>
    <row r="75" spans="1:28" x14ac:dyDescent="0.3">
      <c r="A75" s="2">
        <v>63</v>
      </c>
      <c r="B75" s="13">
        <v>0.83159479974446804</v>
      </c>
      <c r="C75" s="21">
        <v>0.27598501331487124</v>
      </c>
      <c r="D75" s="31">
        <v>0.13111658002056636</v>
      </c>
      <c r="E75" s="25">
        <v>0</v>
      </c>
      <c r="F75" s="26">
        <v>30000</v>
      </c>
      <c r="G75" s="26">
        <v>0</v>
      </c>
      <c r="H75" s="27">
        <f t="shared" si="5"/>
        <v>30000</v>
      </c>
      <c r="I75" s="25">
        <f t="shared" si="6"/>
        <v>0</v>
      </c>
      <c r="J75" s="26">
        <f t="shared" si="7"/>
        <v>4463</v>
      </c>
      <c r="K75" s="26">
        <f t="shared" si="8"/>
        <v>0</v>
      </c>
      <c r="L75" s="27">
        <f t="shared" si="0"/>
        <v>4463</v>
      </c>
      <c r="M75" s="19" t="str">
        <f t="shared" si="12"/>
        <v/>
      </c>
      <c r="N75" s="3">
        <f t="shared" si="12"/>
        <v>0.14876666666666666</v>
      </c>
      <c r="O75" s="3" t="str">
        <f t="shared" si="12"/>
        <v/>
      </c>
      <c r="P75" s="4">
        <f t="shared" si="2"/>
        <v>0.14876666666666666</v>
      </c>
      <c r="Q75" s="25">
        <f>SUM(E$13:E75)</f>
        <v>250000</v>
      </c>
      <c r="R75" s="26">
        <f>SUM(F$13:F75)</f>
        <v>1390000</v>
      </c>
      <c r="S75" s="26">
        <f>SUM(G$13:G75)</f>
        <v>250000</v>
      </c>
      <c r="T75" s="27">
        <f t="shared" si="9"/>
        <v>1890000</v>
      </c>
      <c r="U75" s="25">
        <f>SUM(I$13:I75)</f>
        <v>22534</v>
      </c>
      <c r="V75" s="26">
        <f>SUM(J$13:J75)</f>
        <v>209025</v>
      </c>
      <c r="W75" s="26">
        <f>SUM(K$13:K75)</f>
        <v>25426</v>
      </c>
      <c r="X75" s="27">
        <f t="shared" si="3"/>
        <v>256985</v>
      </c>
      <c r="Y75" s="3">
        <f t="shared" si="10"/>
        <v>9.0135999999999994E-2</v>
      </c>
      <c r="Z75" s="3">
        <f t="shared" si="4"/>
        <v>0.15037769784172661</v>
      </c>
      <c r="AA75" s="3">
        <f t="shared" si="4"/>
        <v>0.101704</v>
      </c>
      <c r="AB75" s="4">
        <f t="shared" si="11"/>
        <v>0.13597089947089946</v>
      </c>
    </row>
    <row r="76" spans="1:28" x14ac:dyDescent="0.3">
      <c r="A76" s="2">
        <v>64</v>
      </c>
      <c r="B76" s="13">
        <v>0.32156038644239171</v>
      </c>
      <c r="C76" s="21">
        <v>0.40216553317967141</v>
      </c>
      <c r="D76" s="31">
        <v>0.3889124103330005</v>
      </c>
      <c r="E76" s="25">
        <v>0</v>
      </c>
      <c r="F76" s="26">
        <v>30000</v>
      </c>
      <c r="G76" s="26">
        <v>0</v>
      </c>
      <c r="H76" s="27">
        <f t="shared" si="5"/>
        <v>30000</v>
      </c>
      <c r="I76" s="25">
        <f t="shared" si="6"/>
        <v>0</v>
      </c>
      <c r="J76" s="26">
        <f t="shared" si="7"/>
        <v>4485</v>
      </c>
      <c r="K76" s="26">
        <f t="shared" si="8"/>
        <v>0</v>
      </c>
      <c r="L76" s="27">
        <f t="shared" si="0"/>
        <v>4485</v>
      </c>
      <c r="M76" s="19" t="str">
        <f t="shared" si="12"/>
        <v/>
      </c>
      <c r="N76" s="3">
        <f t="shared" si="12"/>
        <v>0.14949999999999999</v>
      </c>
      <c r="O76" s="3" t="str">
        <f t="shared" si="12"/>
        <v/>
      </c>
      <c r="P76" s="4">
        <f t="shared" si="2"/>
        <v>0.14949999999999999</v>
      </c>
      <c r="Q76" s="25">
        <f>SUM(E$13:E76)</f>
        <v>250000</v>
      </c>
      <c r="R76" s="26">
        <f>SUM(F$13:F76)</f>
        <v>1420000</v>
      </c>
      <c r="S76" s="26">
        <f>SUM(G$13:G76)</f>
        <v>250000</v>
      </c>
      <c r="T76" s="27">
        <f t="shared" si="9"/>
        <v>1920000</v>
      </c>
      <c r="U76" s="25">
        <f>SUM(I$13:I76)</f>
        <v>22534</v>
      </c>
      <c r="V76" s="26">
        <f>SUM(J$13:J76)</f>
        <v>213510</v>
      </c>
      <c r="W76" s="26">
        <f>SUM(K$13:K76)</f>
        <v>25426</v>
      </c>
      <c r="X76" s="27">
        <f t="shared" si="3"/>
        <v>261470</v>
      </c>
      <c r="Y76" s="3">
        <f t="shared" si="10"/>
        <v>9.0135999999999994E-2</v>
      </c>
      <c r="Z76" s="3">
        <f t="shared" si="4"/>
        <v>0.15035915492957747</v>
      </c>
      <c r="AA76" s="3">
        <f t="shared" si="4"/>
        <v>0.101704</v>
      </c>
      <c r="AB76" s="4">
        <f t="shared" si="11"/>
        <v>0.13618229166666668</v>
      </c>
    </row>
    <row r="77" spans="1:28" x14ac:dyDescent="0.3">
      <c r="A77" s="2">
        <v>65</v>
      </c>
      <c r="B77" s="13">
        <v>0.72094992555296589</v>
      </c>
      <c r="C77" s="21">
        <v>0.15903684958592934</v>
      </c>
      <c r="D77" s="31">
        <v>0.14706596914284165</v>
      </c>
      <c r="E77" s="25">
        <v>0</v>
      </c>
      <c r="F77" s="26">
        <v>30000</v>
      </c>
      <c r="G77" s="26">
        <v>0</v>
      </c>
      <c r="H77" s="27">
        <f t="shared" si="5"/>
        <v>30000</v>
      </c>
      <c r="I77" s="25">
        <f t="shared" si="6"/>
        <v>0</v>
      </c>
      <c r="J77" s="26">
        <f t="shared" si="7"/>
        <v>4438</v>
      </c>
      <c r="K77" s="26">
        <f t="shared" si="8"/>
        <v>0</v>
      </c>
      <c r="L77" s="27">
        <f t="shared" ref="L77:L112" si="13">SUM(I77:K77)</f>
        <v>4438</v>
      </c>
      <c r="M77" s="19" t="str">
        <f t="shared" ref="M77:O112" si="14">IF(E77=0,"",I77/E77)</f>
        <v/>
      </c>
      <c r="N77" s="3">
        <f t="shared" si="14"/>
        <v>0.14793333333333333</v>
      </c>
      <c r="O77" s="3" t="str">
        <f t="shared" si="14"/>
        <v/>
      </c>
      <c r="P77" s="4">
        <f t="shared" ref="P77:P112" si="15">L77/H77</f>
        <v>0.14793333333333333</v>
      </c>
      <c r="Q77" s="25">
        <f>SUM(E$13:E77)</f>
        <v>250000</v>
      </c>
      <c r="R77" s="26">
        <f>SUM(F$13:F77)</f>
        <v>1450000</v>
      </c>
      <c r="S77" s="26">
        <f>SUM(G$13:G77)</f>
        <v>250000</v>
      </c>
      <c r="T77" s="27">
        <f t="shared" si="9"/>
        <v>1950000</v>
      </c>
      <c r="U77" s="25">
        <f>SUM(I$13:I77)</f>
        <v>22534</v>
      </c>
      <c r="V77" s="26">
        <f>SUM(J$13:J77)</f>
        <v>217948</v>
      </c>
      <c r="W77" s="26">
        <f>SUM(K$13:K77)</f>
        <v>25426</v>
      </c>
      <c r="X77" s="27">
        <f t="shared" ref="X77:X112" si="16">SUM(U77:W77)</f>
        <v>265908</v>
      </c>
      <c r="Y77" s="3">
        <f t="shared" si="10"/>
        <v>9.0135999999999994E-2</v>
      </c>
      <c r="Z77" s="3">
        <f t="shared" si="10"/>
        <v>0.15030896551724138</v>
      </c>
      <c r="AA77" s="3">
        <f t="shared" si="10"/>
        <v>0.101704</v>
      </c>
      <c r="AB77" s="4">
        <f t="shared" si="11"/>
        <v>0.13636307692307692</v>
      </c>
    </row>
    <row r="78" spans="1:28" x14ac:dyDescent="0.3">
      <c r="A78" s="2">
        <v>66</v>
      </c>
      <c r="B78" s="13">
        <v>0.43486119508435161</v>
      </c>
      <c r="C78" s="21">
        <v>9.2389159231239582E-2</v>
      </c>
      <c r="D78" s="31">
        <v>0.1278941396424369</v>
      </c>
      <c r="E78" s="25">
        <v>0</v>
      </c>
      <c r="F78" s="26">
        <v>30000</v>
      </c>
      <c r="G78" s="26">
        <v>0</v>
      </c>
      <c r="H78" s="27">
        <f t="shared" ref="H78:H112" si="17">SUM(E78:G78)</f>
        <v>30000</v>
      </c>
      <c r="I78" s="25">
        <f t="shared" ref="I78:I112" si="18">IFERROR(_xlfn.BINOM.INV(E78,$C$4,B78),0)</f>
        <v>0</v>
      </c>
      <c r="J78" s="26">
        <f t="shared" ref="J78:J112" si="19">IFERROR(_xlfn.BINOM.INV(F78,$C$5,C78),0)</f>
        <v>4418</v>
      </c>
      <c r="K78" s="26">
        <f t="shared" ref="K78:K112" si="20">IFERROR(_xlfn.BINOM.INV(G78,$C$6,D78),0)</f>
        <v>0</v>
      </c>
      <c r="L78" s="27">
        <f t="shared" si="13"/>
        <v>4418</v>
      </c>
      <c r="M78" s="19" t="str">
        <f t="shared" si="14"/>
        <v/>
      </c>
      <c r="N78" s="3">
        <f t="shared" si="14"/>
        <v>0.14726666666666666</v>
      </c>
      <c r="O78" s="3" t="str">
        <f t="shared" si="14"/>
        <v/>
      </c>
      <c r="P78" s="4">
        <f t="shared" si="15"/>
        <v>0.14726666666666666</v>
      </c>
      <c r="Q78" s="25">
        <f>SUM(E$13:E78)</f>
        <v>250000</v>
      </c>
      <c r="R78" s="26">
        <f>SUM(F$13:F78)</f>
        <v>1480000</v>
      </c>
      <c r="S78" s="26">
        <f>SUM(G$13:G78)</f>
        <v>250000</v>
      </c>
      <c r="T78" s="27">
        <f t="shared" ref="T78:T112" si="21">SUM(Q78:S78)</f>
        <v>1980000</v>
      </c>
      <c r="U78" s="25">
        <f>SUM(I$13:I78)</f>
        <v>22534</v>
      </c>
      <c r="V78" s="26">
        <f>SUM(J$13:J78)</f>
        <v>222366</v>
      </c>
      <c r="W78" s="26">
        <f>SUM(K$13:K78)</f>
        <v>25426</v>
      </c>
      <c r="X78" s="27">
        <f t="shared" si="16"/>
        <v>270326</v>
      </c>
      <c r="Y78" s="3">
        <f t="shared" ref="Y78:AA112" si="22">IF(Q78=0,"",U78/Q78)</f>
        <v>9.0135999999999994E-2</v>
      </c>
      <c r="Z78" s="3">
        <f t="shared" si="22"/>
        <v>0.1502472972972973</v>
      </c>
      <c r="AA78" s="3">
        <f t="shared" si="22"/>
        <v>0.101704</v>
      </c>
      <c r="AB78" s="4">
        <f t="shared" ref="AB78:AB112" si="23">X78/T78</f>
        <v>0.13652828282828283</v>
      </c>
    </row>
    <row r="79" spans="1:28" x14ac:dyDescent="0.3">
      <c r="A79" s="2">
        <v>67</v>
      </c>
      <c r="B79" s="13">
        <v>0.76259417931833129</v>
      </c>
      <c r="C79" s="21">
        <v>0.54420035647619047</v>
      </c>
      <c r="D79" s="31">
        <v>0.80386464620775455</v>
      </c>
      <c r="E79" s="25">
        <v>0</v>
      </c>
      <c r="F79" s="26">
        <v>30000</v>
      </c>
      <c r="G79" s="26">
        <v>0</v>
      </c>
      <c r="H79" s="27">
        <f t="shared" si="17"/>
        <v>30000</v>
      </c>
      <c r="I79" s="25">
        <f t="shared" si="18"/>
        <v>0</v>
      </c>
      <c r="J79" s="26">
        <f t="shared" si="19"/>
        <v>4507</v>
      </c>
      <c r="K79" s="26">
        <f t="shared" si="20"/>
        <v>0</v>
      </c>
      <c r="L79" s="27">
        <f t="shared" si="13"/>
        <v>4507</v>
      </c>
      <c r="M79" s="19" t="str">
        <f t="shared" si="14"/>
        <v/>
      </c>
      <c r="N79" s="3">
        <f t="shared" si="14"/>
        <v>0.15023333333333333</v>
      </c>
      <c r="O79" s="3" t="str">
        <f t="shared" si="14"/>
        <v/>
      </c>
      <c r="P79" s="4">
        <f t="shared" si="15"/>
        <v>0.15023333333333333</v>
      </c>
      <c r="Q79" s="25">
        <f>SUM(E$13:E79)</f>
        <v>250000</v>
      </c>
      <c r="R79" s="26">
        <f>SUM(F$13:F79)</f>
        <v>1510000</v>
      </c>
      <c r="S79" s="26">
        <f>SUM(G$13:G79)</f>
        <v>250000</v>
      </c>
      <c r="T79" s="27">
        <f t="shared" si="21"/>
        <v>2010000</v>
      </c>
      <c r="U79" s="25">
        <f>SUM(I$13:I79)</f>
        <v>22534</v>
      </c>
      <c r="V79" s="26">
        <f>SUM(J$13:J79)</f>
        <v>226873</v>
      </c>
      <c r="W79" s="26">
        <f>SUM(K$13:K79)</f>
        <v>25426</v>
      </c>
      <c r="X79" s="27">
        <f t="shared" si="16"/>
        <v>274833</v>
      </c>
      <c r="Y79" s="3">
        <f t="shared" si="22"/>
        <v>9.0135999999999994E-2</v>
      </c>
      <c r="Z79" s="3">
        <f t="shared" si="22"/>
        <v>0.15024701986754968</v>
      </c>
      <c r="AA79" s="3">
        <f t="shared" si="22"/>
        <v>0.101704</v>
      </c>
      <c r="AB79" s="4">
        <f t="shared" si="23"/>
        <v>0.13673283582089552</v>
      </c>
    </row>
    <row r="80" spans="1:28" x14ac:dyDescent="0.3">
      <c r="A80" s="2">
        <v>68</v>
      </c>
      <c r="B80" s="13">
        <v>0.91889146399776012</v>
      </c>
      <c r="C80" s="21">
        <v>5.9655154632712537E-2</v>
      </c>
      <c r="D80" s="31">
        <v>6.3482129442969715E-2</v>
      </c>
      <c r="E80" s="25">
        <v>0</v>
      </c>
      <c r="F80" s="26">
        <v>30000</v>
      </c>
      <c r="G80" s="26">
        <v>0</v>
      </c>
      <c r="H80" s="27">
        <f t="shared" si="17"/>
        <v>30000</v>
      </c>
      <c r="I80" s="25">
        <f t="shared" si="18"/>
        <v>0</v>
      </c>
      <c r="J80" s="26">
        <f t="shared" si="19"/>
        <v>4404</v>
      </c>
      <c r="K80" s="26">
        <f t="shared" si="20"/>
        <v>0</v>
      </c>
      <c r="L80" s="27">
        <f t="shared" si="13"/>
        <v>4404</v>
      </c>
      <c r="M80" s="19" t="str">
        <f t="shared" si="14"/>
        <v/>
      </c>
      <c r="N80" s="3">
        <f t="shared" si="14"/>
        <v>0.14680000000000001</v>
      </c>
      <c r="O80" s="3" t="str">
        <f t="shared" si="14"/>
        <v/>
      </c>
      <c r="P80" s="4">
        <f t="shared" si="15"/>
        <v>0.14680000000000001</v>
      </c>
      <c r="Q80" s="25">
        <f>SUM(E$13:E80)</f>
        <v>250000</v>
      </c>
      <c r="R80" s="26">
        <f>SUM(F$13:F80)</f>
        <v>1540000</v>
      </c>
      <c r="S80" s="26">
        <f>SUM(G$13:G80)</f>
        <v>250000</v>
      </c>
      <c r="T80" s="27">
        <f t="shared" si="21"/>
        <v>2040000</v>
      </c>
      <c r="U80" s="25">
        <f>SUM(I$13:I80)</f>
        <v>22534</v>
      </c>
      <c r="V80" s="26">
        <f>SUM(J$13:J80)</f>
        <v>231277</v>
      </c>
      <c r="W80" s="26">
        <f>SUM(K$13:K80)</f>
        <v>25426</v>
      </c>
      <c r="X80" s="27">
        <f t="shared" si="16"/>
        <v>279237</v>
      </c>
      <c r="Y80" s="3">
        <f t="shared" si="22"/>
        <v>9.0135999999999994E-2</v>
      </c>
      <c r="Z80" s="3">
        <f t="shared" si="22"/>
        <v>0.15017987012987014</v>
      </c>
      <c r="AA80" s="3">
        <f t="shared" si="22"/>
        <v>0.101704</v>
      </c>
      <c r="AB80" s="4">
        <f t="shared" si="23"/>
        <v>0.13688088235294119</v>
      </c>
    </row>
    <row r="81" spans="1:28" x14ac:dyDescent="0.3">
      <c r="A81" s="2">
        <v>69</v>
      </c>
      <c r="B81" s="13">
        <v>0.44707247929119731</v>
      </c>
      <c r="C81" s="21">
        <v>0.37649617724085149</v>
      </c>
      <c r="D81" s="31">
        <v>0.93230252227486643</v>
      </c>
      <c r="E81" s="25">
        <v>0</v>
      </c>
      <c r="F81" s="26">
        <v>30000</v>
      </c>
      <c r="G81" s="26">
        <v>0</v>
      </c>
      <c r="H81" s="27">
        <f t="shared" si="17"/>
        <v>30000</v>
      </c>
      <c r="I81" s="25">
        <f t="shared" si="18"/>
        <v>0</v>
      </c>
      <c r="J81" s="26">
        <f t="shared" si="19"/>
        <v>4480</v>
      </c>
      <c r="K81" s="26">
        <f t="shared" si="20"/>
        <v>0</v>
      </c>
      <c r="L81" s="27">
        <f t="shared" si="13"/>
        <v>4480</v>
      </c>
      <c r="M81" s="19" t="str">
        <f t="shared" si="14"/>
        <v/>
      </c>
      <c r="N81" s="3">
        <f t="shared" si="14"/>
        <v>0.14933333333333335</v>
      </c>
      <c r="O81" s="3" t="str">
        <f t="shared" si="14"/>
        <v/>
      </c>
      <c r="P81" s="4">
        <f t="shared" si="15"/>
        <v>0.14933333333333335</v>
      </c>
      <c r="Q81" s="25">
        <f>SUM(E$13:E81)</f>
        <v>250000</v>
      </c>
      <c r="R81" s="26">
        <f>SUM(F$13:F81)</f>
        <v>1570000</v>
      </c>
      <c r="S81" s="26">
        <f>SUM(G$13:G81)</f>
        <v>250000</v>
      </c>
      <c r="T81" s="27">
        <f t="shared" si="21"/>
        <v>2070000</v>
      </c>
      <c r="U81" s="25">
        <f>SUM(I$13:I81)</f>
        <v>22534</v>
      </c>
      <c r="V81" s="26">
        <f>SUM(J$13:J81)</f>
        <v>235757</v>
      </c>
      <c r="W81" s="26">
        <f>SUM(K$13:K81)</f>
        <v>25426</v>
      </c>
      <c r="X81" s="27">
        <f t="shared" si="16"/>
        <v>283717</v>
      </c>
      <c r="Y81" s="3">
        <f t="shared" si="22"/>
        <v>9.0135999999999994E-2</v>
      </c>
      <c r="Z81" s="3">
        <f t="shared" si="22"/>
        <v>0.15016369426751591</v>
      </c>
      <c r="AA81" s="3">
        <f t="shared" si="22"/>
        <v>0.101704</v>
      </c>
      <c r="AB81" s="4">
        <f t="shared" si="23"/>
        <v>0.13706135265700484</v>
      </c>
    </row>
    <row r="82" spans="1:28" x14ac:dyDescent="0.3">
      <c r="A82" s="2">
        <v>70</v>
      </c>
      <c r="B82" s="13">
        <v>0.28690392077845417</v>
      </c>
      <c r="C82" s="21">
        <v>0.28563895088705793</v>
      </c>
      <c r="D82" s="31">
        <v>7.9561216856171013E-3</v>
      </c>
      <c r="E82" s="25">
        <v>0</v>
      </c>
      <c r="F82" s="26">
        <v>30000</v>
      </c>
      <c r="G82" s="26">
        <v>0</v>
      </c>
      <c r="H82" s="27">
        <f t="shared" si="17"/>
        <v>30000</v>
      </c>
      <c r="I82" s="25">
        <f t="shared" si="18"/>
        <v>0</v>
      </c>
      <c r="J82" s="26">
        <f t="shared" si="19"/>
        <v>4465</v>
      </c>
      <c r="K82" s="26">
        <f t="shared" si="20"/>
        <v>0</v>
      </c>
      <c r="L82" s="27">
        <f t="shared" si="13"/>
        <v>4465</v>
      </c>
      <c r="M82" s="19" t="str">
        <f t="shared" si="14"/>
        <v/>
      </c>
      <c r="N82" s="3">
        <f t="shared" si="14"/>
        <v>0.14883333333333335</v>
      </c>
      <c r="O82" s="3" t="str">
        <f t="shared" si="14"/>
        <v/>
      </c>
      <c r="P82" s="4">
        <f t="shared" si="15"/>
        <v>0.14883333333333335</v>
      </c>
      <c r="Q82" s="25">
        <f>SUM(E$13:E82)</f>
        <v>250000</v>
      </c>
      <c r="R82" s="26">
        <f>SUM(F$13:F82)</f>
        <v>1600000</v>
      </c>
      <c r="S82" s="26">
        <f>SUM(G$13:G82)</f>
        <v>250000</v>
      </c>
      <c r="T82" s="27">
        <f t="shared" si="21"/>
        <v>2100000</v>
      </c>
      <c r="U82" s="25">
        <f>SUM(I$13:I82)</f>
        <v>22534</v>
      </c>
      <c r="V82" s="26">
        <f>SUM(J$13:J82)</f>
        <v>240222</v>
      </c>
      <c r="W82" s="26">
        <f>SUM(K$13:K82)</f>
        <v>25426</v>
      </c>
      <c r="X82" s="27">
        <f t="shared" si="16"/>
        <v>288182</v>
      </c>
      <c r="Y82" s="3">
        <f t="shared" si="22"/>
        <v>9.0135999999999994E-2</v>
      </c>
      <c r="Z82" s="3">
        <f t="shared" si="22"/>
        <v>0.15013874999999999</v>
      </c>
      <c r="AA82" s="3">
        <f t="shared" si="22"/>
        <v>0.101704</v>
      </c>
      <c r="AB82" s="4">
        <f t="shared" si="23"/>
        <v>0.1372295238095238</v>
      </c>
    </row>
    <row r="83" spans="1:28" x14ac:dyDescent="0.3">
      <c r="A83" s="2">
        <v>71</v>
      </c>
      <c r="B83" s="13">
        <v>0.76912135274311488</v>
      </c>
      <c r="C83" s="21">
        <v>0.97600320199195445</v>
      </c>
      <c r="D83" s="31">
        <v>0.58451565278780004</v>
      </c>
      <c r="E83" s="25">
        <v>0</v>
      </c>
      <c r="F83" s="26">
        <v>30000</v>
      </c>
      <c r="G83" s="26">
        <v>0</v>
      </c>
      <c r="H83" s="27">
        <f t="shared" si="17"/>
        <v>30000</v>
      </c>
      <c r="I83" s="25">
        <f t="shared" si="18"/>
        <v>0</v>
      </c>
      <c r="J83" s="26">
        <f t="shared" si="19"/>
        <v>4623</v>
      </c>
      <c r="K83" s="26">
        <f t="shared" si="20"/>
        <v>0</v>
      </c>
      <c r="L83" s="27">
        <f t="shared" si="13"/>
        <v>4623</v>
      </c>
      <c r="M83" s="19" t="str">
        <f t="shared" si="14"/>
        <v/>
      </c>
      <c r="N83" s="3">
        <f t="shared" si="14"/>
        <v>0.15409999999999999</v>
      </c>
      <c r="O83" s="3" t="str">
        <f t="shared" si="14"/>
        <v/>
      </c>
      <c r="P83" s="4">
        <f t="shared" si="15"/>
        <v>0.15409999999999999</v>
      </c>
      <c r="Q83" s="25">
        <f>SUM(E$13:E83)</f>
        <v>250000</v>
      </c>
      <c r="R83" s="26">
        <f>SUM(F$13:F83)</f>
        <v>1630000</v>
      </c>
      <c r="S83" s="26">
        <f>SUM(G$13:G83)</f>
        <v>250000</v>
      </c>
      <c r="T83" s="27">
        <f t="shared" si="21"/>
        <v>2130000</v>
      </c>
      <c r="U83" s="25">
        <f>SUM(I$13:I83)</f>
        <v>22534</v>
      </c>
      <c r="V83" s="26">
        <f>SUM(J$13:J83)</f>
        <v>244845</v>
      </c>
      <c r="W83" s="26">
        <f>SUM(K$13:K83)</f>
        <v>25426</v>
      </c>
      <c r="X83" s="27">
        <f t="shared" si="16"/>
        <v>292805</v>
      </c>
      <c r="Y83" s="3">
        <f t="shared" si="22"/>
        <v>9.0135999999999994E-2</v>
      </c>
      <c r="Z83" s="3">
        <f t="shared" si="22"/>
        <v>0.1502116564417178</v>
      </c>
      <c r="AA83" s="3">
        <f t="shared" si="22"/>
        <v>0.101704</v>
      </c>
      <c r="AB83" s="4">
        <f t="shared" si="23"/>
        <v>0.13746713615023473</v>
      </c>
    </row>
    <row r="84" spans="1:28" x14ac:dyDescent="0.3">
      <c r="A84" s="2">
        <v>72</v>
      </c>
      <c r="B84" s="13">
        <v>0.59148408699320043</v>
      </c>
      <c r="C84" s="21">
        <v>0.88573654285995462</v>
      </c>
      <c r="D84" s="31">
        <v>0.20147625269824476</v>
      </c>
      <c r="E84" s="25">
        <v>0</v>
      </c>
      <c r="F84" s="26">
        <v>30000</v>
      </c>
      <c r="G84" s="26">
        <v>0</v>
      </c>
      <c r="H84" s="27">
        <f t="shared" si="17"/>
        <v>30000</v>
      </c>
      <c r="I84" s="25">
        <f t="shared" si="18"/>
        <v>0</v>
      </c>
      <c r="J84" s="26">
        <f t="shared" si="19"/>
        <v>4575</v>
      </c>
      <c r="K84" s="26">
        <f t="shared" si="20"/>
        <v>0</v>
      </c>
      <c r="L84" s="27">
        <f t="shared" si="13"/>
        <v>4575</v>
      </c>
      <c r="M84" s="19" t="str">
        <f t="shared" si="14"/>
        <v/>
      </c>
      <c r="N84" s="3">
        <f t="shared" si="14"/>
        <v>0.1525</v>
      </c>
      <c r="O84" s="3" t="str">
        <f t="shared" si="14"/>
        <v/>
      </c>
      <c r="P84" s="4">
        <f t="shared" si="15"/>
        <v>0.1525</v>
      </c>
      <c r="Q84" s="25">
        <f>SUM(E$13:E84)</f>
        <v>250000</v>
      </c>
      <c r="R84" s="26">
        <f>SUM(F$13:F84)</f>
        <v>1660000</v>
      </c>
      <c r="S84" s="26">
        <f>SUM(G$13:G84)</f>
        <v>250000</v>
      </c>
      <c r="T84" s="27">
        <f t="shared" si="21"/>
        <v>2160000</v>
      </c>
      <c r="U84" s="25">
        <f>SUM(I$13:I84)</f>
        <v>22534</v>
      </c>
      <c r="V84" s="26">
        <f>SUM(J$13:J84)</f>
        <v>249420</v>
      </c>
      <c r="W84" s="26">
        <f>SUM(K$13:K84)</f>
        <v>25426</v>
      </c>
      <c r="X84" s="27">
        <f t="shared" si="16"/>
        <v>297380</v>
      </c>
      <c r="Y84" s="3">
        <f t="shared" si="22"/>
        <v>9.0135999999999994E-2</v>
      </c>
      <c r="Z84" s="3">
        <f t="shared" si="22"/>
        <v>0.15025301204819277</v>
      </c>
      <c r="AA84" s="3">
        <f t="shared" si="22"/>
        <v>0.101704</v>
      </c>
      <c r="AB84" s="4">
        <f t="shared" si="23"/>
        <v>0.13767592592592592</v>
      </c>
    </row>
    <row r="85" spans="1:28" x14ac:dyDescent="0.3">
      <c r="A85" s="2">
        <v>73</v>
      </c>
      <c r="B85" s="13">
        <v>0.77504206866074332</v>
      </c>
      <c r="C85" s="21">
        <v>0.33459362943827242</v>
      </c>
      <c r="D85" s="31">
        <v>2.7230057953294695E-3</v>
      </c>
      <c r="E85" s="25">
        <v>0</v>
      </c>
      <c r="F85" s="26">
        <v>30000</v>
      </c>
      <c r="G85" s="26">
        <v>0</v>
      </c>
      <c r="H85" s="27">
        <f t="shared" si="17"/>
        <v>30000</v>
      </c>
      <c r="I85" s="25">
        <f t="shared" si="18"/>
        <v>0</v>
      </c>
      <c r="J85" s="26">
        <f t="shared" si="19"/>
        <v>4473</v>
      </c>
      <c r="K85" s="26">
        <f t="shared" si="20"/>
        <v>0</v>
      </c>
      <c r="L85" s="27">
        <f t="shared" si="13"/>
        <v>4473</v>
      </c>
      <c r="M85" s="19" t="str">
        <f t="shared" si="14"/>
        <v/>
      </c>
      <c r="N85" s="3">
        <f t="shared" si="14"/>
        <v>0.14910000000000001</v>
      </c>
      <c r="O85" s="3" t="str">
        <f t="shared" si="14"/>
        <v/>
      </c>
      <c r="P85" s="4">
        <f t="shared" si="15"/>
        <v>0.14910000000000001</v>
      </c>
      <c r="Q85" s="25">
        <f>SUM(E$13:E85)</f>
        <v>250000</v>
      </c>
      <c r="R85" s="26">
        <f>SUM(F$13:F85)</f>
        <v>1690000</v>
      </c>
      <c r="S85" s="26">
        <f>SUM(G$13:G85)</f>
        <v>250000</v>
      </c>
      <c r="T85" s="27">
        <f t="shared" si="21"/>
        <v>2190000</v>
      </c>
      <c r="U85" s="25">
        <f>SUM(I$13:I85)</f>
        <v>22534</v>
      </c>
      <c r="V85" s="26">
        <f>SUM(J$13:J85)</f>
        <v>253893</v>
      </c>
      <c r="W85" s="26">
        <f>SUM(K$13:K85)</f>
        <v>25426</v>
      </c>
      <c r="X85" s="27">
        <f t="shared" si="16"/>
        <v>301853</v>
      </c>
      <c r="Y85" s="3">
        <f t="shared" si="22"/>
        <v>9.0135999999999994E-2</v>
      </c>
      <c r="Z85" s="3">
        <f t="shared" si="22"/>
        <v>0.15023254437869824</v>
      </c>
      <c r="AA85" s="3">
        <f t="shared" si="22"/>
        <v>0.101704</v>
      </c>
      <c r="AB85" s="4">
        <f t="shared" si="23"/>
        <v>0.13783242009132421</v>
      </c>
    </row>
    <row r="86" spans="1:28" x14ac:dyDescent="0.3">
      <c r="A86" s="2">
        <v>74</v>
      </c>
      <c r="B86" s="13">
        <v>3.0755585543528752E-2</v>
      </c>
      <c r="C86" s="21">
        <v>0.39571796271561144</v>
      </c>
      <c r="D86" s="31">
        <v>0.28652563215718241</v>
      </c>
      <c r="E86" s="25">
        <v>0</v>
      </c>
      <c r="F86" s="26">
        <v>30000</v>
      </c>
      <c r="G86" s="26">
        <v>0</v>
      </c>
      <c r="H86" s="27">
        <f t="shared" si="17"/>
        <v>30000</v>
      </c>
      <c r="I86" s="25">
        <f t="shared" si="18"/>
        <v>0</v>
      </c>
      <c r="J86" s="26">
        <f t="shared" si="19"/>
        <v>4484</v>
      </c>
      <c r="K86" s="26">
        <f t="shared" si="20"/>
        <v>0</v>
      </c>
      <c r="L86" s="27">
        <f t="shared" si="13"/>
        <v>4484</v>
      </c>
      <c r="M86" s="19" t="str">
        <f t="shared" si="14"/>
        <v/>
      </c>
      <c r="N86" s="3">
        <f t="shared" si="14"/>
        <v>0.14946666666666666</v>
      </c>
      <c r="O86" s="3" t="str">
        <f t="shared" si="14"/>
        <v/>
      </c>
      <c r="P86" s="4">
        <f t="shared" si="15"/>
        <v>0.14946666666666666</v>
      </c>
      <c r="Q86" s="25">
        <f>SUM(E$13:E86)</f>
        <v>250000</v>
      </c>
      <c r="R86" s="26">
        <f>SUM(F$13:F86)</f>
        <v>1720000</v>
      </c>
      <c r="S86" s="26">
        <f>SUM(G$13:G86)</f>
        <v>250000</v>
      </c>
      <c r="T86" s="27">
        <f t="shared" si="21"/>
        <v>2220000</v>
      </c>
      <c r="U86" s="25">
        <f>SUM(I$13:I86)</f>
        <v>22534</v>
      </c>
      <c r="V86" s="26">
        <f>SUM(J$13:J86)</f>
        <v>258377</v>
      </c>
      <c r="W86" s="26">
        <f>SUM(K$13:K86)</f>
        <v>25426</v>
      </c>
      <c r="X86" s="27">
        <f t="shared" si="16"/>
        <v>306337</v>
      </c>
      <c r="Y86" s="3">
        <f t="shared" si="22"/>
        <v>9.0135999999999994E-2</v>
      </c>
      <c r="Z86" s="3">
        <f t="shared" si="22"/>
        <v>0.15021918604651163</v>
      </c>
      <c r="AA86" s="3">
        <f t="shared" si="22"/>
        <v>0.101704</v>
      </c>
      <c r="AB86" s="4">
        <f t="shared" si="23"/>
        <v>0.13798963963963964</v>
      </c>
    </row>
    <row r="87" spans="1:28" x14ac:dyDescent="0.3">
      <c r="A87" s="2">
        <v>75</v>
      </c>
      <c r="B87" s="13">
        <v>0.93027768123861343</v>
      </c>
      <c r="C87" s="21">
        <v>0.94285519141836316</v>
      </c>
      <c r="D87" s="31">
        <v>0.33517621032116163</v>
      </c>
      <c r="E87" s="25">
        <v>0</v>
      </c>
      <c r="F87" s="26">
        <v>30000</v>
      </c>
      <c r="G87" s="26">
        <v>0</v>
      </c>
      <c r="H87" s="27">
        <f t="shared" si="17"/>
        <v>30000</v>
      </c>
      <c r="I87" s="25">
        <f t="shared" si="18"/>
        <v>0</v>
      </c>
      <c r="J87" s="26">
        <f t="shared" si="19"/>
        <v>4598</v>
      </c>
      <c r="K87" s="26">
        <f t="shared" si="20"/>
        <v>0</v>
      </c>
      <c r="L87" s="27">
        <f t="shared" si="13"/>
        <v>4598</v>
      </c>
      <c r="M87" s="19" t="str">
        <f t="shared" si="14"/>
        <v/>
      </c>
      <c r="N87" s="3">
        <f t="shared" si="14"/>
        <v>0.15326666666666666</v>
      </c>
      <c r="O87" s="3" t="str">
        <f t="shared" si="14"/>
        <v/>
      </c>
      <c r="P87" s="4">
        <f t="shared" si="15"/>
        <v>0.15326666666666666</v>
      </c>
      <c r="Q87" s="25">
        <f>SUM(E$13:E87)</f>
        <v>250000</v>
      </c>
      <c r="R87" s="26">
        <f>SUM(F$13:F87)</f>
        <v>1750000</v>
      </c>
      <c r="S87" s="26">
        <f>SUM(G$13:G87)</f>
        <v>250000</v>
      </c>
      <c r="T87" s="27">
        <f t="shared" si="21"/>
        <v>2250000</v>
      </c>
      <c r="U87" s="25">
        <f>SUM(I$13:I87)</f>
        <v>22534</v>
      </c>
      <c r="V87" s="26">
        <f>SUM(J$13:J87)</f>
        <v>262975</v>
      </c>
      <c r="W87" s="26">
        <f>SUM(K$13:K87)</f>
        <v>25426</v>
      </c>
      <c r="X87" s="27">
        <f t="shared" si="16"/>
        <v>310935</v>
      </c>
      <c r="Y87" s="3">
        <f t="shared" si="22"/>
        <v>9.0135999999999994E-2</v>
      </c>
      <c r="Z87" s="3">
        <f t="shared" si="22"/>
        <v>0.15027142857142858</v>
      </c>
      <c r="AA87" s="3">
        <f t="shared" si="22"/>
        <v>0.101704</v>
      </c>
      <c r="AB87" s="4">
        <f t="shared" si="23"/>
        <v>0.13819333333333333</v>
      </c>
    </row>
    <row r="88" spans="1:28" x14ac:dyDescent="0.3">
      <c r="A88" s="2">
        <v>76</v>
      </c>
      <c r="B88" s="13">
        <v>5.8627887603776352E-2</v>
      </c>
      <c r="C88" s="21">
        <v>0.21280194718457168</v>
      </c>
      <c r="D88" s="31">
        <v>0.79979298252786024</v>
      </c>
      <c r="E88" s="25">
        <v>0</v>
      </c>
      <c r="F88" s="26">
        <v>30000</v>
      </c>
      <c r="G88" s="26">
        <v>0</v>
      </c>
      <c r="H88" s="27">
        <f t="shared" si="17"/>
        <v>30000</v>
      </c>
      <c r="I88" s="25">
        <f t="shared" si="18"/>
        <v>0</v>
      </c>
      <c r="J88" s="26">
        <f t="shared" si="19"/>
        <v>4451</v>
      </c>
      <c r="K88" s="26">
        <f t="shared" si="20"/>
        <v>0</v>
      </c>
      <c r="L88" s="27">
        <f t="shared" si="13"/>
        <v>4451</v>
      </c>
      <c r="M88" s="19" t="str">
        <f t="shared" si="14"/>
        <v/>
      </c>
      <c r="N88" s="3">
        <f t="shared" si="14"/>
        <v>0.14836666666666667</v>
      </c>
      <c r="O88" s="3" t="str">
        <f t="shared" si="14"/>
        <v/>
      </c>
      <c r="P88" s="4">
        <f t="shared" si="15"/>
        <v>0.14836666666666667</v>
      </c>
      <c r="Q88" s="25">
        <f>SUM(E$13:E88)</f>
        <v>250000</v>
      </c>
      <c r="R88" s="26">
        <f>SUM(F$13:F88)</f>
        <v>1780000</v>
      </c>
      <c r="S88" s="26">
        <f>SUM(G$13:G88)</f>
        <v>250000</v>
      </c>
      <c r="T88" s="27">
        <f t="shared" si="21"/>
        <v>2280000</v>
      </c>
      <c r="U88" s="25">
        <f>SUM(I$13:I88)</f>
        <v>22534</v>
      </c>
      <c r="V88" s="26">
        <f>SUM(J$13:J88)</f>
        <v>267426</v>
      </c>
      <c r="W88" s="26">
        <f>SUM(K$13:K88)</f>
        <v>25426</v>
      </c>
      <c r="X88" s="27">
        <f t="shared" si="16"/>
        <v>315386</v>
      </c>
      <c r="Y88" s="3">
        <f t="shared" si="22"/>
        <v>9.0135999999999994E-2</v>
      </c>
      <c r="Z88" s="3">
        <f t="shared" si="22"/>
        <v>0.15023932584269664</v>
      </c>
      <c r="AA88" s="3">
        <f t="shared" si="22"/>
        <v>0.101704</v>
      </c>
      <c r="AB88" s="4">
        <f t="shared" si="23"/>
        <v>0.13832719298245613</v>
      </c>
    </row>
    <row r="89" spans="1:28" x14ac:dyDescent="0.3">
      <c r="A89" s="2">
        <v>77</v>
      </c>
      <c r="B89" s="13">
        <v>0.72900444174301304</v>
      </c>
      <c r="C89" s="21">
        <v>0.74055986463739687</v>
      </c>
      <c r="D89" s="31">
        <v>0.96678560508324651</v>
      </c>
      <c r="E89" s="25">
        <v>0</v>
      </c>
      <c r="F89" s="26">
        <v>30000</v>
      </c>
      <c r="G89" s="26">
        <v>0</v>
      </c>
      <c r="H89" s="27">
        <f t="shared" si="17"/>
        <v>30000</v>
      </c>
      <c r="I89" s="25">
        <f t="shared" si="18"/>
        <v>0</v>
      </c>
      <c r="J89" s="26">
        <f t="shared" si="19"/>
        <v>4540</v>
      </c>
      <c r="K89" s="26">
        <f t="shared" si="20"/>
        <v>0</v>
      </c>
      <c r="L89" s="27">
        <f t="shared" si="13"/>
        <v>4540</v>
      </c>
      <c r="M89" s="19" t="str">
        <f t="shared" si="14"/>
        <v/>
      </c>
      <c r="N89" s="3">
        <f t="shared" si="14"/>
        <v>0.15133333333333332</v>
      </c>
      <c r="O89" s="3" t="str">
        <f t="shared" si="14"/>
        <v/>
      </c>
      <c r="P89" s="4">
        <f t="shared" si="15"/>
        <v>0.15133333333333332</v>
      </c>
      <c r="Q89" s="25">
        <f>SUM(E$13:E89)</f>
        <v>250000</v>
      </c>
      <c r="R89" s="26">
        <f>SUM(F$13:F89)</f>
        <v>1810000</v>
      </c>
      <c r="S89" s="26">
        <f>SUM(G$13:G89)</f>
        <v>250000</v>
      </c>
      <c r="T89" s="27">
        <f t="shared" si="21"/>
        <v>2310000</v>
      </c>
      <c r="U89" s="25">
        <f>SUM(I$13:I89)</f>
        <v>22534</v>
      </c>
      <c r="V89" s="26">
        <f>SUM(J$13:J89)</f>
        <v>271966</v>
      </c>
      <c r="W89" s="26">
        <f>SUM(K$13:K89)</f>
        <v>25426</v>
      </c>
      <c r="X89" s="27">
        <f t="shared" si="16"/>
        <v>319926</v>
      </c>
      <c r="Y89" s="3">
        <f t="shared" si="22"/>
        <v>9.0135999999999994E-2</v>
      </c>
      <c r="Z89" s="3">
        <f t="shared" si="22"/>
        <v>0.15025745856353592</v>
      </c>
      <c r="AA89" s="3">
        <f t="shared" si="22"/>
        <v>0.101704</v>
      </c>
      <c r="AB89" s="4">
        <f t="shared" si="23"/>
        <v>0.13849610389610389</v>
      </c>
    </row>
    <row r="90" spans="1:28" x14ac:dyDescent="0.3">
      <c r="A90" s="2">
        <v>78</v>
      </c>
      <c r="B90" s="13">
        <v>0.34631010178344379</v>
      </c>
      <c r="C90" s="21">
        <v>0.30061293870916361</v>
      </c>
      <c r="D90" s="31">
        <v>0.45475831117616139</v>
      </c>
      <c r="E90" s="25">
        <v>0</v>
      </c>
      <c r="F90" s="26">
        <v>30000</v>
      </c>
      <c r="G90" s="26">
        <v>0</v>
      </c>
      <c r="H90" s="27">
        <f t="shared" si="17"/>
        <v>30000</v>
      </c>
      <c r="I90" s="25">
        <f t="shared" si="18"/>
        <v>0</v>
      </c>
      <c r="J90" s="26">
        <f t="shared" si="19"/>
        <v>4468</v>
      </c>
      <c r="K90" s="26">
        <f t="shared" si="20"/>
        <v>0</v>
      </c>
      <c r="L90" s="27">
        <f t="shared" si="13"/>
        <v>4468</v>
      </c>
      <c r="M90" s="19" t="str">
        <f t="shared" si="14"/>
        <v/>
      </c>
      <c r="N90" s="3">
        <f t="shared" si="14"/>
        <v>0.14893333333333333</v>
      </c>
      <c r="O90" s="3" t="str">
        <f t="shared" si="14"/>
        <v/>
      </c>
      <c r="P90" s="4">
        <f t="shared" si="15"/>
        <v>0.14893333333333333</v>
      </c>
      <c r="Q90" s="25">
        <f>SUM(E$13:E90)</f>
        <v>250000</v>
      </c>
      <c r="R90" s="26">
        <f>SUM(F$13:F90)</f>
        <v>1840000</v>
      </c>
      <c r="S90" s="26">
        <f>SUM(G$13:G90)</f>
        <v>250000</v>
      </c>
      <c r="T90" s="27">
        <f t="shared" si="21"/>
        <v>2340000</v>
      </c>
      <c r="U90" s="25">
        <f>SUM(I$13:I90)</f>
        <v>22534</v>
      </c>
      <c r="V90" s="26">
        <f>SUM(J$13:J90)</f>
        <v>276434</v>
      </c>
      <c r="W90" s="26">
        <f>SUM(K$13:K90)</f>
        <v>25426</v>
      </c>
      <c r="X90" s="27">
        <f t="shared" si="16"/>
        <v>324394</v>
      </c>
      <c r="Y90" s="3">
        <f t="shared" si="22"/>
        <v>9.0135999999999994E-2</v>
      </c>
      <c r="Z90" s="3">
        <f t="shared" si="22"/>
        <v>0.15023586956521739</v>
      </c>
      <c r="AA90" s="3">
        <f t="shared" si="22"/>
        <v>0.101704</v>
      </c>
      <c r="AB90" s="4">
        <f t="shared" si="23"/>
        <v>0.13862991452991452</v>
      </c>
    </row>
    <row r="91" spans="1:28" x14ac:dyDescent="0.3">
      <c r="A91" s="2">
        <v>79</v>
      </c>
      <c r="B91" s="13">
        <v>0.97834905680349626</v>
      </c>
      <c r="C91" s="21">
        <v>0.80974428755901162</v>
      </c>
      <c r="D91" s="31">
        <v>0.78313964031650007</v>
      </c>
      <c r="E91" s="25">
        <v>0</v>
      </c>
      <c r="F91" s="26">
        <v>30000</v>
      </c>
      <c r="G91" s="26">
        <v>0</v>
      </c>
      <c r="H91" s="27">
        <f t="shared" si="17"/>
        <v>30000</v>
      </c>
      <c r="I91" s="25">
        <f t="shared" si="18"/>
        <v>0</v>
      </c>
      <c r="J91" s="26">
        <f t="shared" si="19"/>
        <v>4554</v>
      </c>
      <c r="K91" s="26">
        <f t="shared" si="20"/>
        <v>0</v>
      </c>
      <c r="L91" s="27">
        <f t="shared" si="13"/>
        <v>4554</v>
      </c>
      <c r="M91" s="19" t="str">
        <f t="shared" si="14"/>
        <v/>
      </c>
      <c r="N91" s="3">
        <f t="shared" si="14"/>
        <v>0.15179999999999999</v>
      </c>
      <c r="O91" s="3" t="str">
        <f t="shared" si="14"/>
        <v/>
      </c>
      <c r="P91" s="4">
        <f t="shared" si="15"/>
        <v>0.15179999999999999</v>
      </c>
      <c r="Q91" s="25">
        <f>SUM(E$13:E91)</f>
        <v>250000</v>
      </c>
      <c r="R91" s="26">
        <f>SUM(F$13:F91)</f>
        <v>1870000</v>
      </c>
      <c r="S91" s="26">
        <f>SUM(G$13:G91)</f>
        <v>250000</v>
      </c>
      <c r="T91" s="27">
        <f t="shared" si="21"/>
        <v>2370000</v>
      </c>
      <c r="U91" s="25">
        <f>SUM(I$13:I91)</f>
        <v>22534</v>
      </c>
      <c r="V91" s="26">
        <f>SUM(J$13:J91)</f>
        <v>280988</v>
      </c>
      <c r="W91" s="26">
        <f>SUM(K$13:K91)</f>
        <v>25426</v>
      </c>
      <c r="X91" s="27">
        <f t="shared" si="16"/>
        <v>328948</v>
      </c>
      <c r="Y91" s="3">
        <f t="shared" si="22"/>
        <v>9.0135999999999994E-2</v>
      </c>
      <c r="Z91" s="3">
        <f t="shared" si="22"/>
        <v>0.15026096256684493</v>
      </c>
      <c r="AA91" s="3">
        <f t="shared" si="22"/>
        <v>0.101704</v>
      </c>
      <c r="AB91" s="4">
        <f t="shared" si="23"/>
        <v>0.13879662447257385</v>
      </c>
    </row>
    <row r="92" spans="1:28" x14ac:dyDescent="0.3">
      <c r="A92" s="2">
        <v>80</v>
      </c>
      <c r="B92" s="13">
        <v>0.48597469435809215</v>
      </c>
      <c r="C92" s="21">
        <v>0.60397345532338798</v>
      </c>
      <c r="D92" s="31">
        <v>0.65033772394671752</v>
      </c>
      <c r="E92" s="25">
        <v>0</v>
      </c>
      <c r="F92" s="26">
        <v>30000</v>
      </c>
      <c r="G92" s="26">
        <v>0</v>
      </c>
      <c r="H92" s="27">
        <f t="shared" si="17"/>
        <v>30000</v>
      </c>
      <c r="I92" s="25">
        <f t="shared" si="18"/>
        <v>0</v>
      </c>
      <c r="J92" s="26">
        <f t="shared" si="19"/>
        <v>4516</v>
      </c>
      <c r="K92" s="26">
        <f t="shared" si="20"/>
        <v>0</v>
      </c>
      <c r="L92" s="27">
        <f t="shared" si="13"/>
        <v>4516</v>
      </c>
      <c r="M92" s="19" t="str">
        <f t="shared" si="14"/>
        <v/>
      </c>
      <c r="N92" s="3">
        <f t="shared" si="14"/>
        <v>0.15053333333333332</v>
      </c>
      <c r="O92" s="3" t="str">
        <f t="shared" si="14"/>
        <v/>
      </c>
      <c r="P92" s="4">
        <f t="shared" si="15"/>
        <v>0.15053333333333332</v>
      </c>
      <c r="Q92" s="25">
        <f>SUM(E$13:E92)</f>
        <v>250000</v>
      </c>
      <c r="R92" s="26">
        <f>SUM(F$13:F92)</f>
        <v>1900000</v>
      </c>
      <c r="S92" s="26">
        <f>SUM(G$13:G92)</f>
        <v>250000</v>
      </c>
      <c r="T92" s="27">
        <f t="shared" si="21"/>
        <v>2400000</v>
      </c>
      <c r="U92" s="25">
        <f>SUM(I$13:I92)</f>
        <v>22534</v>
      </c>
      <c r="V92" s="26">
        <f>SUM(J$13:J92)</f>
        <v>285504</v>
      </c>
      <c r="W92" s="26">
        <f>SUM(K$13:K92)</f>
        <v>25426</v>
      </c>
      <c r="X92" s="27">
        <f t="shared" si="16"/>
        <v>333464</v>
      </c>
      <c r="Y92" s="3">
        <f t="shared" si="22"/>
        <v>9.0135999999999994E-2</v>
      </c>
      <c r="Z92" s="3">
        <f t="shared" si="22"/>
        <v>0.15026526315789474</v>
      </c>
      <c r="AA92" s="3">
        <f t="shared" si="22"/>
        <v>0.101704</v>
      </c>
      <c r="AB92" s="4">
        <f t="shared" si="23"/>
        <v>0.13894333333333334</v>
      </c>
    </row>
    <row r="93" spans="1:28" x14ac:dyDescent="0.3">
      <c r="A93" s="2">
        <v>81</v>
      </c>
      <c r="B93" s="13">
        <v>0.26995315516255525</v>
      </c>
      <c r="C93" s="21">
        <v>0.81723728005559626</v>
      </c>
      <c r="D93" s="31">
        <v>0.6921976638657823</v>
      </c>
      <c r="E93" s="25">
        <v>0</v>
      </c>
      <c r="F93" s="26">
        <v>30000</v>
      </c>
      <c r="G93" s="26">
        <v>0</v>
      </c>
      <c r="H93" s="27">
        <f t="shared" si="17"/>
        <v>30000</v>
      </c>
      <c r="I93" s="25">
        <f t="shared" si="18"/>
        <v>0</v>
      </c>
      <c r="J93" s="26">
        <f t="shared" si="19"/>
        <v>4556</v>
      </c>
      <c r="K93" s="26">
        <f t="shared" si="20"/>
        <v>0</v>
      </c>
      <c r="L93" s="27">
        <f t="shared" si="13"/>
        <v>4556</v>
      </c>
      <c r="M93" s="19" t="str">
        <f t="shared" si="14"/>
        <v/>
      </c>
      <c r="N93" s="3">
        <f t="shared" si="14"/>
        <v>0.15186666666666668</v>
      </c>
      <c r="O93" s="3" t="str">
        <f t="shared" si="14"/>
        <v/>
      </c>
      <c r="P93" s="4">
        <f t="shared" si="15"/>
        <v>0.15186666666666668</v>
      </c>
      <c r="Q93" s="25">
        <f>SUM(E$13:E93)</f>
        <v>250000</v>
      </c>
      <c r="R93" s="26">
        <f>SUM(F$13:F93)</f>
        <v>1930000</v>
      </c>
      <c r="S93" s="26">
        <f>SUM(G$13:G93)</f>
        <v>250000</v>
      </c>
      <c r="T93" s="27">
        <f t="shared" si="21"/>
        <v>2430000</v>
      </c>
      <c r="U93" s="25">
        <f>SUM(I$13:I93)</f>
        <v>22534</v>
      </c>
      <c r="V93" s="26">
        <f>SUM(J$13:J93)</f>
        <v>290060</v>
      </c>
      <c r="W93" s="26">
        <f>SUM(K$13:K93)</f>
        <v>25426</v>
      </c>
      <c r="X93" s="27">
        <f t="shared" si="16"/>
        <v>338020</v>
      </c>
      <c r="Y93" s="3">
        <f t="shared" si="22"/>
        <v>9.0135999999999994E-2</v>
      </c>
      <c r="Z93" s="3">
        <f t="shared" si="22"/>
        <v>0.15029015544041452</v>
      </c>
      <c r="AA93" s="3">
        <f t="shared" si="22"/>
        <v>0.101704</v>
      </c>
      <c r="AB93" s="4">
        <f t="shared" si="23"/>
        <v>0.13910288065843621</v>
      </c>
    </row>
    <row r="94" spans="1:28" x14ac:dyDescent="0.3">
      <c r="A94" s="2">
        <v>82</v>
      </c>
      <c r="B94" s="13">
        <v>6.0282743738085953E-3</v>
      </c>
      <c r="C94" s="21">
        <v>0.25093004710731959</v>
      </c>
      <c r="D94" s="31">
        <v>0.20751681311193138</v>
      </c>
      <c r="E94" s="25">
        <v>0</v>
      </c>
      <c r="F94" s="26">
        <v>30000</v>
      </c>
      <c r="G94" s="26">
        <v>0</v>
      </c>
      <c r="H94" s="27">
        <f t="shared" si="17"/>
        <v>30000</v>
      </c>
      <c r="I94" s="25">
        <f t="shared" si="18"/>
        <v>0</v>
      </c>
      <c r="J94" s="26">
        <f t="shared" si="19"/>
        <v>4458</v>
      </c>
      <c r="K94" s="26">
        <f t="shared" si="20"/>
        <v>0</v>
      </c>
      <c r="L94" s="27">
        <f t="shared" si="13"/>
        <v>4458</v>
      </c>
      <c r="M94" s="19" t="str">
        <f t="shared" si="14"/>
        <v/>
      </c>
      <c r="N94" s="3">
        <f t="shared" si="14"/>
        <v>0.14860000000000001</v>
      </c>
      <c r="O94" s="3" t="str">
        <f t="shared" si="14"/>
        <v/>
      </c>
      <c r="P94" s="4">
        <f t="shared" si="15"/>
        <v>0.14860000000000001</v>
      </c>
      <c r="Q94" s="25">
        <f>SUM(E$13:E94)</f>
        <v>250000</v>
      </c>
      <c r="R94" s="26">
        <f>SUM(F$13:F94)</f>
        <v>1960000</v>
      </c>
      <c r="S94" s="26">
        <f>SUM(G$13:G94)</f>
        <v>250000</v>
      </c>
      <c r="T94" s="27">
        <f t="shared" si="21"/>
        <v>2460000</v>
      </c>
      <c r="U94" s="25">
        <f>SUM(I$13:I94)</f>
        <v>22534</v>
      </c>
      <c r="V94" s="26">
        <f>SUM(J$13:J94)</f>
        <v>294518</v>
      </c>
      <c r="W94" s="26">
        <f>SUM(K$13:K94)</f>
        <v>25426</v>
      </c>
      <c r="X94" s="27">
        <f t="shared" si="16"/>
        <v>342478</v>
      </c>
      <c r="Y94" s="3">
        <f t="shared" si="22"/>
        <v>9.0135999999999994E-2</v>
      </c>
      <c r="Z94" s="3">
        <f t="shared" si="22"/>
        <v>0.15026428571428571</v>
      </c>
      <c r="AA94" s="3">
        <f t="shared" si="22"/>
        <v>0.101704</v>
      </c>
      <c r="AB94" s="4">
        <f t="shared" si="23"/>
        <v>0.13921869918699187</v>
      </c>
    </row>
    <row r="95" spans="1:28" x14ac:dyDescent="0.3">
      <c r="A95" s="2">
        <v>83</v>
      </c>
      <c r="B95" s="13">
        <v>0.30816333775697613</v>
      </c>
      <c r="C95" s="21">
        <v>0.53744895139262971</v>
      </c>
      <c r="D95" s="31">
        <v>0.76499844870774403</v>
      </c>
      <c r="E95" s="25">
        <v>0</v>
      </c>
      <c r="F95" s="26">
        <v>30000</v>
      </c>
      <c r="G95" s="26">
        <v>0</v>
      </c>
      <c r="H95" s="27">
        <f t="shared" si="17"/>
        <v>30000</v>
      </c>
      <c r="I95" s="25">
        <f t="shared" si="18"/>
        <v>0</v>
      </c>
      <c r="J95" s="26">
        <f t="shared" si="19"/>
        <v>4506</v>
      </c>
      <c r="K95" s="26">
        <f t="shared" si="20"/>
        <v>0</v>
      </c>
      <c r="L95" s="27">
        <f t="shared" si="13"/>
        <v>4506</v>
      </c>
      <c r="M95" s="19" t="str">
        <f t="shared" si="14"/>
        <v/>
      </c>
      <c r="N95" s="3">
        <f t="shared" si="14"/>
        <v>0.1502</v>
      </c>
      <c r="O95" s="3" t="str">
        <f t="shared" si="14"/>
        <v/>
      </c>
      <c r="P95" s="4">
        <f t="shared" si="15"/>
        <v>0.1502</v>
      </c>
      <c r="Q95" s="25">
        <f>SUM(E$13:E95)</f>
        <v>250000</v>
      </c>
      <c r="R95" s="26">
        <f>SUM(F$13:F95)</f>
        <v>1990000</v>
      </c>
      <c r="S95" s="26">
        <f>SUM(G$13:G95)</f>
        <v>250000</v>
      </c>
      <c r="T95" s="27">
        <f t="shared" si="21"/>
        <v>2490000</v>
      </c>
      <c r="U95" s="25">
        <f>SUM(I$13:I95)</f>
        <v>22534</v>
      </c>
      <c r="V95" s="26">
        <f>SUM(J$13:J95)</f>
        <v>299024</v>
      </c>
      <c r="W95" s="26">
        <f>SUM(K$13:K95)</f>
        <v>25426</v>
      </c>
      <c r="X95" s="27">
        <f t="shared" si="16"/>
        <v>346984</v>
      </c>
      <c r="Y95" s="3">
        <f t="shared" si="22"/>
        <v>9.0135999999999994E-2</v>
      </c>
      <c r="Z95" s="3">
        <f t="shared" si="22"/>
        <v>0.15026331658291459</v>
      </c>
      <c r="AA95" s="3">
        <f t="shared" si="22"/>
        <v>0.101704</v>
      </c>
      <c r="AB95" s="4">
        <f t="shared" si="23"/>
        <v>0.13935100401606426</v>
      </c>
    </row>
    <row r="96" spans="1:28" x14ac:dyDescent="0.3">
      <c r="A96" s="2">
        <v>84</v>
      </c>
      <c r="B96" s="13">
        <v>2.4018343509170204E-2</v>
      </c>
      <c r="C96" s="21">
        <v>0.13928576039662621</v>
      </c>
      <c r="D96" s="31">
        <v>0.83560141946420796</v>
      </c>
      <c r="E96" s="25">
        <v>0</v>
      </c>
      <c r="F96" s="26">
        <v>30000</v>
      </c>
      <c r="G96" s="26">
        <v>0</v>
      </c>
      <c r="H96" s="27">
        <f t="shared" si="17"/>
        <v>30000</v>
      </c>
      <c r="I96" s="25">
        <f t="shared" si="18"/>
        <v>0</v>
      </c>
      <c r="J96" s="26">
        <f t="shared" si="19"/>
        <v>4433</v>
      </c>
      <c r="K96" s="26">
        <f t="shared" si="20"/>
        <v>0</v>
      </c>
      <c r="L96" s="27">
        <f t="shared" si="13"/>
        <v>4433</v>
      </c>
      <c r="M96" s="19" t="str">
        <f t="shared" si="14"/>
        <v/>
      </c>
      <c r="N96" s="3">
        <f t="shared" si="14"/>
        <v>0.14776666666666666</v>
      </c>
      <c r="O96" s="3" t="str">
        <f t="shared" si="14"/>
        <v/>
      </c>
      <c r="P96" s="4">
        <f t="shared" si="15"/>
        <v>0.14776666666666666</v>
      </c>
      <c r="Q96" s="25">
        <f>SUM(E$13:E96)</f>
        <v>250000</v>
      </c>
      <c r="R96" s="26">
        <f>SUM(F$13:F96)</f>
        <v>2020000</v>
      </c>
      <c r="S96" s="26">
        <f>SUM(G$13:G96)</f>
        <v>250000</v>
      </c>
      <c r="T96" s="27">
        <f t="shared" si="21"/>
        <v>2520000</v>
      </c>
      <c r="U96" s="25">
        <f>SUM(I$13:I96)</f>
        <v>22534</v>
      </c>
      <c r="V96" s="26">
        <f>SUM(J$13:J96)</f>
        <v>303457</v>
      </c>
      <c r="W96" s="26">
        <f>SUM(K$13:K96)</f>
        <v>25426</v>
      </c>
      <c r="X96" s="27">
        <f t="shared" si="16"/>
        <v>351417</v>
      </c>
      <c r="Y96" s="3">
        <f t="shared" si="22"/>
        <v>9.0135999999999994E-2</v>
      </c>
      <c r="Z96" s="3">
        <f t="shared" si="22"/>
        <v>0.15022623762376239</v>
      </c>
      <c r="AA96" s="3">
        <f t="shared" si="22"/>
        <v>0.101704</v>
      </c>
      <c r="AB96" s="4">
        <f t="shared" si="23"/>
        <v>0.13945119047619048</v>
      </c>
    </row>
    <row r="97" spans="1:28" x14ac:dyDescent="0.3">
      <c r="A97" s="2">
        <v>85</v>
      </c>
      <c r="B97" s="13">
        <v>0.31814169174281948</v>
      </c>
      <c r="C97" s="21">
        <v>0.2351072569789161</v>
      </c>
      <c r="D97" s="31">
        <v>2.9852004744422178E-2</v>
      </c>
      <c r="E97" s="25">
        <v>0</v>
      </c>
      <c r="F97" s="26">
        <v>30000</v>
      </c>
      <c r="G97" s="26">
        <v>0</v>
      </c>
      <c r="H97" s="27">
        <f t="shared" si="17"/>
        <v>30000</v>
      </c>
      <c r="I97" s="25">
        <f t="shared" si="18"/>
        <v>0</v>
      </c>
      <c r="J97" s="26">
        <f t="shared" si="19"/>
        <v>4455</v>
      </c>
      <c r="K97" s="26">
        <f t="shared" si="20"/>
        <v>0</v>
      </c>
      <c r="L97" s="27">
        <f t="shared" si="13"/>
        <v>4455</v>
      </c>
      <c r="M97" s="19" t="str">
        <f t="shared" si="14"/>
        <v/>
      </c>
      <c r="N97" s="3">
        <f t="shared" si="14"/>
        <v>0.14849999999999999</v>
      </c>
      <c r="O97" s="3" t="str">
        <f t="shared" si="14"/>
        <v/>
      </c>
      <c r="P97" s="4">
        <f t="shared" si="15"/>
        <v>0.14849999999999999</v>
      </c>
      <c r="Q97" s="25">
        <f>SUM(E$13:E97)</f>
        <v>250000</v>
      </c>
      <c r="R97" s="26">
        <f>SUM(F$13:F97)</f>
        <v>2050000</v>
      </c>
      <c r="S97" s="26">
        <f>SUM(G$13:G97)</f>
        <v>250000</v>
      </c>
      <c r="T97" s="27">
        <f t="shared" si="21"/>
        <v>2550000</v>
      </c>
      <c r="U97" s="25">
        <f>SUM(I$13:I97)</f>
        <v>22534</v>
      </c>
      <c r="V97" s="26">
        <f>SUM(J$13:J97)</f>
        <v>307912</v>
      </c>
      <c r="W97" s="26">
        <f>SUM(K$13:K97)</f>
        <v>25426</v>
      </c>
      <c r="X97" s="27">
        <f t="shared" si="16"/>
        <v>355872</v>
      </c>
      <c r="Y97" s="3">
        <f t="shared" si="22"/>
        <v>9.0135999999999994E-2</v>
      </c>
      <c r="Z97" s="3">
        <f t="shared" si="22"/>
        <v>0.15020097560975609</v>
      </c>
      <c r="AA97" s="3">
        <f t="shared" si="22"/>
        <v>0.101704</v>
      </c>
      <c r="AB97" s="4">
        <f t="shared" si="23"/>
        <v>0.13955764705882354</v>
      </c>
    </row>
    <row r="98" spans="1:28" x14ac:dyDescent="0.3">
      <c r="A98" s="2">
        <v>86</v>
      </c>
      <c r="B98" s="13">
        <v>0.8885010343526113</v>
      </c>
      <c r="C98" s="21">
        <v>0.51675477382158452</v>
      </c>
      <c r="D98" s="31">
        <v>0.23468028359458015</v>
      </c>
      <c r="E98" s="25">
        <v>0</v>
      </c>
      <c r="F98" s="26">
        <v>30000</v>
      </c>
      <c r="G98" s="26">
        <v>0</v>
      </c>
      <c r="H98" s="27">
        <f t="shared" si="17"/>
        <v>30000</v>
      </c>
      <c r="I98" s="25">
        <f t="shared" si="18"/>
        <v>0</v>
      </c>
      <c r="J98" s="26">
        <f t="shared" si="19"/>
        <v>4502</v>
      </c>
      <c r="K98" s="26">
        <f t="shared" si="20"/>
        <v>0</v>
      </c>
      <c r="L98" s="27">
        <f t="shared" si="13"/>
        <v>4502</v>
      </c>
      <c r="M98" s="19" t="str">
        <f t="shared" si="14"/>
        <v/>
      </c>
      <c r="N98" s="3">
        <f t="shared" si="14"/>
        <v>0.15006666666666665</v>
      </c>
      <c r="O98" s="3" t="str">
        <f t="shared" si="14"/>
        <v/>
      </c>
      <c r="P98" s="4">
        <f t="shared" si="15"/>
        <v>0.15006666666666665</v>
      </c>
      <c r="Q98" s="25">
        <f>SUM(E$13:E98)</f>
        <v>250000</v>
      </c>
      <c r="R98" s="26">
        <f>SUM(F$13:F98)</f>
        <v>2080000</v>
      </c>
      <c r="S98" s="26">
        <f>SUM(G$13:G98)</f>
        <v>250000</v>
      </c>
      <c r="T98" s="27">
        <f t="shared" si="21"/>
        <v>2580000</v>
      </c>
      <c r="U98" s="25">
        <f>SUM(I$13:I98)</f>
        <v>22534</v>
      </c>
      <c r="V98" s="26">
        <f>SUM(J$13:J98)</f>
        <v>312414</v>
      </c>
      <c r="W98" s="26">
        <f>SUM(K$13:K98)</f>
        <v>25426</v>
      </c>
      <c r="X98" s="27">
        <f t="shared" si="16"/>
        <v>360374</v>
      </c>
      <c r="Y98" s="3">
        <f t="shared" si="22"/>
        <v>9.0135999999999994E-2</v>
      </c>
      <c r="Z98" s="3">
        <f t="shared" si="22"/>
        <v>0.15019903846153845</v>
      </c>
      <c r="AA98" s="3">
        <f t="shared" si="22"/>
        <v>0.101704</v>
      </c>
      <c r="AB98" s="4">
        <f t="shared" si="23"/>
        <v>0.13967984496124031</v>
      </c>
    </row>
    <row r="99" spans="1:28" x14ac:dyDescent="0.3">
      <c r="A99" s="2">
        <v>87</v>
      </c>
      <c r="B99" s="13">
        <v>0.64857937990936154</v>
      </c>
      <c r="C99" s="21">
        <v>0.49305256267982889</v>
      </c>
      <c r="D99" s="31">
        <v>0.31263897501178872</v>
      </c>
      <c r="E99" s="25">
        <v>0</v>
      </c>
      <c r="F99" s="26">
        <v>30000</v>
      </c>
      <c r="G99" s="26">
        <v>0</v>
      </c>
      <c r="H99" s="27">
        <f t="shared" si="17"/>
        <v>30000</v>
      </c>
      <c r="I99" s="25">
        <f t="shared" si="18"/>
        <v>0</v>
      </c>
      <c r="J99" s="26">
        <f t="shared" si="19"/>
        <v>4499</v>
      </c>
      <c r="K99" s="26">
        <f t="shared" si="20"/>
        <v>0</v>
      </c>
      <c r="L99" s="27">
        <f t="shared" si="13"/>
        <v>4499</v>
      </c>
      <c r="M99" s="19" t="str">
        <f t="shared" si="14"/>
        <v/>
      </c>
      <c r="N99" s="3">
        <f t="shared" si="14"/>
        <v>0.14996666666666666</v>
      </c>
      <c r="O99" s="3" t="str">
        <f t="shared" si="14"/>
        <v/>
      </c>
      <c r="P99" s="4">
        <f t="shared" si="15"/>
        <v>0.14996666666666666</v>
      </c>
      <c r="Q99" s="25">
        <f>SUM(E$13:E99)</f>
        <v>250000</v>
      </c>
      <c r="R99" s="26">
        <f>SUM(F$13:F99)</f>
        <v>2110000</v>
      </c>
      <c r="S99" s="26">
        <f>SUM(G$13:G99)</f>
        <v>250000</v>
      </c>
      <c r="T99" s="27">
        <f t="shared" si="21"/>
        <v>2610000</v>
      </c>
      <c r="U99" s="25">
        <f>SUM(I$13:I99)</f>
        <v>22534</v>
      </c>
      <c r="V99" s="26">
        <f>SUM(J$13:J99)</f>
        <v>316913</v>
      </c>
      <c r="W99" s="26">
        <f>SUM(K$13:K99)</f>
        <v>25426</v>
      </c>
      <c r="X99" s="27">
        <f t="shared" si="16"/>
        <v>364873</v>
      </c>
      <c r="Y99" s="3">
        <f t="shared" si="22"/>
        <v>9.0135999999999994E-2</v>
      </c>
      <c r="Z99" s="3">
        <f t="shared" si="22"/>
        <v>0.15019573459715641</v>
      </c>
      <c r="AA99" s="3">
        <f t="shared" si="22"/>
        <v>0.101704</v>
      </c>
      <c r="AB99" s="4">
        <f t="shared" si="23"/>
        <v>0.13979808429118773</v>
      </c>
    </row>
    <row r="100" spans="1:28" x14ac:dyDescent="0.3">
      <c r="A100" s="2">
        <v>88</v>
      </c>
      <c r="B100" s="13">
        <v>0.10046354405298519</v>
      </c>
      <c r="C100" s="21">
        <v>0.69831772569615647</v>
      </c>
      <c r="D100" s="31">
        <v>0.33135131823650465</v>
      </c>
      <c r="E100" s="25">
        <v>0</v>
      </c>
      <c r="F100" s="26">
        <v>30000</v>
      </c>
      <c r="G100" s="26">
        <v>0</v>
      </c>
      <c r="H100" s="27">
        <f t="shared" si="17"/>
        <v>30000</v>
      </c>
      <c r="I100" s="25">
        <f t="shared" si="18"/>
        <v>0</v>
      </c>
      <c r="J100" s="26">
        <f t="shared" si="19"/>
        <v>4532</v>
      </c>
      <c r="K100" s="26">
        <f t="shared" si="20"/>
        <v>0</v>
      </c>
      <c r="L100" s="27">
        <f t="shared" si="13"/>
        <v>4532</v>
      </c>
      <c r="M100" s="19" t="str">
        <f t="shared" si="14"/>
        <v/>
      </c>
      <c r="N100" s="3">
        <f t="shared" si="14"/>
        <v>0.15106666666666665</v>
      </c>
      <c r="O100" s="3" t="str">
        <f t="shared" si="14"/>
        <v/>
      </c>
      <c r="P100" s="4">
        <f t="shared" si="15"/>
        <v>0.15106666666666665</v>
      </c>
      <c r="Q100" s="25">
        <f>SUM(E$13:E100)</f>
        <v>250000</v>
      </c>
      <c r="R100" s="26">
        <f>SUM(F$13:F100)</f>
        <v>2140000</v>
      </c>
      <c r="S100" s="26">
        <f>SUM(G$13:G100)</f>
        <v>250000</v>
      </c>
      <c r="T100" s="27">
        <f t="shared" si="21"/>
        <v>2640000</v>
      </c>
      <c r="U100" s="25">
        <f>SUM(I$13:I100)</f>
        <v>22534</v>
      </c>
      <c r="V100" s="26">
        <f>SUM(J$13:J100)</f>
        <v>321445</v>
      </c>
      <c r="W100" s="26">
        <f>SUM(K$13:K100)</f>
        <v>25426</v>
      </c>
      <c r="X100" s="27">
        <f t="shared" si="16"/>
        <v>369405</v>
      </c>
      <c r="Y100" s="3">
        <f t="shared" si="22"/>
        <v>9.0135999999999994E-2</v>
      </c>
      <c r="Z100" s="3">
        <f t="shared" si="22"/>
        <v>0.15020794392523365</v>
      </c>
      <c r="AA100" s="3">
        <f t="shared" si="22"/>
        <v>0.101704</v>
      </c>
      <c r="AB100" s="4">
        <f t="shared" si="23"/>
        <v>0.13992613636363635</v>
      </c>
    </row>
    <row r="101" spans="1:28" x14ac:dyDescent="0.3">
      <c r="A101" s="2">
        <v>89</v>
      </c>
      <c r="B101" s="13">
        <v>0.80527171132507769</v>
      </c>
      <c r="C101" s="21">
        <v>0.46912419276395889</v>
      </c>
      <c r="D101" s="31">
        <v>0.15508711917457563</v>
      </c>
      <c r="E101" s="25">
        <v>0</v>
      </c>
      <c r="F101" s="26">
        <v>30000</v>
      </c>
      <c r="G101" s="26">
        <v>0</v>
      </c>
      <c r="H101" s="27">
        <f t="shared" si="17"/>
        <v>30000</v>
      </c>
      <c r="I101" s="25">
        <f t="shared" si="18"/>
        <v>0</v>
      </c>
      <c r="J101" s="26">
        <f t="shared" si="19"/>
        <v>4495</v>
      </c>
      <c r="K101" s="26">
        <f t="shared" si="20"/>
        <v>0</v>
      </c>
      <c r="L101" s="27">
        <f t="shared" si="13"/>
        <v>4495</v>
      </c>
      <c r="M101" s="19" t="str">
        <f t="shared" si="14"/>
        <v/>
      </c>
      <c r="N101" s="3">
        <f t="shared" si="14"/>
        <v>0.14983333333333335</v>
      </c>
      <c r="O101" s="3" t="str">
        <f t="shared" si="14"/>
        <v/>
      </c>
      <c r="P101" s="4">
        <f t="shared" si="15"/>
        <v>0.14983333333333335</v>
      </c>
      <c r="Q101" s="25">
        <f>SUM(E$13:E101)</f>
        <v>250000</v>
      </c>
      <c r="R101" s="26">
        <f>SUM(F$13:F101)</f>
        <v>2170000</v>
      </c>
      <c r="S101" s="26">
        <f>SUM(G$13:G101)</f>
        <v>250000</v>
      </c>
      <c r="T101" s="27">
        <f t="shared" si="21"/>
        <v>2670000</v>
      </c>
      <c r="U101" s="25">
        <f>SUM(I$13:I101)</f>
        <v>22534</v>
      </c>
      <c r="V101" s="26">
        <f>SUM(J$13:J101)</f>
        <v>325940</v>
      </c>
      <c r="W101" s="26">
        <f>SUM(K$13:K101)</f>
        <v>25426</v>
      </c>
      <c r="X101" s="27">
        <f t="shared" si="16"/>
        <v>373900</v>
      </c>
      <c r="Y101" s="3">
        <f t="shared" si="22"/>
        <v>9.0135999999999994E-2</v>
      </c>
      <c r="Z101" s="3">
        <f t="shared" si="22"/>
        <v>0.15020276497695853</v>
      </c>
      <c r="AA101" s="3">
        <f t="shared" si="22"/>
        <v>0.101704</v>
      </c>
      <c r="AB101" s="4">
        <f t="shared" si="23"/>
        <v>0.14003745318352059</v>
      </c>
    </row>
    <row r="102" spans="1:28" x14ac:dyDescent="0.3">
      <c r="A102" s="2">
        <v>90</v>
      </c>
      <c r="B102" s="13">
        <v>0.71522780574552536</v>
      </c>
      <c r="C102" s="21">
        <v>0.92633689273087105</v>
      </c>
      <c r="D102" s="31">
        <v>0.61818661320843427</v>
      </c>
      <c r="E102" s="25">
        <v>0</v>
      </c>
      <c r="F102" s="26">
        <v>30000</v>
      </c>
      <c r="G102" s="26">
        <v>0</v>
      </c>
      <c r="H102" s="27">
        <f t="shared" si="17"/>
        <v>30000</v>
      </c>
      <c r="I102" s="25">
        <f t="shared" si="18"/>
        <v>0</v>
      </c>
      <c r="J102" s="26">
        <f t="shared" si="19"/>
        <v>4590</v>
      </c>
      <c r="K102" s="26">
        <f t="shared" si="20"/>
        <v>0</v>
      </c>
      <c r="L102" s="27">
        <f t="shared" si="13"/>
        <v>4590</v>
      </c>
      <c r="M102" s="19" t="str">
        <f t="shared" si="14"/>
        <v/>
      </c>
      <c r="N102" s="3">
        <f t="shared" si="14"/>
        <v>0.153</v>
      </c>
      <c r="O102" s="3" t="str">
        <f t="shared" si="14"/>
        <v/>
      </c>
      <c r="P102" s="4">
        <f t="shared" si="15"/>
        <v>0.153</v>
      </c>
      <c r="Q102" s="25">
        <f>SUM(E$13:E102)</f>
        <v>250000</v>
      </c>
      <c r="R102" s="26">
        <f>SUM(F$13:F102)</f>
        <v>2200000</v>
      </c>
      <c r="S102" s="26">
        <f>SUM(G$13:G102)</f>
        <v>250000</v>
      </c>
      <c r="T102" s="27">
        <f t="shared" si="21"/>
        <v>2700000</v>
      </c>
      <c r="U102" s="25">
        <f>SUM(I$13:I102)</f>
        <v>22534</v>
      </c>
      <c r="V102" s="26">
        <f>SUM(J$13:J102)</f>
        <v>330530</v>
      </c>
      <c r="W102" s="26">
        <f>SUM(K$13:K102)</f>
        <v>25426</v>
      </c>
      <c r="X102" s="27">
        <f t="shared" si="16"/>
        <v>378490</v>
      </c>
      <c r="Y102" s="3">
        <f t="shared" si="22"/>
        <v>9.0135999999999994E-2</v>
      </c>
      <c r="Z102" s="3">
        <f t="shared" si="22"/>
        <v>0.15024090909090909</v>
      </c>
      <c r="AA102" s="3">
        <f t="shared" si="22"/>
        <v>0.101704</v>
      </c>
      <c r="AB102" s="4">
        <f t="shared" si="23"/>
        <v>0.14018148148148149</v>
      </c>
    </row>
    <row r="103" spans="1:28" x14ac:dyDescent="0.3">
      <c r="A103" s="2">
        <v>91</v>
      </c>
      <c r="B103" s="13">
        <v>0.56547221841622886</v>
      </c>
      <c r="C103" s="21">
        <v>0.29672057058124457</v>
      </c>
      <c r="D103" s="31">
        <v>0.73096467990167469</v>
      </c>
      <c r="E103" s="25">
        <v>0</v>
      </c>
      <c r="F103" s="26">
        <v>30000</v>
      </c>
      <c r="G103" s="26">
        <v>0</v>
      </c>
      <c r="H103" s="27">
        <f t="shared" si="17"/>
        <v>30000</v>
      </c>
      <c r="I103" s="25">
        <f t="shared" si="18"/>
        <v>0</v>
      </c>
      <c r="J103" s="26">
        <f t="shared" si="19"/>
        <v>4467</v>
      </c>
      <c r="K103" s="26">
        <f t="shared" si="20"/>
        <v>0</v>
      </c>
      <c r="L103" s="27">
        <f t="shared" si="13"/>
        <v>4467</v>
      </c>
      <c r="M103" s="19" t="str">
        <f t="shared" si="14"/>
        <v/>
      </c>
      <c r="N103" s="3">
        <f t="shared" si="14"/>
        <v>0.1489</v>
      </c>
      <c r="O103" s="3" t="str">
        <f t="shared" si="14"/>
        <v/>
      </c>
      <c r="P103" s="4">
        <f t="shared" si="15"/>
        <v>0.1489</v>
      </c>
      <c r="Q103" s="25">
        <f>SUM(E$13:E103)</f>
        <v>250000</v>
      </c>
      <c r="R103" s="26">
        <f>SUM(F$13:F103)</f>
        <v>2230000</v>
      </c>
      <c r="S103" s="26">
        <f>SUM(G$13:G103)</f>
        <v>250000</v>
      </c>
      <c r="T103" s="27">
        <f t="shared" si="21"/>
        <v>2730000</v>
      </c>
      <c r="U103" s="25">
        <f>SUM(I$13:I103)</f>
        <v>22534</v>
      </c>
      <c r="V103" s="26">
        <f>SUM(J$13:J103)</f>
        <v>334997</v>
      </c>
      <c r="W103" s="26">
        <f>SUM(K$13:K103)</f>
        <v>25426</v>
      </c>
      <c r="X103" s="27">
        <f t="shared" si="16"/>
        <v>382957</v>
      </c>
      <c r="Y103" s="3">
        <f t="shared" si="22"/>
        <v>9.0135999999999994E-2</v>
      </c>
      <c r="Z103" s="3">
        <f t="shared" si="22"/>
        <v>0.15022286995515696</v>
      </c>
      <c r="AA103" s="3">
        <f t="shared" si="22"/>
        <v>0.101704</v>
      </c>
      <c r="AB103" s="4">
        <f t="shared" si="23"/>
        <v>0.14027728937728937</v>
      </c>
    </row>
    <row r="104" spans="1:28" x14ac:dyDescent="0.3">
      <c r="A104" s="2">
        <v>92</v>
      </c>
      <c r="B104" s="13">
        <v>0.58673739987979778</v>
      </c>
      <c r="C104" s="21">
        <v>0.92627667649164835</v>
      </c>
      <c r="D104" s="31">
        <v>0.70717938221237242</v>
      </c>
      <c r="E104" s="25">
        <v>0</v>
      </c>
      <c r="F104" s="26">
        <v>30000</v>
      </c>
      <c r="G104" s="26">
        <v>0</v>
      </c>
      <c r="H104" s="27">
        <f t="shared" si="17"/>
        <v>30000</v>
      </c>
      <c r="I104" s="25">
        <f t="shared" si="18"/>
        <v>0</v>
      </c>
      <c r="J104" s="26">
        <f t="shared" si="19"/>
        <v>4590</v>
      </c>
      <c r="K104" s="26">
        <f t="shared" si="20"/>
        <v>0</v>
      </c>
      <c r="L104" s="27">
        <f t="shared" si="13"/>
        <v>4590</v>
      </c>
      <c r="M104" s="19" t="str">
        <f t="shared" si="14"/>
        <v/>
      </c>
      <c r="N104" s="3">
        <f t="shared" si="14"/>
        <v>0.153</v>
      </c>
      <c r="O104" s="3" t="str">
        <f t="shared" si="14"/>
        <v/>
      </c>
      <c r="P104" s="4">
        <f t="shared" si="15"/>
        <v>0.153</v>
      </c>
      <c r="Q104" s="25">
        <f>SUM(E$13:E104)</f>
        <v>250000</v>
      </c>
      <c r="R104" s="26">
        <f>SUM(F$13:F104)</f>
        <v>2260000</v>
      </c>
      <c r="S104" s="26">
        <f>SUM(G$13:G104)</f>
        <v>250000</v>
      </c>
      <c r="T104" s="27">
        <f t="shared" si="21"/>
        <v>2760000</v>
      </c>
      <c r="U104" s="25">
        <f>SUM(I$13:I104)</f>
        <v>22534</v>
      </c>
      <c r="V104" s="26">
        <f>SUM(J$13:J104)</f>
        <v>339587</v>
      </c>
      <c r="W104" s="26">
        <f>SUM(K$13:K104)</f>
        <v>25426</v>
      </c>
      <c r="X104" s="27">
        <f t="shared" si="16"/>
        <v>387547</v>
      </c>
      <c r="Y104" s="3">
        <f t="shared" si="22"/>
        <v>9.0135999999999994E-2</v>
      </c>
      <c r="Z104" s="3">
        <f t="shared" si="22"/>
        <v>0.15025973451327435</v>
      </c>
      <c r="AA104" s="3">
        <f t="shared" si="22"/>
        <v>0.101704</v>
      </c>
      <c r="AB104" s="4">
        <f t="shared" si="23"/>
        <v>0.14041557971014493</v>
      </c>
    </row>
    <row r="105" spans="1:28" x14ac:dyDescent="0.3">
      <c r="A105" s="2">
        <v>93</v>
      </c>
      <c r="B105" s="13">
        <v>0.90891228973019411</v>
      </c>
      <c r="C105" s="21">
        <v>0.11383310303295957</v>
      </c>
      <c r="D105" s="31">
        <v>0.58057234015474923</v>
      </c>
      <c r="E105" s="25">
        <v>0</v>
      </c>
      <c r="F105" s="26">
        <v>30000</v>
      </c>
      <c r="G105" s="26">
        <v>0</v>
      </c>
      <c r="H105" s="27">
        <f t="shared" si="17"/>
        <v>30000</v>
      </c>
      <c r="I105" s="25">
        <f t="shared" si="18"/>
        <v>0</v>
      </c>
      <c r="J105" s="26">
        <f t="shared" si="19"/>
        <v>4425</v>
      </c>
      <c r="K105" s="26">
        <f t="shared" si="20"/>
        <v>0</v>
      </c>
      <c r="L105" s="27">
        <f t="shared" si="13"/>
        <v>4425</v>
      </c>
      <c r="M105" s="19" t="str">
        <f t="shared" si="14"/>
        <v/>
      </c>
      <c r="N105" s="3">
        <f t="shared" si="14"/>
        <v>0.14749999999999999</v>
      </c>
      <c r="O105" s="3" t="str">
        <f t="shared" si="14"/>
        <v/>
      </c>
      <c r="P105" s="4">
        <f t="shared" si="15"/>
        <v>0.14749999999999999</v>
      </c>
      <c r="Q105" s="25">
        <f>SUM(E$13:E105)</f>
        <v>250000</v>
      </c>
      <c r="R105" s="26">
        <f>SUM(F$13:F105)</f>
        <v>2290000</v>
      </c>
      <c r="S105" s="26">
        <f>SUM(G$13:G105)</f>
        <v>250000</v>
      </c>
      <c r="T105" s="27">
        <f t="shared" si="21"/>
        <v>2790000</v>
      </c>
      <c r="U105" s="25">
        <f>SUM(I$13:I105)</f>
        <v>22534</v>
      </c>
      <c r="V105" s="26">
        <f>SUM(J$13:J105)</f>
        <v>344012</v>
      </c>
      <c r="W105" s="26">
        <f>SUM(K$13:K105)</f>
        <v>25426</v>
      </c>
      <c r="X105" s="27">
        <f t="shared" si="16"/>
        <v>391972</v>
      </c>
      <c r="Y105" s="3">
        <f t="shared" si="22"/>
        <v>9.0135999999999994E-2</v>
      </c>
      <c r="Z105" s="3">
        <f t="shared" si="22"/>
        <v>0.15022358078602621</v>
      </c>
      <c r="AA105" s="3">
        <f t="shared" si="22"/>
        <v>0.101704</v>
      </c>
      <c r="AB105" s="4">
        <f t="shared" si="23"/>
        <v>0.14049175627240143</v>
      </c>
    </row>
    <row r="106" spans="1:28" x14ac:dyDescent="0.3">
      <c r="A106" s="2">
        <v>94</v>
      </c>
      <c r="B106" s="13">
        <v>0.40386752608308218</v>
      </c>
      <c r="C106" s="21">
        <v>0.37599147345760264</v>
      </c>
      <c r="D106" s="31">
        <v>0.54211540944974157</v>
      </c>
      <c r="E106" s="25">
        <v>0</v>
      </c>
      <c r="F106" s="26">
        <v>30000</v>
      </c>
      <c r="G106" s="26">
        <v>0</v>
      </c>
      <c r="H106" s="27">
        <f t="shared" si="17"/>
        <v>30000</v>
      </c>
      <c r="I106" s="25">
        <f t="shared" si="18"/>
        <v>0</v>
      </c>
      <c r="J106" s="26">
        <f t="shared" si="19"/>
        <v>4480</v>
      </c>
      <c r="K106" s="26">
        <f t="shared" si="20"/>
        <v>0</v>
      </c>
      <c r="L106" s="27">
        <f t="shared" si="13"/>
        <v>4480</v>
      </c>
      <c r="M106" s="19" t="str">
        <f t="shared" si="14"/>
        <v/>
      </c>
      <c r="N106" s="3">
        <f t="shared" si="14"/>
        <v>0.14933333333333335</v>
      </c>
      <c r="O106" s="3" t="str">
        <f t="shared" si="14"/>
        <v/>
      </c>
      <c r="P106" s="4">
        <f t="shared" si="15"/>
        <v>0.14933333333333335</v>
      </c>
      <c r="Q106" s="25">
        <f>SUM(E$13:E106)</f>
        <v>250000</v>
      </c>
      <c r="R106" s="26">
        <f>SUM(F$13:F106)</f>
        <v>2320000</v>
      </c>
      <c r="S106" s="26">
        <f>SUM(G$13:G106)</f>
        <v>250000</v>
      </c>
      <c r="T106" s="27">
        <f t="shared" si="21"/>
        <v>2820000</v>
      </c>
      <c r="U106" s="25">
        <f>SUM(I$13:I106)</f>
        <v>22534</v>
      </c>
      <c r="V106" s="26">
        <f>SUM(J$13:J106)</f>
        <v>348492</v>
      </c>
      <c r="W106" s="26">
        <f>SUM(K$13:K106)</f>
        <v>25426</v>
      </c>
      <c r="X106" s="27">
        <f t="shared" si="16"/>
        <v>396452</v>
      </c>
      <c r="Y106" s="3">
        <f t="shared" si="22"/>
        <v>9.0135999999999994E-2</v>
      </c>
      <c r="Z106" s="3">
        <f t="shared" si="22"/>
        <v>0.15021206896551725</v>
      </c>
      <c r="AA106" s="3">
        <f t="shared" si="22"/>
        <v>0.101704</v>
      </c>
      <c r="AB106" s="4">
        <f t="shared" si="23"/>
        <v>0.14058581560283687</v>
      </c>
    </row>
    <row r="107" spans="1:28" x14ac:dyDescent="0.3">
      <c r="A107" s="2">
        <v>95</v>
      </c>
      <c r="B107" s="13">
        <v>0.99994549441024017</v>
      </c>
      <c r="C107" s="21">
        <v>0.46122937684378496</v>
      </c>
      <c r="D107" s="31">
        <v>0.34434699734304997</v>
      </c>
      <c r="E107" s="25">
        <v>0</v>
      </c>
      <c r="F107" s="26">
        <v>30000</v>
      </c>
      <c r="G107" s="26">
        <v>0</v>
      </c>
      <c r="H107" s="27">
        <f t="shared" si="17"/>
        <v>30000</v>
      </c>
      <c r="I107" s="25">
        <f t="shared" si="18"/>
        <v>0</v>
      </c>
      <c r="J107" s="26">
        <f t="shared" si="19"/>
        <v>4494</v>
      </c>
      <c r="K107" s="26">
        <f t="shared" si="20"/>
        <v>0</v>
      </c>
      <c r="L107" s="27">
        <f t="shared" si="13"/>
        <v>4494</v>
      </c>
      <c r="M107" s="19" t="str">
        <f t="shared" si="14"/>
        <v/>
      </c>
      <c r="N107" s="3">
        <f t="shared" si="14"/>
        <v>0.14979999999999999</v>
      </c>
      <c r="O107" s="3" t="str">
        <f t="shared" si="14"/>
        <v/>
      </c>
      <c r="P107" s="4">
        <f t="shared" si="15"/>
        <v>0.14979999999999999</v>
      </c>
      <c r="Q107" s="25">
        <f>SUM(E$13:E107)</f>
        <v>250000</v>
      </c>
      <c r="R107" s="26">
        <f>SUM(F$13:F107)</f>
        <v>2350000</v>
      </c>
      <c r="S107" s="26">
        <f>SUM(G$13:G107)</f>
        <v>250000</v>
      </c>
      <c r="T107" s="27">
        <f t="shared" si="21"/>
        <v>2850000</v>
      </c>
      <c r="U107" s="25">
        <f>SUM(I$13:I107)</f>
        <v>22534</v>
      </c>
      <c r="V107" s="26">
        <f>SUM(J$13:J107)</f>
        <v>352986</v>
      </c>
      <c r="W107" s="26">
        <f>SUM(K$13:K107)</f>
        <v>25426</v>
      </c>
      <c r="X107" s="27">
        <f t="shared" si="16"/>
        <v>400946</v>
      </c>
      <c r="Y107" s="3">
        <f t="shared" si="22"/>
        <v>9.0135999999999994E-2</v>
      </c>
      <c r="Z107" s="3">
        <f t="shared" si="22"/>
        <v>0.15020680851063831</v>
      </c>
      <c r="AA107" s="3">
        <f t="shared" si="22"/>
        <v>0.101704</v>
      </c>
      <c r="AB107" s="4">
        <f t="shared" si="23"/>
        <v>0.14068280701754385</v>
      </c>
    </row>
    <row r="108" spans="1:28" x14ac:dyDescent="0.3">
      <c r="A108" s="2">
        <v>96</v>
      </c>
      <c r="B108" s="13">
        <v>1.540699729919115E-2</v>
      </c>
      <c r="C108" s="21">
        <v>0.81186592734580143</v>
      </c>
      <c r="D108" s="31">
        <v>0.71727807641252517</v>
      </c>
      <c r="E108" s="25">
        <v>0</v>
      </c>
      <c r="F108" s="26">
        <v>30000</v>
      </c>
      <c r="G108" s="26">
        <v>0</v>
      </c>
      <c r="H108" s="27">
        <f t="shared" si="17"/>
        <v>30000</v>
      </c>
      <c r="I108" s="25">
        <f t="shared" si="18"/>
        <v>0</v>
      </c>
      <c r="J108" s="26">
        <f t="shared" si="19"/>
        <v>4555</v>
      </c>
      <c r="K108" s="26">
        <f t="shared" si="20"/>
        <v>0</v>
      </c>
      <c r="L108" s="27">
        <f t="shared" si="13"/>
        <v>4555</v>
      </c>
      <c r="M108" s="19" t="str">
        <f t="shared" si="14"/>
        <v/>
      </c>
      <c r="N108" s="3">
        <f t="shared" si="14"/>
        <v>0.15183333333333332</v>
      </c>
      <c r="O108" s="3" t="str">
        <f t="shared" si="14"/>
        <v/>
      </c>
      <c r="P108" s="4">
        <f t="shared" si="15"/>
        <v>0.15183333333333332</v>
      </c>
      <c r="Q108" s="25">
        <f>SUM(E$13:E108)</f>
        <v>250000</v>
      </c>
      <c r="R108" s="26">
        <f>SUM(F$13:F108)</f>
        <v>2380000</v>
      </c>
      <c r="S108" s="26">
        <f>SUM(G$13:G108)</f>
        <v>250000</v>
      </c>
      <c r="T108" s="27">
        <f t="shared" si="21"/>
        <v>2880000</v>
      </c>
      <c r="U108" s="25">
        <f>SUM(I$13:I108)</f>
        <v>22534</v>
      </c>
      <c r="V108" s="26">
        <f>SUM(J$13:J108)</f>
        <v>357541</v>
      </c>
      <c r="W108" s="26">
        <f>SUM(K$13:K108)</f>
        <v>25426</v>
      </c>
      <c r="X108" s="27">
        <f t="shared" si="16"/>
        <v>405501</v>
      </c>
      <c r="Y108" s="3">
        <f t="shared" si="22"/>
        <v>9.0135999999999994E-2</v>
      </c>
      <c r="Z108" s="3">
        <f t="shared" si="22"/>
        <v>0.15022731092436975</v>
      </c>
      <c r="AA108" s="3">
        <f t="shared" si="22"/>
        <v>0.101704</v>
      </c>
      <c r="AB108" s="4">
        <f t="shared" si="23"/>
        <v>0.14079895833333333</v>
      </c>
    </row>
    <row r="109" spans="1:28" x14ac:dyDescent="0.3">
      <c r="A109" s="2">
        <v>97</v>
      </c>
      <c r="B109" s="13">
        <v>0.44863320658864525</v>
      </c>
      <c r="C109" s="21">
        <v>0.72694128934889934</v>
      </c>
      <c r="D109" s="31">
        <v>0.80312747208467261</v>
      </c>
      <c r="E109" s="25">
        <v>0</v>
      </c>
      <c r="F109" s="26">
        <v>30000</v>
      </c>
      <c r="G109" s="26">
        <v>0</v>
      </c>
      <c r="H109" s="27">
        <f t="shared" si="17"/>
        <v>30000</v>
      </c>
      <c r="I109" s="25">
        <f t="shared" si="18"/>
        <v>0</v>
      </c>
      <c r="J109" s="26">
        <f t="shared" si="19"/>
        <v>4537</v>
      </c>
      <c r="K109" s="26">
        <f t="shared" si="20"/>
        <v>0</v>
      </c>
      <c r="L109" s="27">
        <f t="shared" si="13"/>
        <v>4537</v>
      </c>
      <c r="M109" s="19" t="str">
        <f t="shared" si="14"/>
        <v/>
      </c>
      <c r="N109" s="3">
        <f t="shared" si="14"/>
        <v>0.15123333333333333</v>
      </c>
      <c r="O109" s="3" t="str">
        <f t="shared" si="14"/>
        <v/>
      </c>
      <c r="P109" s="4">
        <f t="shared" si="15"/>
        <v>0.15123333333333333</v>
      </c>
      <c r="Q109" s="25">
        <f>SUM(E$13:E109)</f>
        <v>250000</v>
      </c>
      <c r="R109" s="26">
        <f>SUM(F$13:F109)</f>
        <v>2410000</v>
      </c>
      <c r="S109" s="26">
        <f>SUM(G$13:G109)</f>
        <v>250000</v>
      </c>
      <c r="T109" s="27">
        <f t="shared" si="21"/>
        <v>2910000</v>
      </c>
      <c r="U109" s="25">
        <f>SUM(I$13:I109)</f>
        <v>22534</v>
      </c>
      <c r="V109" s="26">
        <f>SUM(J$13:J109)</f>
        <v>362078</v>
      </c>
      <c r="W109" s="26">
        <f>SUM(K$13:K109)</f>
        <v>25426</v>
      </c>
      <c r="X109" s="27">
        <f t="shared" si="16"/>
        <v>410038</v>
      </c>
      <c r="Y109" s="3">
        <f t="shared" si="22"/>
        <v>9.0135999999999994E-2</v>
      </c>
      <c r="Z109" s="3">
        <f t="shared" si="22"/>
        <v>0.15023983402489627</v>
      </c>
      <c r="AA109" s="3">
        <f t="shared" si="22"/>
        <v>0.101704</v>
      </c>
      <c r="AB109" s="4">
        <f t="shared" si="23"/>
        <v>0.14090652920962199</v>
      </c>
    </row>
    <row r="110" spans="1:28" x14ac:dyDescent="0.3">
      <c r="A110" s="2">
        <v>98</v>
      </c>
      <c r="B110" s="13">
        <v>0.3639248785843745</v>
      </c>
      <c r="C110" s="21">
        <v>2.1605342652735837E-2</v>
      </c>
      <c r="D110" s="31">
        <v>4.2592682877134025E-2</v>
      </c>
      <c r="E110" s="25">
        <v>0</v>
      </c>
      <c r="F110" s="26">
        <v>30000</v>
      </c>
      <c r="G110" s="26">
        <v>0</v>
      </c>
      <c r="H110" s="27">
        <f t="shared" si="17"/>
        <v>30000</v>
      </c>
      <c r="I110" s="25">
        <f t="shared" si="18"/>
        <v>0</v>
      </c>
      <c r="J110" s="26">
        <f t="shared" si="19"/>
        <v>4375</v>
      </c>
      <c r="K110" s="26">
        <f t="shared" si="20"/>
        <v>0</v>
      </c>
      <c r="L110" s="27">
        <f t="shared" si="13"/>
        <v>4375</v>
      </c>
      <c r="M110" s="19" t="str">
        <f t="shared" si="14"/>
        <v/>
      </c>
      <c r="N110" s="3">
        <f t="shared" si="14"/>
        <v>0.14583333333333334</v>
      </c>
      <c r="O110" s="3" t="str">
        <f t="shared" si="14"/>
        <v/>
      </c>
      <c r="P110" s="4">
        <f t="shared" si="15"/>
        <v>0.14583333333333334</v>
      </c>
      <c r="Q110" s="25">
        <f>SUM(E$13:E110)</f>
        <v>250000</v>
      </c>
      <c r="R110" s="26">
        <f>SUM(F$13:F110)</f>
        <v>2440000</v>
      </c>
      <c r="S110" s="26">
        <f>SUM(G$13:G110)</f>
        <v>250000</v>
      </c>
      <c r="T110" s="27">
        <f t="shared" si="21"/>
        <v>2940000</v>
      </c>
      <c r="U110" s="25">
        <f>SUM(I$13:I110)</f>
        <v>22534</v>
      </c>
      <c r="V110" s="26">
        <f>SUM(J$13:J110)</f>
        <v>366453</v>
      </c>
      <c r="W110" s="26">
        <f>SUM(K$13:K110)</f>
        <v>25426</v>
      </c>
      <c r="X110" s="27">
        <f t="shared" si="16"/>
        <v>414413</v>
      </c>
      <c r="Y110" s="3">
        <f t="shared" si="22"/>
        <v>9.0135999999999994E-2</v>
      </c>
      <c r="Z110" s="3">
        <f t="shared" si="22"/>
        <v>0.15018565573770493</v>
      </c>
      <c r="AA110" s="3">
        <f t="shared" si="22"/>
        <v>0.101704</v>
      </c>
      <c r="AB110" s="4">
        <f t="shared" si="23"/>
        <v>0.14095680272108843</v>
      </c>
    </row>
    <row r="111" spans="1:28" x14ac:dyDescent="0.3">
      <c r="A111" s="2">
        <v>99</v>
      </c>
      <c r="B111" s="13">
        <v>0.25907602228883297</v>
      </c>
      <c r="C111" s="21">
        <v>0.87751479000351129</v>
      </c>
      <c r="D111" s="31">
        <v>0.62793685694420032</v>
      </c>
      <c r="E111" s="25">
        <v>0</v>
      </c>
      <c r="F111" s="26">
        <v>30000</v>
      </c>
      <c r="G111" s="26">
        <v>0</v>
      </c>
      <c r="H111" s="27">
        <f t="shared" si="17"/>
        <v>30000</v>
      </c>
      <c r="I111" s="25">
        <f t="shared" si="18"/>
        <v>0</v>
      </c>
      <c r="J111" s="26">
        <f t="shared" si="19"/>
        <v>4572</v>
      </c>
      <c r="K111" s="26">
        <f t="shared" si="20"/>
        <v>0</v>
      </c>
      <c r="L111" s="27">
        <f t="shared" si="13"/>
        <v>4572</v>
      </c>
      <c r="M111" s="19" t="str">
        <f t="shared" si="14"/>
        <v/>
      </c>
      <c r="N111" s="3">
        <f t="shared" si="14"/>
        <v>0.15240000000000001</v>
      </c>
      <c r="O111" s="3" t="str">
        <f t="shared" si="14"/>
        <v/>
      </c>
      <c r="P111" s="4">
        <f t="shared" si="15"/>
        <v>0.15240000000000001</v>
      </c>
      <c r="Q111" s="25">
        <f>SUM(E$13:E111)</f>
        <v>250000</v>
      </c>
      <c r="R111" s="26">
        <f>SUM(F$13:F111)</f>
        <v>2470000</v>
      </c>
      <c r="S111" s="26">
        <f>SUM(G$13:G111)</f>
        <v>250000</v>
      </c>
      <c r="T111" s="27">
        <f t="shared" si="21"/>
        <v>2970000</v>
      </c>
      <c r="U111" s="25">
        <f>SUM(I$13:I111)</f>
        <v>22534</v>
      </c>
      <c r="V111" s="26">
        <f>SUM(J$13:J111)</f>
        <v>371025</v>
      </c>
      <c r="W111" s="26">
        <f>SUM(K$13:K111)</f>
        <v>25426</v>
      </c>
      <c r="X111" s="27">
        <f t="shared" si="16"/>
        <v>418985</v>
      </c>
      <c r="Y111" s="3">
        <f t="shared" si="22"/>
        <v>9.0135999999999994E-2</v>
      </c>
      <c r="Z111" s="3">
        <f t="shared" si="22"/>
        <v>0.15021255060728744</v>
      </c>
      <c r="AA111" s="3">
        <f t="shared" si="22"/>
        <v>0.101704</v>
      </c>
      <c r="AB111" s="4">
        <f t="shared" si="23"/>
        <v>0.14107239057239057</v>
      </c>
    </row>
    <row r="112" spans="1:28" x14ac:dyDescent="0.3">
      <c r="A112" s="5">
        <v>100</v>
      </c>
      <c r="B112" s="14">
        <v>0.79531740617593338</v>
      </c>
      <c r="C112" s="32">
        <v>0.53819267336249277</v>
      </c>
      <c r="D112" s="33">
        <v>0.45843732587333197</v>
      </c>
      <c r="E112" s="28">
        <v>0</v>
      </c>
      <c r="F112" s="29">
        <v>30000</v>
      </c>
      <c r="G112" s="29">
        <v>0</v>
      </c>
      <c r="H112" s="30">
        <f t="shared" si="17"/>
        <v>30000</v>
      </c>
      <c r="I112" s="28">
        <f t="shared" si="18"/>
        <v>0</v>
      </c>
      <c r="J112" s="29">
        <f t="shared" si="19"/>
        <v>4506</v>
      </c>
      <c r="K112" s="29">
        <f t="shared" si="20"/>
        <v>0</v>
      </c>
      <c r="L112" s="30">
        <f t="shared" si="13"/>
        <v>4506</v>
      </c>
      <c r="M112" s="20" t="str">
        <f t="shared" si="14"/>
        <v/>
      </c>
      <c r="N112" s="6">
        <f t="shared" si="14"/>
        <v>0.1502</v>
      </c>
      <c r="O112" s="6" t="str">
        <f t="shared" si="14"/>
        <v/>
      </c>
      <c r="P112" s="7">
        <f t="shared" si="15"/>
        <v>0.1502</v>
      </c>
      <c r="Q112" s="28">
        <f>SUM(E$13:E112)</f>
        <v>250000</v>
      </c>
      <c r="R112" s="29">
        <f>SUM(F$13:F112)</f>
        <v>2500000</v>
      </c>
      <c r="S112" s="29">
        <f>SUM(G$13:G112)</f>
        <v>250000</v>
      </c>
      <c r="T112" s="30">
        <f t="shared" si="21"/>
        <v>3000000</v>
      </c>
      <c r="U112" s="28">
        <f>SUM(I$13:I112)</f>
        <v>22534</v>
      </c>
      <c r="V112" s="29">
        <f>SUM(J$13:J112)</f>
        <v>375531</v>
      </c>
      <c r="W112" s="29">
        <f>SUM(K$13:K112)</f>
        <v>25426</v>
      </c>
      <c r="X112" s="30">
        <f t="shared" si="16"/>
        <v>423491</v>
      </c>
      <c r="Y112" s="6">
        <f t="shared" si="22"/>
        <v>9.0135999999999994E-2</v>
      </c>
      <c r="Z112" s="6">
        <f t="shared" si="22"/>
        <v>0.1502124</v>
      </c>
      <c r="AA112" s="6">
        <f t="shared" si="22"/>
        <v>0.101704</v>
      </c>
      <c r="AB112" s="7">
        <f t="shared" si="23"/>
        <v>0.14116366666666666</v>
      </c>
    </row>
  </sheetData>
  <mergeCells count="16">
    <mergeCell ref="I2:K2"/>
    <mergeCell ref="L1:N1"/>
    <mergeCell ref="A1:C1"/>
    <mergeCell ref="F1:G1"/>
    <mergeCell ref="A2:B2"/>
    <mergeCell ref="A3:B3"/>
    <mergeCell ref="A4:A6"/>
    <mergeCell ref="Q10:AB10"/>
    <mergeCell ref="B11:D11"/>
    <mergeCell ref="E11:H11"/>
    <mergeCell ref="I11:L11"/>
    <mergeCell ref="M11:P11"/>
    <mergeCell ref="Q11:T11"/>
    <mergeCell ref="U11:X11"/>
    <mergeCell ref="Y11:AB11"/>
    <mergeCell ref="E10:P1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36ED-0595-4A21-B02A-F80C4EEF5CF7}">
  <dimension ref="A1:AB112"/>
  <sheetViews>
    <sheetView topLeftCell="E1" workbookViewId="0">
      <selection activeCell="F5" sqref="F5"/>
    </sheetView>
  </sheetViews>
  <sheetFormatPr defaultRowHeight="14.4" x14ac:dyDescent="0.3"/>
  <cols>
    <col min="1" max="1" width="13" customWidth="1"/>
    <col min="6" max="6" width="10.88671875" bestFit="1" customWidth="1"/>
  </cols>
  <sheetData>
    <row r="1" spans="1:28" x14ac:dyDescent="0.3">
      <c r="A1" s="70" t="s">
        <v>11</v>
      </c>
      <c r="B1" s="70"/>
      <c r="C1" s="70"/>
      <c r="F1" s="75" t="s">
        <v>17</v>
      </c>
      <c r="G1" s="75"/>
      <c r="L1" s="80" t="s">
        <v>20</v>
      </c>
      <c r="M1" s="80"/>
      <c r="N1" s="80"/>
    </row>
    <row r="2" spans="1:28" x14ac:dyDescent="0.3">
      <c r="A2" s="74" t="s">
        <v>19</v>
      </c>
      <c r="B2" s="74"/>
      <c r="C2" s="11">
        <v>30000</v>
      </c>
      <c r="F2" s="41" t="s">
        <v>14</v>
      </c>
      <c r="G2" s="42">
        <f>SUM(Q112:S112)</f>
        <v>3000000</v>
      </c>
      <c r="I2" s="80" t="s">
        <v>21</v>
      </c>
      <c r="J2" s="80"/>
      <c r="K2" s="80"/>
      <c r="L2" s="46" t="s">
        <v>0</v>
      </c>
      <c r="M2" s="49" t="s">
        <v>1</v>
      </c>
      <c r="N2" s="47" t="s">
        <v>2</v>
      </c>
    </row>
    <row r="3" spans="1:28" x14ac:dyDescent="0.3">
      <c r="A3" s="79" t="s">
        <v>9</v>
      </c>
      <c r="B3" s="79"/>
      <c r="C3" s="11">
        <v>3</v>
      </c>
      <c r="F3" s="41" t="s">
        <v>3</v>
      </c>
      <c r="G3" s="42">
        <f>SUM(U112:W112)</f>
        <v>323425</v>
      </c>
      <c r="L3" s="48">
        <v>0.09</v>
      </c>
      <c r="M3" s="50">
        <v>0.15</v>
      </c>
      <c r="N3" s="48">
        <v>0.1</v>
      </c>
    </row>
    <row r="4" spans="1:28" x14ac:dyDescent="0.3">
      <c r="A4" s="71" t="s">
        <v>10</v>
      </c>
      <c r="B4" s="23" t="s">
        <v>0</v>
      </c>
      <c r="C4" s="24">
        <v>0.09</v>
      </c>
      <c r="F4" s="41" t="s">
        <v>16</v>
      </c>
      <c r="G4" s="43">
        <f>G3/G2</f>
        <v>0.10780833333333334</v>
      </c>
      <c r="J4" s="1"/>
      <c r="K4" s="1"/>
      <c r="L4" s="1"/>
    </row>
    <row r="5" spans="1:28" x14ac:dyDescent="0.3">
      <c r="A5" s="72"/>
      <c r="B5" s="11" t="s">
        <v>1</v>
      </c>
      <c r="C5" s="12">
        <v>0.11</v>
      </c>
    </row>
    <row r="6" spans="1:28" x14ac:dyDescent="0.3">
      <c r="A6" s="73"/>
      <c r="B6" s="44" t="s">
        <v>2</v>
      </c>
      <c r="C6" s="45">
        <v>0.1</v>
      </c>
    </row>
    <row r="7" spans="1:28" x14ac:dyDescent="0.3">
      <c r="A7" s="34" t="s">
        <v>12</v>
      </c>
      <c r="B7" s="22"/>
      <c r="C7" s="22"/>
    </row>
    <row r="8" spans="1:28" x14ac:dyDescent="0.3">
      <c r="A8" s="34" t="s">
        <v>13</v>
      </c>
      <c r="B8" s="22"/>
      <c r="C8" s="22"/>
    </row>
    <row r="10" spans="1:28" x14ac:dyDescent="0.3">
      <c r="A10" s="1"/>
      <c r="D10" s="1"/>
      <c r="E10" s="76" t="s">
        <v>4</v>
      </c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8"/>
      <c r="Q10" s="76" t="s">
        <v>5</v>
      </c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8"/>
    </row>
    <row r="11" spans="1:28" x14ac:dyDescent="0.3">
      <c r="A11" s="1"/>
      <c r="B11" s="76" t="s">
        <v>18</v>
      </c>
      <c r="C11" s="77"/>
      <c r="D11" s="78"/>
      <c r="E11" s="76" t="s">
        <v>15</v>
      </c>
      <c r="F11" s="77"/>
      <c r="G11" s="77"/>
      <c r="H11" s="78"/>
      <c r="I11" s="76" t="s">
        <v>3</v>
      </c>
      <c r="J11" s="77"/>
      <c r="K11" s="77"/>
      <c r="L11" s="78"/>
      <c r="M11" s="76" t="s">
        <v>7</v>
      </c>
      <c r="N11" s="77"/>
      <c r="O11" s="77"/>
      <c r="P11" s="78"/>
      <c r="Q11" s="76" t="s">
        <v>15</v>
      </c>
      <c r="R11" s="77"/>
      <c r="S11" s="77"/>
      <c r="T11" s="78"/>
      <c r="U11" s="76" t="s">
        <v>3</v>
      </c>
      <c r="V11" s="77"/>
      <c r="W11" s="77"/>
      <c r="X11" s="78"/>
      <c r="Y11" s="76" t="s">
        <v>7</v>
      </c>
      <c r="Z11" s="77"/>
      <c r="AA11" s="77"/>
      <c r="AB11" s="78"/>
    </row>
    <row r="12" spans="1:28" x14ac:dyDescent="0.3">
      <c r="A12" s="8" t="s">
        <v>6</v>
      </c>
      <c r="B12" s="8" t="s">
        <v>0</v>
      </c>
      <c r="C12" s="9" t="s">
        <v>1</v>
      </c>
      <c r="D12" s="10" t="s">
        <v>2</v>
      </c>
      <c r="E12" s="8" t="s">
        <v>0</v>
      </c>
      <c r="F12" s="9" t="s">
        <v>1</v>
      </c>
      <c r="G12" s="9" t="s">
        <v>2</v>
      </c>
      <c r="H12" s="10" t="s">
        <v>8</v>
      </c>
      <c r="I12" s="8" t="s">
        <v>0</v>
      </c>
      <c r="J12" s="9" t="s">
        <v>1</v>
      </c>
      <c r="K12" s="9" t="s">
        <v>2</v>
      </c>
      <c r="L12" s="10" t="s">
        <v>8</v>
      </c>
      <c r="M12" s="8" t="s">
        <v>0</v>
      </c>
      <c r="N12" s="9" t="s">
        <v>1</v>
      </c>
      <c r="O12" s="9" t="s">
        <v>2</v>
      </c>
      <c r="P12" s="10" t="s">
        <v>8</v>
      </c>
      <c r="Q12" s="8" t="s">
        <v>0</v>
      </c>
      <c r="R12" s="9" t="s">
        <v>1</v>
      </c>
      <c r="S12" s="9" t="s">
        <v>2</v>
      </c>
      <c r="T12" s="10" t="s">
        <v>8</v>
      </c>
      <c r="U12" s="8" t="s">
        <v>0</v>
      </c>
      <c r="V12" s="9" t="s">
        <v>1</v>
      </c>
      <c r="W12" s="9" t="s">
        <v>2</v>
      </c>
      <c r="X12" s="10" t="s">
        <v>8</v>
      </c>
      <c r="Y12" s="9" t="s">
        <v>0</v>
      </c>
      <c r="Z12" s="9" t="s">
        <v>1</v>
      </c>
      <c r="AA12" s="9" t="s">
        <v>2</v>
      </c>
      <c r="AB12" s="10" t="s">
        <v>8</v>
      </c>
    </row>
    <row r="13" spans="1:28" x14ac:dyDescent="0.3">
      <c r="A13" s="15">
        <v>1</v>
      </c>
      <c r="B13" s="35">
        <v>0.70198031293466034</v>
      </c>
      <c r="C13" s="36">
        <v>0.75705401715290677</v>
      </c>
      <c r="D13" s="37">
        <v>0.58178693585021324</v>
      </c>
      <c r="E13" s="38">
        <f>$C$2/$C$3</f>
        <v>10000</v>
      </c>
      <c r="F13" s="39">
        <v>10000</v>
      </c>
      <c r="G13" s="39">
        <v>10000</v>
      </c>
      <c r="H13" s="40">
        <f>SUM(E13:G13)</f>
        <v>30000</v>
      </c>
      <c r="I13" s="38">
        <f>IFERROR(_xlfn.BINOM.INV(E13,$C$4,B13),0)</f>
        <v>915</v>
      </c>
      <c r="J13" s="39">
        <f>IFERROR(_xlfn.BINOM.INV(F13,$C$5,C13),0)</f>
        <v>1122</v>
      </c>
      <c r="K13" s="39">
        <f>IFERROR(_xlfn.BINOM.INV(G13,$C$6,D13),0)</f>
        <v>1006</v>
      </c>
      <c r="L13" s="40">
        <f t="shared" ref="L13:L76" si="0">SUM(I13:K13)</f>
        <v>3043</v>
      </c>
      <c r="M13" s="16">
        <f t="shared" ref="M13:O44" si="1">IF(E13=0,"",I13/E13)</f>
        <v>9.1499999999999998E-2</v>
      </c>
      <c r="N13" s="17">
        <f t="shared" si="1"/>
        <v>0.11219999999999999</v>
      </c>
      <c r="O13" s="17">
        <f t="shared" si="1"/>
        <v>0.10059999999999999</v>
      </c>
      <c r="P13" s="18">
        <f t="shared" ref="P13:P76" si="2">L13/H13</f>
        <v>0.10143333333333333</v>
      </c>
      <c r="Q13" s="38">
        <f>SUM(E$13:E13)</f>
        <v>10000</v>
      </c>
      <c r="R13" s="39">
        <f>SUM(F$13:F13)</f>
        <v>10000</v>
      </c>
      <c r="S13" s="39">
        <f>SUM(G$13:G13)</f>
        <v>10000</v>
      </c>
      <c r="T13" s="40">
        <f>SUM(Q13:S13)</f>
        <v>30000</v>
      </c>
      <c r="U13" s="38">
        <f>SUM(I$13:I13)</f>
        <v>915</v>
      </c>
      <c r="V13" s="39">
        <f>SUM(J$13:J13)</f>
        <v>1122</v>
      </c>
      <c r="W13" s="39">
        <f>SUM(K$13:K13)</f>
        <v>1006</v>
      </c>
      <c r="X13" s="40">
        <f t="shared" ref="X13:X76" si="3">SUM(U13:W13)</f>
        <v>3043</v>
      </c>
      <c r="Y13" s="17">
        <f>IF(Q13=0,"",U13/Q13)</f>
        <v>9.1499999999999998E-2</v>
      </c>
      <c r="Z13" s="17">
        <f t="shared" ref="Z13:AA76" si="4">IF(R13=0,"",V13/R13)</f>
        <v>0.11219999999999999</v>
      </c>
      <c r="AA13" s="17">
        <f t="shared" si="4"/>
        <v>0.10059999999999999</v>
      </c>
      <c r="AB13" s="18">
        <f>X13/T13</f>
        <v>0.10143333333333333</v>
      </c>
    </row>
    <row r="14" spans="1:28" x14ac:dyDescent="0.3">
      <c r="A14" s="2">
        <v>2</v>
      </c>
      <c r="B14" s="13">
        <v>0.24700336545827017</v>
      </c>
      <c r="C14" s="21">
        <v>0.9130203135069771</v>
      </c>
      <c r="D14" s="31">
        <v>0.6162584125029098</v>
      </c>
      <c r="E14" s="25">
        <v>10000</v>
      </c>
      <c r="F14" s="26">
        <v>10000</v>
      </c>
      <c r="G14" s="26">
        <v>10000</v>
      </c>
      <c r="H14" s="27">
        <f t="shared" ref="H14:H77" si="5">SUM(E14:G14)</f>
        <v>30000</v>
      </c>
      <c r="I14" s="25">
        <f t="shared" ref="I14:I77" si="6">IFERROR(_xlfn.BINOM.INV(E14,$C$4,B14),0)</f>
        <v>880</v>
      </c>
      <c r="J14" s="26">
        <f t="shared" ref="J14:J77" si="7">IFERROR(_xlfn.BINOM.INV(F14,$C$5,C14),0)</f>
        <v>1143</v>
      </c>
      <c r="K14" s="26">
        <f t="shared" ref="K14:K77" si="8">IFERROR(_xlfn.BINOM.INV(G14,$C$6,D14),0)</f>
        <v>1009</v>
      </c>
      <c r="L14" s="27">
        <f t="shared" si="0"/>
        <v>3032</v>
      </c>
      <c r="M14" s="19">
        <f t="shared" si="1"/>
        <v>8.7999999999999995E-2</v>
      </c>
      <c r="N14" s="3">
        <f t="shared" si="1"/>
        <v>0.1143</v>
      </c>
      <c r="O14" s="3">
        <f t="shared" si="1"/>
        <v>0.1009</v>
      </c>
      <c r="P14" s="4">
        <f t="shared" si="2"/>
        <v>0.10106666666666667</v>
      </c>
      <c r="Q14" s="25">
        <f>SUM(E$13:E14)</f>
        <v>20000</v>
      </c>
      <c r="R14" s="26">
        <f>SUM(F$13:F14)</f>
        <v>20000</v>
      </c>
      <c r="S14" s="26">
        <f>SUM(G$13:G14)</f>
        <v>20000</v>
      </c>
      <c r="T14" s="27">
        <f t="shared" ref="T14:T77" si="9">SUM(Q14:S14)</f>
        <v>60000</v>
      </c>
      <c r="U14" s="25">
        <f>SUM(I$13:I14)</f>
        <v>1795</v>
      </c>
      <c r="V14" s="26">
        <f>SUM(J$13:J14)</f>
        <v>2265</v>
      </c>
      <c r="W14" s="26">
        <f>SUM(K$13:K14)</f>
        <v>2015</v>
      </c>
      <c r="X14" s="27">
        <f t="shared" si="3"/>
        <v>6075</v>
      </c>
      <c r="Y14" s="3">
        <f t="shared" ref="Y14:AA77" si="10">IF(Q14=0,"",U14/Q14)</f>
        <v>8.9749999999999996E-2</v>
      </c>
      <c r="Z14" s="3">
        <f t="shared" si="4"/>
        <v>0.11325</v>
      </c>
      <c r="AA14" s="3">
        <f t="shared" si="4"/>
        <v>0.10075000000000001</v>
      </c>
      <c r="AB14" s="4">
        <f t="shared" ref="AB14:AB77" si="11">X14/T14</f>
        <v>0.10125000000000001</v>
      </c>
    </row>
    <row r="15" spans="1:28" x14ac:dyDescent="0.3">
      <c r="A15" s="2">
        <v>3</v>
      </c>
      <c r="B15" s="13">
        <v>0.77403786827093313</v>
      </c>
      <c r="C15" s="21">
        <v>0.88395829380752333</v>
      </c>
      <c r="D15" s="31">
        <v>0.99913470052741848</v>
      </c>
      <c r="E15" s="25">
        <v>10000</v>
      </c>
      <c r="F15" s="26">
        <v>10000</v>
      </c>
      <c r="G15" s="26">
        <v>10000</v>
      </c>
      <c r="H15" s="27">
        <f t="shared" si="5"/>
        <v>30000</v>
      </c>
      <c r="I15" s="25">
        <f t="shared" si="6"/>
        <v>921</v>
      </c>
      <c r="J15" s="26">
        <f t="shared" si="7"/>
        <v>1137</v>
      </c>
      <c r="K15" s="26">
        <f t="shared" si="8"/>
        <v>1095</v>
      </c>
      <c r="L15" s="27">
        <f t="shared" si="0"/>
        <v>3153</v>
      </c>
      <c r="M15" s="19">
        <f t="shared" si="1"/>
        <v>9.2100000000000001E-2</v>
      </c>
      <c r="N15" s="3">
        <f t="shared" si="1"/>
        <v>0.1137</v>
      </c>
      <c r="O15" s="3">
        <f t="shared" si="1"/>
        <v>0.1095</v>
      </c>
      <c r="P15" s="4">
        <f t="shared" si="2"/>
        <v>0.1051</v>
      </c>
      <c r="Q15" s="25">
        <f>SUM(E$13:E15)</f>
        <v>30000</v>
      </c>
      <c r="R15" s="26">
        <f>SUM(F$13:F15)</f>
        <v>30000</v>
      </c>
      <c r="S15" s="26">
        <f>SUM(G$13:G15)</f>
        <v>30000</v>
      </c>
      <c r="T15" s="27">
        <f t="shared" si="9"/>
        <v>90000</v>
      </c>
      <c r="U15" s="25">
        <f>SUM(I$13:I15)</f>
        <v>2716</v>
      </c>
      <c r="V15" s="26">
        <f>SUM(J$13:J15)</f>
        <v>3402</v>
      </c>
      <c r="W15" s="26">
        <f>SUM(K$13:K15)</f>
        <v>3110</v>
      </c>
      <c r="X15" s="27">
        <f t="shared" si="3"/>
        <v>9228</v>
      </c>
      <c r="Y15" s="3">
        <f t="shared" si="10"/>
        <v>9.0533333333333327E-2</v>
      </c>
      <c r="Z15" s="3">
        <f t="shared" si="4"/>
        <v>0.1134</v>
      </c>
      <c r="AA15" s="3">
        <f t="shared" si="4"/>
        <v>0.10366666666666667</v>
      </c>
      <c r="AB15" s="4">
        <f t="shared" si="11"/>
        <v>0.10253333333333334</v>
      </c>
    </row>
    <row r="16" spans="1:28" x14ac:dyDescent="0.3">
      <c r="A16" s="2">
        <v>4</v>
      </c>
      <c r="B16" s="13">
        <v>0.44837627939003699</v>
      </c>
      <c r="C16" s="21">
        <v>0.76574702001985018</v>
      </c>
      <c r="D16" s="31">
        <v>0.92547885202713231</v>
      </c>
      <c r="E16" s="25">
        <v>10000</v>
      </c>
      <c r="F16" s="26">
        <v>10000</v>
      </c>
      <c r="G16" s="26">
        <v>10000</v>
      </c>
      <c r="H16" s="27">
        <f t="shared" si="5"/>
        <v>30000</v>
      </c>
      <c r="I16" s="25">
        <f t="shared" si="6"/>
        <v>896</v>
      </c>
      <c r="J16" s="26">
        <f t="shared" si="7"/>
        <v>1123</v>
      </c>
      <c r="K16" s="26">
        <f t="shared" si="8"/>
        <v>1043</v>
      </c>
      <c r="L16" s="27">
        <f t="shared" si="0"/>
        <v>3062</v>
      </c>
      <c r="M16" s="19">
        <f t="shared" si="1"/>
        <v>8.9599999999999999E-2</v>
      </c>
      <c r="N16" s="3">
        <f t="shared" si="1"/>
        <v>0.1123</v>
      </c>
      <c r="O16" s="3">
        <f t="shared" si="1"/>
        <v>0.1043</v>
      </c>
      <c r="P16" s="4">
        <f t="shared" si="2"/>
        <v>0.10206666666666667</v>
      </c>
      <c r="Q16" s="25">
        <f>SUM(E$13:E16)</f>
        <v>40000</v>
      </c>
      <c r="R16" s="26">
        <f>SUM(F$13:F16)</f>
        <v>40000</v>
      </c>
      <c r="S16" s="26">
        <f>SUM(G$13:G16)</f>
        <v>40000</v>
      </c>
      <c r="T16" s="27">
        <f t="shared" si="9"/>
        <v>120000</v>
      </c>
      <c r="U16" s="25">
        <f>SUM(I$13:I16)</f>
        <v>3612</v>
      </c>
      <c r="V16" s="26">
        <f>SUM(J$13:J16)</f>
        <v>4525</v>
      </c>
      <c r="W16" s="26">
        <f>SUM(K$13:K16)</f>
        <v>4153</v>
      </c>
      <c r="X16" s="27">
        <f t="shared" si="3"/>
        <v>12290</v>
      </c>
      <c r="Y16" s="3">
        <f t="shared" si="10"/>
        <v>9.0300000000000005E-2</v>
      </c>
      <c r="Z16" s="3">
        <f t="shared" si="4"/>
        <v>0.113125</v>
      </c>
      <c r="AA16" s="3">
        <f t="shared" si="4"/>
        <v>0.103825</v>
      </c>
      <c r="AB16" s="4">
        <f t="shared" si="11"/>
        <v>0.10241666666666667</v>
      </c>
    </row>
    <row r="17" spans="1:28" x14ac:dyDescent="0.3">
      <c r="A17" s="2">
        <v>5</v>
      </c>
      <c r="B17" s="13">
        <v>0.40610408831632827</v>
      </c>
      <c r="C17" s="21">
        <v>0.60061869943367407</v>
      </c>
      <c r="D17" s="31">
        <v>0.91935375465246327</v>
      </c>
      <c r="E17" s="25">
        <v>10000</v>
      </c>
      <c r="F17" s="26">
        <v>10000</v>
      </c>
      <c r="G17" s="26">
        <v>10000</v>
      </c>
      <c r="H17" s="27">
        <f t="shared" si="5"/>
        <v>30000</v>
      </c>
      <c r="I17" s="25">
        <f t="shared" si="6"/>
        <v>893</v>
      </c>
      <c r="J17" s="26">
        <f t="shared" si="7"/>
        <v>1108</v>
      </c>
      <c r="K17" s="26">
        <f t="shared" si="8"/>
        <v>1042</v>
      </c>
      <c r="L17" s="27">
        <f t="shared" si="0"/>
        <v>3043</v>
      </c>
      <c r="M17" s="19">
        <f t="shared" si="1"/>
        <v>8.9300000000000004E-2</v>
      </c>
      <c r="N17" s="3">
        <f t="shared" si="1"/>
        <v>0.1108</v>
      </c>
      <c r="O17" s="3">
        <f t="shared" si="1"/>
        <v>0.1042</v>
      </c>
      <c r="P17" s="4">
        <f t="shared" si="2"/>
        <v>0.10143333333333333</v>
      </c>
      <c r="Q17" s="25">
        <f>SUM(E$13:E17)</f>
        <v>50000</v>
      </c>
      <c r="R17" s="26">
        <f>SUM(F$13:F17)</f>
        <v>50000</v>
      </c>
      <c r="S17" s="26">
        <f>SUM(G$13:G17)</f>
        <v>50000</v>
      </c>
      <c r="T17" s="27">
        <f t="shared" si="9"/>
        <v>150000</v>
      </c>
      <c r="U17" s="25">
        <f>SUM(I$13:I17)</f>
        <v>4505</v>
      </c>
      <c r="V17" s="26">
        <f>SUM(J$13:J17)</f>
        <v>5633</v>
      </c>
      <c r="W17" s="26">
        <f>SUM(K$13:K17)</f>
        <v>5195</v>
      </c>
      <c r="X17" s="27">
        <f t="shared" si="3"/>
        <v>15333</v>
      </c>
      <c r="Y17" s="3">
        <f t="shared" si="10"/>
        <v>9.01E-2</v>
      </c>
      <c r="Z17" s="3">
        <f t="shared" si="4"/>
        <v>0.11266</v>
      </c>
      <c r="AA17" s="3">
        <f t="shared" si="4"/>
        <v>0.10390000000000001</v>
      </c>
      <c r="AB17" s="4">
        <f t="shared" si="11"/>
        <v>0.10222000000000001</v>
      </c>
    </row>
    <row r="18" spans="1:28" x14ac:dyDescent="0.3">
      <c r="A18" s="2">
        <v>6</v>
      </c>
      <c r="B18" s="13">
        <v>0.76511272403243702</v>
      </c>
      <c r="C18" s="21">
        <v>4.6274063166740209E-2</v>
      </c>
      <c r="D18" s="31">
        <v>0.44652866677791125</v>
      </c>
      <c r="E18" s="25">
        <v>10000</v>
      </c>
      <c r="F18" s="26">
        <v>10000</v>
      </c>
      <c r="G18" s="26">
        <v>10000</v>
      </c>
      <c r="H18" s="27">
        <f t="shared" si="5"/>
        <v>30000</v>
      </c>
      <c r="I18" s="25">
        <f t="shared" si="6"/>
        <v>921</v>
      </c>
      <c r="J18" s="26">
        <f t="shared" si="7"/>
        <v>1048</v>
      </c>
      <c r="K18" s="26">
        <f t="shared" si="8"/>
        <v>996</v>
      </c>
      <c r="L18" s="27">
        <f t="shared" si="0"/>
        <v>2965</v>
      </c>
      <c r="M18" s="19">
        <f t="shared" si="1"/>
        <v>9.2100000000000001E-2</v>
      </c>
      <c r="N18" s="3">
        <f t="shared" si="1"/>
        <v>0.1048</v>
      </c>
      <c r="O18" s="3">
        <f t="shared" si="1"/>
        <v>9.9599999999999994E-2</v>
      </c>
      <c r="P18" s="4">
        <f t="shared" si="2"/>
        <v>9.8833333333333329E-2</v>
      </c>
      <c r="Q18" s="25">
        <f>SUM(E$13:E18)</f>
        <v>60000</v>
      </c>
      <c r="R18" s="26">
        <f>SUM(F$13:F18)</f>
        <v>60000</v>
      </c>
      <c r="S18" s="26">
        <f>SUM(G$13:G18)</f>
        <v>60000</v>
      </c>
      <c r="T18" s="27">
        <f t="shared" si="9"/>
        <v>180000</v>
      </c>
      <c r="U18" s="25">
        <f>SUM(I$13:I18)</f>
        <v>5426</v>
      </c>
      <c r="V18" s="26">
        <f>SUM(J$13:J18)</f>
        <v>6681</v>
      </c>
      <c r="W18" s="26">
        <f>SUM(K$13:K18)</f>
        <v>6191</v>
      </c>
      <c r="X18" s="27">
        <f t="shared" si="3"/>
        <v>18298</v>
      </c>
      <c r="Y18" s="3">
        <f t="shared" si="10"/>
        <v>9.0433333333333338E-2</v>
      </c>
      <c r="Z18" s="3">
        <f t="shared" si="4"/>
        <v>0.11135</v>
      </c>
      <c r="AA18" s="3">
        <f t="shared" si="4"/>
        <v>0.10318333333333334</v>
      </c>
      <c r="AB18" s="4">
        <f t="shared" si="11"/>
        <v>0.10165555555555555</v>
      </c>
    </row>
    <row r="19" spans="1:28" x14ac:dyDescent="0.3">
      <c r="A19" s="2">
        <v>7</v>
      </c>
      <c r="B19" s="13">
        <v>0.13110042869977856</v>
      </c>
      <c r="C19" s="21">
        <v>5.3932979116556923E-2</v>
      </c>
      <c r="D19" s="31">
        <v>0.42070221883206749</v>
      </c>
      <c r="E19" s="25">
        <v>10000</v>
      </c>
      <c r="F19" s="26">
        <v>10000</v>
      </c>
      <c r="G19" s="26">
        <v>10000</v>
      </c>
      <c r="H19" s="27">
        <f t="shared" si="5"/>
        <v>30000</v>
      </c>
      <c r="I19" s="25">
        <f t="shared" si="6"/>
        <v>868</v>
      </c>
      <c r="J19" s="26">
        <f t="shared" si="7"/>
        <v>1050</v>
      </c>
      <c r="K19" s="26">
        <f t="shared" si="8"/>
        <v>994</v>
      </c>
      <c r="L19" s="27">
        <f t="shared" si="0"/>
        <v>2912</v>
      </c>
      <c r="M19" s="19">
        <f t="shared" si="1"/>
        <v>8.6800000000000002E-2</v>
      </c>
      <c r="N19" s="3">
        <f t="shared" si="1"/>
        <v>0.105</v>
      </c>
      <c r="O19" s="3">
        <f t="shared" si="1"/>
        <v>9.9400000000000002E-2</v>
      </c>
      <c r="P19" s="4">
        <f t="shared" si="2"/>
        <v>9.7066666666666662E-2</v>
      </c>
      <c r="Q19" s="25">
        <f>SUM(E$13:E19)</f>
        <v>70000</v>
      </c>
      <c r="R19" s="26">
        <f>SUM(F$13:F19)</f>
        <v>70000</v>
      </c>
      <c r="S19" s="26">
        <f>SUM(G$13:G19)</f>
        <v>70000</v>
      </c>
      <c r="T19" s="27">
        <f t="shared" si="9"/>
        <v>210000</v>
      </c>
      <c r="U19" s="25">
        <f>SUM(I$13:I19)</f>
        <v>6294</v>
      </c>
      <c r="V19" s="26">
        <f>SUM(J$13:J19)</f>
        <v>7731</v>
      </c>
      <c r="W19" s="26">
        <f>SUM(K$13:K19)</f>
        <v>7185</v>
      </c>
      <c r="X19" s="27">
        <f t="shared" si="3"/>
        <v>21210</v>
      </c>
      <c r="Y19" s="3">
        <f t="shared" si="10"/>
        <v>8.991428571428571E-2</v>
      </c>
      <c r="Z19" s="3">
        <f t="shared" si="4"/>
        <v>0.11044285714285715</v>
      </c>
      <c r="AA19" s="3">
        <f t="shared" si="4"/>
        <v>0.10264285714285715</v>
      </c>
      <c r="AB19" s="4">
        <f t="shared" si="11"/>
        <v>0.10100000000000001</v>
      </c>
    </row>
    <row r="20" spans="1:28" x14ac:dyDescent="0.3">
      <c r="A20" s="2">
        <v>8</v>
      </c>
      <c r="B20" s="13">
        <v>0.74261094498148517</v>
      </c>
      <c r="C20" s="21">
        <v>0.81469571556107911</v>
      </c>
      <c r="D20" s="31">
        <v>0.82482985155482891</v>
      </c>
      <c r="E20" s="25">
        <v>10000</v>
      </c>
      <c r="F20" s="26">
        <v>10000</v>
      </c>
      <c r="G20" s="26">
        <v>10000</v>
      </c>
      <c r="H20" s="27">
        <f t="shared" si="5"/>
        <v>30000</v>
      </c>
      <c r="I20" s="25">
        <f t="shared" si="6"/>
        <v>919</v>
      </c>
      <c r="J20" s="26">
        <f t="shared" si="7"/>
        <v>1128</v>
      </c>
      <c r="K20" s="26">
        <f t="shared" si="8"/>
        <v>1028</v>
      </c>
      <c r="L20" s="27">
        <f t="shared" si="0"/>
        <v>3075</v>
      </c>
      <c r="M20" s="19">
        <f t="shared" si="1"/>
        <v>9.1899999999999996E-2</v>
      </c>
      <c r="N20" s="3">
        <f t="shared" si="1"/>
        <v>0.1128</v>
      </c>
      <c r="O20" s="3">
        <f t="shared" si="1"/>
        <v>0.1028</v>
      </c>
      <c r="P20" s="4">
        <f t="shared" si="2"/>
        <v>0.10249999999999999</v>
      </c>
      <c r="Q20" s="25">
        <f>SUM(E$13:E20)</f>
        <v>80000</v>
      </c>
      <c r="R20" s="26">
        <f>SUM(F$13:F20)</f>
        <v>80000</v>
      </c>
      <c r="S20" s="26">
        <f>SUM(G$13:G20)</f>
        <v>80000</v>
      </c>
      <c r="T20" s="27">
        <f t="shared" si="9"/>
        <v>240000</v>
      </c>
      <c r="U20" s="25">
        <f>SUM(I$13:I20)</f>
        <v>7213</v>
      </c>
      <c r="V20" s="26">
        <f>SUM(J$13:J20)</f>
        <v>8859</v>
      </c>
      <c r="W20" s="26">
        <f>SUM(K$13:K20)</f>
        <v>8213</v>
      </c>
      <c r="X20" s="27">
        <f t="shared" si="3"/>
        <v>24285</v>
      </c>
      <c r="Y20" s="3">
        <f t="shared" si="10"/>
        <v>9.0162500000000007E-2</v>
      </c>
      <c r="Z20" s="3">
        <f t="shared" si="4"/>
        <v>0.1107375</v>
      </c>
      <c r="AA20" s="3">
        <f t="shared" si="4"/>
        <v>0.1026625</v>
      </c>
      <c r="AB20" s="4">
        <f t="shared" si="11"/>
        <v>0.1011875</v>
      </c>
    </row>
    <row r="21" spans="1:28" x14ac:dyDescent="0.3">
      <c r="A21" s="2">
        <v>9</v>
      </c>
      <c r="B21" s="13">
        <v>0.13194507659869581</v>
      </c>
      <c r="C21" s="21">
        <v>0.66711062694446599</v>
      </c>
      <c r="D21" s="31">
        <v>0.7948361344197441</v>
      </c>
      <c r="E21" s="25">
        <v>10000</v>
      </c>
      <c r="F21" s="26">
        <v>10000</v>
      </c>
      <c r="G21" s="26">
        <v>10000</v>
      </c>
      <c r="H21" s="27">
        <f t="shared" si="5"/>
        <v>30000</v>
      </c>
      <c r="I21" s="25">
        <f t="shared" si="6"/>
        <v>868</v>
      </c>
      <c r="J21" s="26">
        <f t="shared" si="7"/>
        <v>1113</v>
      </c>
      <c r="K21" s="26">
        <f t="shared" si="8"/>
        <v>1025</v>
      </c>
      <c r="L21" s="27">
        <f t="shared" si="0"/>
        <v>3006</v>
      </c>
      <c r="M21" s="19">
        <f t="shared" si="1"/>
        <v>8.6800000000000002E-2</v>
      </c>
      <c r="N21" s="3">
        <f t="shared" si="1"/>
        <v>0.1113</v>
      </c>
      <c r="O21" s="3">
        <f t="shared" si="1"/>
        <v>0.10249999999999999</v>
      </c>
      <c r="P21" s="4">
        <f t="shared" si="2"/>
        <v>0.1002</v>
      </c>
      <c r="Q21" s="25">
        <f>SUM(E$13:E21)</f>
        <v>90000</v>
      </c>
      <c r="R21" s="26">
        <f>SUM(F$13:F21)</f>
        <v>90000</v>
      </c>
      <c r="S21" s="26">
        <f>SUM(G$13:G21)</f>
        <v>90000</v>
      </c>
      <c r="T21" s="27">
        <f t="shared" si="9"/>
        <v>270000</v>
      </c>
      <c r="U21" s="25">
        <f>SUM(I$13:I21)</f>
        <v>8081</v>
      </c>
      <c r="V21" s="26">
        <f>SUM(J$13:J21)</f>
        <v>9972</v>
      </c>
      <c r="W21" s="26">
        <f>SUM(K$13:K21)</f>
        <v>9238</v>
      </c>
      <c r="X21" s="27">
        <f t="shared" si="3"/>
        <v>27291</v>
      </c>
      <c r="Y21" s="3">
        <f t="shared" si="10"/>
        <v>8.978888888888889E-2</v>
      </c>
      <c r="Z21" s="3">
        <f t="shared" si="4"/>
        <v>0.1108</v>
      </c>
      <c r="AA21" s="3">
        <f t="shared" si="4"/>
        <v>0.10264444444444444</v>
      </c>
      <c r="AB21" s="4">
        <f t="shared" si="11"/>
        <v>0.10107777777777778</v>
      </c>
    </row>
    <row r="22" spans="1:28" x14ac:dyDescent="0.3">
      <c r="A22" s="2">
        <v>10</v>
      </c>
      <c r="B22" s="13">
        <v>0.22385482421003322</v>
      </c>
      <c r="C22" s="21">
        <v>0.70737436625531691</v>
      </c>
      <c r="D22" s="31">
        <v>0.2369390275151747</v>
      </c>
      <c r="E22" s="25">
        <v>10000</v>
      </c>
      <c r="F22" s="26">
        <v>10000</v>
      </c>
      <c r="G22" s="26">
        <v>10000</v>
      </c>
      <c r="H22" s="27">
        <f t="shared" si="5"/>
        <v>30000</v>
      </c>
      <c r="I22" s="25">
        <f t="shared" si="6"/>
        <v>878</v>
      </c>
      <c r="J22" s="26">
        <f t="shared" si="7"/>
        <v>1117</v>
      </c>
      <c r="K22" s="26">
        <f t="shared" si="8"/>
        <v>978</v>
      </c>
      <c r="L22" s="27">
        <f t="shared" si="0"/>
        <v>2973</v>
      </c>
      <c r="M22" s="19">
        <f t="shared" si="1"/>
        <v>8.7800000000000003E-2</v>
      </c>
      <c r="N22" s="3">
        <f t="shared" si="1"/>
        <v>0.11169999999999999</v>
      </c>
      <c r="O22" s="3">
        <f t="shared" si="1"/>
        <v>9.7799999999999998E-2</v>
      </c>
      <c r="P22" s="4">
        <f t="shared" si="2"/>
        <v>9.9099999999999994E-2</v>
      </c>
      <c r="Q22" s="25">
        <f>SUM(E$13:E22)</f>
        <v>100000</v>
      </c>
      <c r="R22" s="26">
        <f>SUM(F$13:F22)</f>
        <v>100000</v>
      </c>
      <c r="S22" s="26">
        <f>SUM(G$13:G22)</f>
        <v>100000</v>
      </c>
      <c r="T22" s="27">
        <f t="shared" si="9"/>
        <v>300000</v>
      </c>
      <c r="U22" s="25">
        <f>SUM(I$13:I22)</f>
        <v>8959</v>
      </c>
      <c r="V22" s="26">
        <f>SUM(J$13:J22)</f>
        <v>11089</v>
      </c>
      <c r="W22" s="26">
        <f>SUM(K$13:K22)</f>
        <v>10216</v>
      </c>
      <c r="X22" s="27">
        <f t="shared" si="3"/>
        <v>30264</v>
      </c>
      <c r="Y22" s="3">
        <f t="shared" si="10"/>
        <v>8.9590000000000003E-2</v>
      </c>
      <c r="Z22" s="3">
        <f t="shared" si="4"/>
        <v>0.11089</v>
      </c>
      <c r="AA22" s="3">
        <f t="shared" si="4"/>
        <v>0.10216</v>
      </c>
      <c r="AB22" s="4">
        <f t="shared" si="11"/>
        <v>0.10088</v>
      </c>
    </row>
    <row r="23" spans="1:28" x14ac:dyDescent="0.3">
      <c r="A23" s="2">
        <v>11</v>
      </c>
      <c r="B23" s="13">
        <v>0.67062836826772965</v>
      </c>
      <c r="C23" s="21">
        <v>0.44254016384466377</v>
      </c>
      <c r="D23" s="31">
        <v>0.91555697773685774</v>
      </c>
      <c r="E23" s="25">
        <v>10000</v>
      </c>
      <c r="F23" s="26">
        <v>10000</v>
      </c>
      <c r="G23" s="26">
        <v>10000</v>
      </c>
      <c r="H23" s="27">
        <f t="shared" si="5"/>
        <v>30000</v>
      </c>
      <c r="I23" s="25">
        <f t="shared" si="6"/>
        <v>913</v>
      </c>
      <c r="J23" s="26">
        <f t="shared" si="7"/>
        <v>1095</v>
      </c>
      <c r="K23" s="26">
        <f t="shared" si="8"/>
        <v>1041</v>
      </c>
      <c r="L23" s="27">
        <f t="shared" si="0"/>
        <v>3049</v>
      </c>
      <c r="M23" s="19">
        <f t="shared" si="1"/>
        <v>9.1300000000000006E-2</v>
      </c>
      <c r="N23" s="3">
        <f t="shared" si="1"/>
        <v>0.1095</v>
      </c>
      <c r="O23" s="3">
        <f t="shared" si="1"/>
        <v>0.1041</v>
      </c>
      <c r="P23" s="4">
        <f t="shared" si="2"/>
        <v>0.10163333333333334</v>
      </c>
      <c r="Q23" s="25">
        <f>SUM(E$13:E23)</f>
        <v>110000</v>
      </c>
      <c r="R23" s="26">
        <f>SUM(F$13:F23)</f>
        <v>110000</v>
      </c>
      <c r="S23" s="26">
        <f>SUM(G$13:G23)</f>
        <v>110000</v>
      </c>
      <c r="T23" s="27">
        <f t="shared" si="9"/>
        <v>330000</v>
      </c>
      <c r="U23" s="25">
        <f>SUM(I$13:I23)</f>
        <v>9872</v>
      </c>
      <c r="V23" s="26">
        <f>SUM(J$13:J23)</f>
        <v>12184</v>
      </c>
      <c r="W23" s="26">
        <f>SUM(K$13:K23)</f>
        <v>11257</v>
      </c>
      <c r="X23" s="27">
        <f t="shared" si="3"/>
        <v>33313</v>
      </c>
      <c r="Y23" s="3">
        <f t="shared" si="10"/>
        <v>8.9745454545454545E-2</v>
      </c>
      <c r="Z23" s="3">
        <f t="shared" si="4"/>
        <v>0.11076363636363637</v>
      </c>
      <c r="AA23" s="3">
        <f t="shared" si="4"/>
        <v>0.10233636363636364</v>
      </c>
      <c r="AB23" s="4">
        <f t="shared" si="11"/>
        <v>0.10094848484848484</v>
      </c>
    </row>
    <row r="24" spans="1:28" x14ac:dyDescent="0.3">
      <c r="A24" s="2">
        <v>12</v>
      </c>
      <c r="B24" s="13">
        <v>0.16301794093744759</v>
      </c>
      <c r="C24" s="21">
        <v>0.80054456358264614</v>
      </c>
      <c r="D24" s="31">
        <v>0.53844713213143058</v>
      </c>
      <c r="E24" s="25">
        <v>10000</v>
      </c>
      <c r="F24" s="26">
        <v>10000</v>
      </c>
      <c r="G24" s="26">
        <v>10000</v>
      </c>
      <c r="H24" s="27">
        <f t="shared" si="5"/>
        <v>30000</v>
      </c>
      <c r="I24" s="25">
        <f t="shared" si="6"/>
        <v>872</v>
      </c>
      <c r="J24" s="26">
        <f t="shared" si="7"/>
        <v>1126</v>
      </c>
      <c r="K24" s="26">
        <f t="shared" si="8"/>
        <v>1003</v>
      </c>
      <c r="L24" s="27">
        <f t="shared" si="0"/>
        <v>3001</v>
      </c>
      <c r="M24" s="19">
        <f t="shared" si="1"/>
        <v>8.72E-2</v>
      </c>
      <c r="N24" s="3">
        <f t="shared" si="1"/>
        <v>0.11260000000000001</v>
      </c>
      <c r="O24" s="3">
        <f t="shared" si="1"/>
        <v>0.1003</v>
      </c>
      <c r="P24" s="4">
        <f t="shared" si="2"/>
        <v>0.10003333333333334</v>
      </c>
      <c r="Q24" s="25">
        <f>SUM(E$13:E24)</f>
        <v>120000</v>
      </c>
      <c r="R24" s="26">
        <f>SUM(F$13:F24)</f>
        <v>120000</v>
      </c>
      <c r="S24" s="26">
        <f>SUM(G$13:G24)</f>
        <v>120000</v>
      </c>
      <c r="T24" s="27">
        <f t="shared" si="9"/>
        <v>360000</v>
      </c>
      <c r="U24" s="25">
        <f>SUM(I$13:I24)</f>
        <v>10744</v>
      </c>
      <c r="V24" s="26">
        <f>SUM(J$13:J24)</f>
        <v>13310</v>
      </c>
      <c r="W24" s="26">
        <f>SUM(K$13:K24)</f>
        <v>12260</v>
      </c>
      <c r="X24" s="27">
        <f t="shared" si="3"/>
        <v>36314</v>
      </c>
      <c r="Y24" s="3">
        <f t="shared" si="10"/>
        <v>8.953333333333334E-2</v>
      </c>
      <c r="Z24" s="3">
        <f t="shared" si="4"/>
        <v>0.11091666666666666</v>
      </c>
      <c r="AA24" s="3">
        <f t="shared" si="4"/>
        <v>0.10216666666666667</v>
      </c>
      <c r="AB24" s="4">
        <f t="shared" si="11"/>
        <v>0.10087222222222222</v>
      </c>
    </row>
    <row r="25" spans="1:28" x14ac:dyDescent="0.3">
      <c r="A25" s="2">
        <v>13</v>
      </c>
      <c r="B25" s="13">
        <v>9.2444289284612902E-2</v>
      </c>
      <c r="C25" s="21">
        <v>0.96225053242008285</v>
      </c>
      <c r="D25" s="31">
        <v>0.46328918972010213</v>
      </c>
      <c r="E25" s="25">
        <v>10000</v>
      </c>
      <c r="F25" s="26">
        <v>10000</v>
      </c>
      <c r="G25" s="26">
        <v>10000</v>
      </c>
      <c r="H25" s="27">
        <f t="shared" si="5"/>
        <v>30000</v>
      </c>
      <c r="I25" s="25">
        <f t="shared" si="6"/>
        <v>862</v>
      </c>
      <c r="J25" s="26">
        <f t="shared" si="7"/>
        <v>1156</v>
      </c>
      <c r="K25" s="26">
        <f t="shared" si="8"/>
        <v>997</v>
      </c>
      <c r="L25" s="27">
        <f t="shared" si="0"/>
        <v>3015</v>
      </c>
      <c r="M25" s="19">
        <f t="shared" si="1"/>
        <v>8.6199999999999999E-2</v>
      </c>
      <c r="N25" s="3">
        <f t="shared" si="1"/>
        <v>0.11559999999999999</v>
      </c>
      <c r="O25" s="3">
        <f t="shared" si="1"/>
        <v>9.9699999999999997E-2</v>
      </c>
      <c r="P25" s="4">
        <f t="shared" si="2"/>
        <v>0.10050000000000001</v>
      </c>
      <c r="Q25" s="25">
        <f>SUM(E$13:E25)</f>
        <v>130000</v>
      </c>
      <c r="R25" s="26">
        <f>SUM(F$13:F25)</f>
        <v>130000</v>
      </c>
      <c r="S25" s="26">
        <f>SUM(G$13:G25)</f>
        <v>130000</v>
      </c>
      <c r="T25" s="27">
        <f t="shared" si="9"/>
        <v>390000</v>
      </c>
      <c r="U25" s="25">
        <f>SUM(I$13:I25)</f>
        <v>11606</v>
      </c>
      <c r="V25" s="26">
        <f>SUM(J$13:J25)</f>
        <v>14466</v>
      </c>
      <c r="W25" s="26">
        <f>SUM(K$13:K25)</f>
        <v>13257</v>
      </c>
      <c r="X25" s="27">
        <f t="shared" si="3"/>
        <v>39329</v>
      </c>
      <c r="Y25" s="3">
        <f t="shared" si="10"/>
        <v>8.9276923076923073E-2</v>
      </c>
      <c r="Z25" s="3">
        <f t="shared" si="4"/>
        <v>0.11127692307692308</v>
      </c>
      <c r="AA25" s="3">
        <f t="shared" si="4"/>
        <v>0.10197692307692308</v>
      </c>
      <c r="AB25" s="4">
        <f t="shared" si="11"/>
        <v>0.10084358974358974</v>
      </c>
    </row>
    <row r="26" spans="1:28" x14ac:dyDescent="0.3">
      <c r="A26" s="2">
        <v>14</v>
      </c>
      <c r="B26" s="13">
        <v>0.58883775404502425</v>
      </c>
      <c r="C26" s="21">
        <v>0.97905052168461115</v>
      </c>
      <c r="D26" s="31">
        <v>0.53105665344050812</v>
      </c>
      <c r="E26" s="25">
        <v>10000</v>
      </c>
      <c r="F26" s="26">
        <v>10000</v>
      </c>
      <c r="G26" s="26">
        <v>10000</v>
      </c>
      <c r="H26" s="27">
        <f t="shared" si="5"/>
        <v>30000</v>
      </c>
      <c r="I26" s="25">
        <f t="shared" si="6"/>
        <v>906</v>
      </c>
      <c r="J26" s="26">
        <f t="shared" si="7"/>
        <v>1164</v>
      </c>
      <c r="K26" s="26">
        <f t="shared" si="8"/>
        <v>1002</v>
      </c>
      <c r="L26" s="27">
        <f t="shared" si="0"/>
        <v>3072</v>
      </c>
      <c r="M26" s="19">
        <f t="shared" si="1"/>
        <v>9.06E-2</v>
      </c>
      <c r="N26" s="3">
        <f t="shared" si="1"/>
        <v>0.1164</v>
      </c>
      <c r="O26" s="3">
        <f t="shared" si="1"/>
        <v>0.1002</v>
      </c>
      <c r="P26" s="4">
        <f t="shared" si="2"/>
        <v>0.1024</v>
      </c>
      <c r="Q26" s="25">
        <f>SUM(E$13:E26)</f>
        <v>140000</v>
      </c>
      <c r="R26" s="26">
        <f>SUM(F$13:F26)</f>
        <v>140000</v>
      </c>
      <c r="S26" s="26">
        <f>SUM(G$13:G26)</f>
        <v>140000</v>
      </c>
      <c r="T26" s="27">
        <f t="shared" si="9"/>
        <v>420000</v>
      </c>
      <c r="U26" s="25">
        <f>SUM(I$13:I26)</f>
        <v>12512</v>
      </c>
      <c r="V26" s="26">
        <f>SUM(J$13:J26)</f>
        <v>15630</v>
      </c>
      <c r="W26" s="26">
        <f>SUM(K$13:K26)</f>
        <v>14259</v>
      </c>
      <c r="X26" s="27">
        <f t="shared" si="3"/>
        <v>42401</v>
      </c>
      <c r="Y26" s="3">
        <f t="shared" si="10"/>
        <v>8.9371428571428574E-2</v>
      </c>
      <c r="Z26" s="3">
        <f t="shared" si="4"/>
        <v>0.11164285714285714</v>
      </c>
      <c r="AA26" s="3">
        <f t="shared" si="4"/>
        <v>0.10185</v>
      </c>
      <c r="AB26" s="4">
        <f t="shared" si="11"/>
        <v>0.10095476190476191</v>
      </c>
    </row>
    <row r="27" spans="1:28" x14ac:dyDescent="0.3">
      <c r="A27" s="2">
        <v>15</v>
      </c>
      <c r="B27" s="13">
        <v>0.82234226758866102</v>
      </c>
      <c r="C27" s="21">
        <v>0.55672474238340097</v>
      </c>
      <c r="D27" s="31">
        <v>0.88612582638106541</v>
      </c>
      <c r="E27" s="25">
        <v>10000</v>
      </c>
      <c r="F27" s="26">
        <v>10000</v>
      </c>
      <c r="G27" s="26">
        <v>10000</v>
      </c>
      <c r="H27" s="27">
        <f t="shared" si="5"/>
        <v>30000</v>
      </c>
      <c r="I27" s="25">
        <f t="shared" si="6"/>
        <v>926</v>
      </c>
      <c r="J27" s="26">
        <f t="shared" si="7"/>
        <v>1104</v>
      </c>
      <c r="K27" s="26">
        <f t="shared" si="8"/>
        <v>1036</v>
      </c>
      <c r="L27" s="27">
        <f t="shared" si="0"/>
        <v>3066</v>
      </c>
      <c r="M27" s="19">
        <f t="shared" si="1"/>
        <v>9.2600000000000002E-2</v>
      </c>
      <c r="N27" s="3">
        <f t="shared" si="1"/>
        <v>0.1104</v>
      </c>
      <c r="O27" s="3">
        <f t="shared" si="1"/>
        <v>0.1036</v>
      </c>
      <c r="P27" s="4">
        <f t="shared" si="2"/>
        <v>0.1022</v>
      </c>
      <c r="Q27" s="25">
        <f>SUM(E$13:E27)</f>
        <v>150000</v>
      </c>
      <c r="R27" s="26">
        <f>SUM(F$13:F27)</f>
        <v>150000</v>
      </c>
      <c r="S27" s="26">
        <f>SUM(G$13:G27)</f>
        <v>150000</v>
      </c>
      <c r="T27" s="27">
        <f t="shared" si="9"/>
        <v>450000</v>
      </c>
      <c r="U27" s="25">
        <f>SUM(I$13:I27)</f>
        <v>13438</v>
      </c>
      <c r="V27" s="26">
        <f>SUM(J$13:J27)</f>
        <v>16734</v>
      </c>
      <c r="W27" s="26">
        <f>SUM(K$13:K27)</f>
        <v>15295</v>
      </c>
      <c r="X27" s="27">
        <f t="shared" si="3"/>
        <v>45467</v>
      </c>
      <c r="Y27" s="3">
        <f t="shared" si="10"/>
        <v>8.9586666666666662E-2</v>
      </c>
      <c r="Z27" s="3">
        <f t="shared" si="4"/>
        <v>0.11156000000000001</v>
      </c>
      <c r="AA27" s="3">
        <f t="shared" si="4"/>
        <v>0.10196666666666666</v>
      </c>
      <c r="AB27" s="4">
        <f t="shared" si="11"/>
        <v>0.10103777777777778</v>
      </c>
    </row>
    <row r="28" spans="1:28" x14ac:dyDescent="0.3">
      <c r="A28" s="2">
        <v>16</v>
      </c>
      <c r="B28" s="13">
        <v>0.84196429942263962</v>
      </c>
      <c r="C28" s="21">
        <v>0.68733116660633353</v>
      </c>
      <c r="D28" s="31">
        <v>0.21033096704047327</v>
      </c>
      <c r="E28" s="25">
        <v>10000</v>
      </c>
      <c r="F28" s="26">
        <v>10000</v>
      </c>
      <c r="G28" s="26">
        <v>10000</v>
      </c>
      <c r="H28" s="27">
        <f t="shared" si="5"/>
        <v>30000</v>
      </c>
      <c r="I28" s="25">
        <f t="shared" si="6"/>
        <v>929</v>
      </c>
      <c r="J28" s="26">
        <f t="shared" si="7"/>
        <v>1115</v>
      </c>
      <c r="K28" s="26">
        <f t="shared" si="8"/>
        <v>976</v>
      </c>
      <c r="L28" s="27">
        <f t="shared" si="0"/>
        <v>3020</v>
      </c>
      <c r="M28" s="19">
        <f t="shared" si="1"/>
        <v>9.2899999999999996E-2</v>
      </c>
      <c r="N28" s="3">
        <f t="shared" si="1"/>
        <v>0.1115</v>
      </c>
      <c r="O28" s="3">
        <f t="shared" si="1"/>
        <v>9.7600000000000006E-2</v>
      </c>
      <c r="P28" s="4">
        <f t="shared" si="2"/>
        <v>0.10066666666666667</v>
      </c>
      <c r="Q28" s="25">
        <f>SUM(E$13:E28)</f>
        <v>160000</v>
      </c>
      <c r="R28" s="26">
        <f>SUM(F$13:F28)</f>
        <v>160000</v>
      </c>
      <c r="S28" s="26">
        <f>SUM(G$13:G28)</f>
        <v>160000</v>
      </c>
      <c r="T28" s="27">
        <f t="shared" si="9"/>
        <v>480000</v>
      </c>
      <c r="U28" s="25">
        <f>SUM(I$13:I28)</f>
        <v>14367</v>
      </c>
      <c r="V28" s="26">
        <f>SUM(J$13:J28)</f>
        <v>17849</v>
      </c>
      <c r="W28" s="26">
        <f>SUM(K$13:K28)</f>
        <v>16271</v>
      </c>
      <c r="X28" s="27">
        <f t="shared" si="3"/>
        <v>48487</v>
      </c>
      <c r="Y28" s="3">
        <f t="shared" si="10"/>
        <v>8.9793750000000006E-2</v>
      </c>
      <c r="Z28" s="3">
        <f t="shared" si="4"/>
        <v>0.11155625</v>
      </c>
      <c r="AA28" s="3">
        <f t="shared" si="4"/>
        <v>0.10169375</v>
      </c>
      <c r="AB28" s="4">
        <f t="shared" si="11"/>
        <v>0.10101458333333334</v>
      </c>
    </row>
    <row r="29" spans="1:28" x14ac:dyDescent="0.3">
      <c r="A29" s="2">
        <v>17</v>
      </c>
      <c r="B29" s="13">
        <v>0.94155845335844435</v>
      </c>
      <c r="C29" s="21">
        <v>5.3153783508686492E-2</v>
      </c>
      <c r="D29" s="31">
        <v>0.52641178733010063</v>
      </c>
      <c r="E29" s="25">
        <v>10000</v>
      </c>
      <c r="F29" s="26">
        <v>10000</v>
      </c>
      <c r="G29" s="26">
        <v>10000</v>
      </c>
      <c r="H29" s="27">
        <f t="shared" si="5"/>
        <v>30000</v>
      </c>
      <c r="I29" s="25">
        <f t="shared" si="6"/>
        <v>945</v>
      </c>
      <c r="J29" s="26">
        <f t="shared" si="7"/>
        <v>1050</v>
      </c>
      <c r="K29" s="26">
        <f t="shared" si="8"/>
        <v>1002</v>
      </c>
      <c r="L29" s="27">
        <f t="shared" si="0"/>
        <v>2997</v>
      </c>
      <c r="M29" s="19">
        <f t="shared" si="1"/>
        <v>9.4500000000000001E-2</v>
      </c>
      <c r="N29" s="3">
        <f t="shared" si="1"/>
        <v>0.105</v>
      </c>
      <c r="O29" s="3">
        <f t="shared" si="1"/>
        <v>0.1002</v>
      </c>
      <c r="P29" s="4">
        <f t="shared" si="2"/>
        <v>9.9900000000000003E-2</v>
      </c>
      <c r="Q29" s="25">
        <f>SUM(E$13:E29)</f>
        <v>170000</v>
      </c>
      <c r="R29" s="26">
        <f>SUM(F$13:F29)</f>
        <v>170000</v>
      </c>
      <c r="S29" s="26">
        <f>SUM(G$13:G29)</f>
        <v>170000</v>
      </c>
      <c r="T29" s="27">
        <f t="shared" si="9"/>
        <v>510000</v>
      </c>
      <c r="U29" s="25">
        <f>SUM(I$13:I29)</f>
        <v>15312</v>
      </c>
      <c r="V29" s="26">
        <f>SUM(J$13:J29)</f>
        <v>18899</v>
      </c>
      <c r="W29" s="26">
        <f>SUM(K$13:K29)</f>
        <v>17273</v>
      </c>
      <c r="X29" s="27">
        <f t="shared" si="3"/>
        <v>51484</v>
      </c>
      <c r="Y29" s="3">
        <f t="shared" si="10"/>
        <v>9.0070588235294125E-2</v>
      </c>
      <c r="Z29" s="3">
        <f t="shared" si="4"/>
        <v>0.11117058823529412</v>
      </c>
      <c r="AA29" s="3">
        <f t="shared" si="4"/>
        <v>0.10160588235294117</v>
      </c>
      <c r="AB29" s="4">
        <f t="shared" si="11"/>
        <v>0.10094901960784314</v>
      </c>
    </row>
    <row r="30" spans="1:28" x14ac:dyDescent="0.3">
      <c r="A30" s="2">
        <v>18</v>
      </c>
      <c r="B30" s="13">
        <v>0.38729171739997703</v>
      </c>
      <c r="C30" s="21">
        <v>0.34951775365442306</v>
      </c>
      <c r="D30" s="31">
        <v>0.65407361787018981</v>
      </c>
      <c r="E30" s="25">
        <v>10000</v>
      </c>
      <c r="F30" s="26">
        <v>10000</v>
      </c>
      <c r="G30" s="26">
        <v>10000</v>
      </c>
      <c r="H30" s="27">
        <f t="shared" si="5"/>
        <v>30000</v>
      </c>
      <c r="I30" s="25">
        <f t="shared" si="6"/>
        <v>892</v>
      </c>
      <c r="J30" s="26">
        <f t="shared" si="7"/>
        <v>1088</v>
      </c>
      <c r="K30" s="26">
        <f t="shared" si="8"/>
        <v>1012</v>
      </c>
      <c r="L30" s="27">
        <f t="shared" si="0"/>
        <v>2992</v>
      </c>
      <c r="M30" s="19">
        <f t="shared" si="1"/>
        <v>8.9200000000000002E-2</v>
      </c>
      <c r="N30" s="3">
        <f t="shared" si="1"/>
        <v>0.10879999999999999</v>
      </c>
      <c r="O30" s="3">
        <f t="shared" si="1"/>
        <v>0.1012</v>
      </c>
      <c r="P30" s="4">
        <f t="shared" si="2"/>
        <v>9.9733333333333327E-2</v>
      </c>
      <c r="Q30" s="25">
        <f>SUM(E$13:E30)</f>
        <v>180000</v>
      </c>
      <c r="R30" s="26">
        <f>SUM(F$13:F30)</f>
        <v>180000</v>
      </c>
      <c r="S30" s="26">
        <f>SUM(G$13:G30)</f>
        <v>180000</v>
      </c>
      <c r="T30" s="27">
        <f t="shared" si="9"/>
        <v>540000</v>
      </c>
      <c r="U30" s="25">
        <f>SUM(I$13:I30)</f>
        <v>16204</v>
      </c>
      <c r="V30" s="26">
        <f>SUM(J$13:J30)</f>
        <v>19987</v>
      </c>
      <c r="W30" s="26">
        <f>SUM(K$13:K30)</f>
        <v>18285</v>
      </c>
      <c r="X30" s="27">
        <f t="shared" si="3"/>
        <v>54476</v>
      </c>
      <c r="Y30" s="3">
        <f t="shared" si="10"/>
        <v>9.0022222222222226E-2</v>
      </c>
      <c r="Z30" s="3">
        <f t="shared" si="4"/>
        <v>0.1110388888888889</v>
      </c>
      <c r="AA30" s="3">
        <f t="shared" si="4"/>
        <v>0.10158333333333333</v>
      </c>
      <c r="AB30" s="4">
        <f t="shared" si="11"/>
        <v>0.10088148148148147</v>
      </c>
    </row>
    <row r="31" spans="1:28" x14ac:dyDescent="0.3">
      <c r="A31" s="2">
        <v>19</v>
      </c>
      <c r="B31" s="13">
        <v>0.13859757743450207</v>
      </c>
      <c r="C31" s="21">
        <v>0.67349503852547188</v>
      </c>
      <c r="D31" s="31">
        <v>0.82419131769920673</v>
      </c>
      <c r="E31" s="25">
        <v>10000</v>
      </c>
      <c r="F31" s="26">
        <v>10000</v>
      </c>
      <c r="G31" s="26">
        <v>10000</v>
      </c>
      <c r="H31" s="27">
        <f t="shared" si="5"/>
        <v>30000</v>
      </c>
      <c r="I31" s="25">
        <f t="shared" si="6"/>
        <v>869</v>
      </c>
      <c r="J31" s="26">
        <f t="shared" si="7"/>
        <v>1114</v>
      </c>
      <c r="K31" s="26">
        <f t="shared" si="8"/>
        <v>1028</v>
      </c>
      <c r="L31" s="27">
        <f t="shared" si="0"/>
        <v>3011</v>
      </c>
      <c r="M31" s="19">
        <f t="shared" si="1"/>
        <v>8.6900000000000005E-2</v>
      </c>
      <c r="N31" s="3">
        <f t="shared" si="1"/>
        <v>0.1114</v>
      </c>
      <c r="O31" s="3">
        <f t="shared" si="1"/>
        <v>0.1028</v>
      </c>
      <c r="P31" s="4">
        <f t="shared" si="2"/>
        <v>0.10036666666666667</v>
      </c>
      <c r="Q31" s="25">
        <f>SUM(E$13:E31)</f>
        <v>190000</v>
      </c>
      <c r="R31" s="26">
        <f>SUM(F$13:F31)</f>
        <v>190000</v>
      </c>
      <c r="S31" s="26">
        <f>SUM(G$13:G31)</f>
        <v>190000</v>
      </c>
      <c r="T31" s="27">
        <f t="shared" si="9"/>
        <v>570000</v>
      </c>
      <c r="U31" s="25">
        <f>SUM(I$13:I31)</f>
        <v>17073</v>
      </c>
      <c r="V31" s="26">
        <f>SUM(J$13:J31)</f>
        <v>21101</v>
      </c>
      <c r="W31" s="26">
        <f>SUM(K$13:K31)</f>
        <v>19313</v>
      </c>
      <c r="X31" s="27">
        <f t="shared" si="3"/>
        <v>57487</v>
      </c>
      <c r="Y31" s="3">
        <f t="shared" si="10"/>
        <v>8.9857894736842109E-2</v>
      </c>
      <c r="Z31" s="3">
        <f t="shared" si="4"/>
        <v>0.11105789473684211</v>
      </c>
      <c r="AA31" s="3">
        <f t="shared" si="4"/>
        <v>0.10164736842105263</v>
      </c>
      <c r="AB31" s="4">
        <f t="shared" si="11"/>
        <v>0.10085438596491228</v>
      </c>
    </row>
    <row r="32" spans="1:28" x14ac:dyDescent="0.3">
      <c r="A32" s="2">
        <v>20</v>
      </c>
      <c r="B32" s="13">
        <v>0.14145637947482426</v>
      </c>
      <c r="C32" s="21">
        <v>2.6127224078081657E-2</v>
      </c>
      <c r="D32" s="31">
        <v>0.76439785704004626</v>
      </c>
      <c r="E32" s="25">
        <v>10000</v>
      </c>
      <c r="F32" s="26">
        <v>10000</v>
      </c>
      <c r="G32" s="26">
        <v>10000</v>
      </c>
      <c r="H32" s="27">
        <f t="shared" si="5"/>
        <v>30000</v>
      </c>
      <c r="I32" s="25">
        <f t="shared" si="6"/>
        <v>869</v>
      </c>
      <c r="J32" s="26">
        <f t="shared" si="7"/>
        <v>1040</v>
      </c>
      <c r="K32" s="26">
        <f t="shared" si="8"/>
        <v>1022</v>
      </c>
      <c r="L32" s="27">
        <f t="shared" si="0"/>
        <v>2931</v>
      </c>
      <c r="M32" s="19">
        <f t="shared" si="1"/>
        <v>8.6900000000000005E-2</v>
      </c>
      <c r="N32" s="3">
        <f t="shared" si="1"/>
        <v>0.104</v>
      </c>
      <c r="O32" s="3">
        <f t="shared" si="1"/>
        <v>0.1022</v>
      </c>
      <c r="P32" s="4">
        <f t="shared" si="2"/>
        <v>9.7699999999999995E-2</v>
      </c>
      <c r="Q32" s="25">
        <f>SUM(E$13:E32)</f>
        <v>200000</v>
      </c>
      <c r="R32" s="26">
        <f>SUM(F$13:F32)</f>
        <v>200000</v>
      </c>
      <c r="S32" s="26">
        <f>SUM(G$13:G32)</f>
        <v>200000</v>
      </c>
      <c r="T32" s="27">
        <f t="shared" si="9"/>
        <v>600000</v>
      </c>
      <c r="U32" s="25">
        <f>SUM(I$13:I32)</f>
        <v>17942</v>
      </c>
      <c r="V32" s="26">
        <f>SUM(J$13:J32)</f>
        <v>22141</v>
      </c>
      <c r="W32" s="26">
        <f>SUM(K$13:K32)</f>
        <v>20335</v>
      </c>
      <c r="X32" s="27">
        <f t="shared" si="3"/>
        <v>60418</v>
      </c>
      <c r="Y32" s="3">
        <f t="shared" si="10"/>
        <v>8.9709999999999998E-2</v>
      </c>
      <c r="Z32" s="3">
        <f t="shared" si="4"/>
        <v>0.110705</v>
      </c>
      <c r="AA32" s="3">
        <f t="shared" si="4"/>
        <v>0.101675</v>
      </c>
      <c r="AB32" s="4">
        <f t="shared" si="11"/>
        <v>0.10069666666666667</v>
      </c>
    </row>
    <row r="33" spans="1:28" x14ac:dyDescent="0.3">
      <c r="A33" s="2">
        <v>21</v>
      </c>
      <c r="B33" s="13">
        <v>0.42119702339198706</v>
      </c>
      <c r="C33" s="21">
        <v>0.32571719276141586</v>
      </c>
      <c r="D33" s="31">
        <v>0.16207239089430636</v>
      </c>
      <c r="E33" s="25">
        <v>10000</v>
      </c>
      <c r="F33" s="26">
        <v>10000</v>
      </c>
      <c r="G33" s="26">
        <v>10000</v>
      </c>
      <c r="H33" s="27">
        <f t="shared" si="5"/>
        <v>30000</v>
      </c>
      <c r="I33" s="25">
        <f t="shared" si="6"/>
        <v>894</v>
      </c>
      <c r="J33" s="26">
        <f t="shared" si="7"/>
        <v>1086</v>
      </c>
      <c r="K33" s="26">
        <f t="shared" si="8"/>
        <v>970</v>
      </c>
      <c r="L33" s="27">
        <f t="shared" si="0"/>
        <v>2950</v>
      </c>
      <c r="M33" s="19">
        <f t="shared" si="1"/>
        <v>8.9399999999999993E-2</v>
      </c>
      <c r="N33" s="3">
        <f t="shared" si="1"/>
        <v>0.1086</v>
      </c>
      <c r="O33" s="3">
        <f t="shared" si="1"/>
        <v>9.7000000000000003E-2</v>
      </c>
      <c r="P33" s="4">
        <f t="shared" si="2"/>
        <v>9.8333333333333328E-2</v>
      </c>
      <c r="Q33" s="25">
        <f>SUM(E$13:E33)</f>
        <v>210000</v>
      </c>
      <c r="R33" s="26">
        <f>SUM(F$13:F33)</f>
        <v>210000</v>
      </c>
      <c r="S33" s="26">
        <f>SUM(G$13:G33)</f>
        <v>210000</v>
      </c>
      <c r="T33" s="27">
        <f t="shared" si="9"/>
        <v>630000</v>
      </c>
      <c r="U33" s="25">
        <f>SUM(I$13:I33)</f>
        <v>18836</v>
      </c>
      <c r="V33" s="26">
        <f>SUM(J$13:J33)</f>
        <v>23227</v>
      </c>
      <c r="W33" s="26">
        <f>SUM(K$13:K33)</f>
        <v>21305</v>
      </c>
      <c r="X33" s="27">
        <f t="shared" si="3"/>
        <v>63368</v>
      </c>
      <c r="Y33" s="3">
        <f t="shared" si="10"/>
        <v>8.9695238095238092E-2</v>
      </c>
      <c r="Z33" s="3">
        <f t="shared" si="4"/>
        <v>0.1106047619047619</v>
      </c>
      <c r="AA33" s="3">
        <f t="shared" si="4"/>
        <v>0.10145238095238095</v>
      </c>
      <c r="AB33" s="4">
        <f t="shared" si="11"/>
        <v>0.10058412698412698</v>
      </c>
    </row>
    <row r="34" spans="1:28" x14ac:dyDescent="0.3">
      <c r="A34" s="2">
        <v>22</v>
      </c>
      <c r="B34" s="13">
        <v>0.99771515753781737</v>
      </c>
      <c r="C34" s="21">
        <v>0.12220285174429968</v>
      </c>
      <c r="D34" s="31">
        <v>0.73544602216590138</v>
      </c>
      <c r="E34" s="25">
        <v>10000</v>
      </c>
      <c r="F34" s="26">
        <v>10000</v>
      </c>
      <c r="G34" s="26">
        <v>10000</v>
      </c>
      <c r="H34" s="27">
        <f t="shared" si="5"/>
        <v>30000</v>
      </c>
      <c r="I34" s="25">
        <f t="shared" si="6"/>
        <v>982</v>
      </c>
      <c r="J34" s="26">
        <f t="shared" si="7"/>
        <v>1064</v>
      </c>
      <c r="K34" s="26">
        <f t="shared" si="8"/>
        <v>1019</v>
      </c>
      <c r="L34" s="27">
        <f t="shared" si="0"/>
        <v>3065</v>
      </c>
      <c r="M34" s="19">
        <f t="shared" si="1"/>
        <v>9.8199999999999996E-2</v>
      </c>
      <c r="N34" s="3">
        <f t="shared" si="1"/>
        <v>0.10639999999999999</v>
      </c>
      <c r="O34" s="3">
        <f t="shared" si="1"/>
        <v>0.1019</v>
      </c>
      <c r="P34" s="4">
        <f t="shared" si="2"/>
        <v>0.10216666666666667</v>
      </c>
      <c r="Q34" s="25">
        <f>SUM(E$13:E34)</f>
        <v>220000</v>
      </c>
      <c r="R34" s="26">
        <f>SUM(F$13:F34)</f>
        <v>220000</v>
      </c>
      <c r="S34" s="26">
        <f>SUM(G$13:G34)</f>
        <v>220000</v>
      </c>
      <c r="T34" s="27">
        <f t="shared" si="9"/>
        <v>660000</v>
      </c>
      <c r="U34" s="25">
        <f>SUM(I$13:I34)</f>
        <v>19818</v>
      </c>
      <c r="V34" s="26">
        <f>SUM(J$13:J34)</f>
        <v>24291</v>
      </c>
      <c r="W34" s="26">
        <f>SUM(K$13:K34)</f>
        <v>22324</v>
      </c>
      <c r="X34" s="27">
        <f t="shared" si="3"/>
        <v>66433</v>
      </c>
      <c r="Y34" s="3">
        <f t="shared" si="10"/>
        <v>9.008181818181818E-2</v>
      </c>
      <c r="Z34" s="3">
        <f t="shared" si="4"/>
        <v>0.11041363636363637</v>
      </c>
      <c r="AA34" s="3">
        <f t="shared" si="4"/>
        <v>0.10147272727272727</v>
      </c>
      <c r="AB34" s="4">
        <f t="shared" si="11"/>
        <v>0.10065606060606061</v>
      </c>
    </row>
    <row r="35" spans="1:28" x14ac:dyDescent="0.3">
      <c r="A35" s="2">
        <v>23</v>
      </c>
      <c r="B35" s="13">
        <v>0.98428068749365749</v>
      </c>
      <c r="C35" s="21">
        <v>0.63245163745720789</v>
      </c>
      <c r="D35" s="31">
        <v>0.39117261660271374</v>
      </c>
      <c r="E35" s="25">
        <v>10000</v>
      </c>
      <c r="F35" s="26">
        <v>10000</v>
      </c>
      <c r="G35" s="26">
        <v>10000</v>
      </c>
      <c r="H35" s="27">
        <f t="shared" si="5"/>
        <v>30000</v>
      </c>
      <c r="I35" s="25">
        <f t="shared" si="6"/>
        <v>962</v>
      </c>
      <c r="J35" s="26">
        <f t="shared" si="7"/>
        <v>1110</v>
      </c>
      <c r="K35" s="26">
        <f t="shared" si="8"/>
        <v>992</v>
      </c>
      <c r="L35" s="27">
        <f t="shared" si="0"/>
        <v>3064</v>
      </c>
      <c r="M35" s="19">
        <f t="shared" si="1"/>
        <v>9.6199999999999994E-2</v>
      </c>
      <c r="N35" s="3">
        <f t="shared" si="1"/>
        <v>0.111</v>
      </c>
      <c r="O35" s="3">
        <f t="shared" si="1"/>
        <v>9.9199999999999997E-2</v>
      </c>
      <c r="P35" s="4">
        <f t="shared" si="2"/>
        <v>0.10213333333333334</v>
      </c>
      <c r="Q35" s="25">
        <f>SUM(E$13:E35)</f>
        <v>230000</v>
      </c>
      <c r="R35" s="26">
        <f>SUM(F$13:F35)</f>
        <v>230000</v>
      </c>
      <c r="S35" s="26">
        <f>SUM(G$13:G35)</f>
        <v>230000</v>
      </c>
      <c r="T35" s="27">
        <f t="shared" si="9"/>
        <v>690000</v>
      </c>
      <c r="U35" s="25">
        <f>SUM(I$13:I35)</f>
        <v>20780</v>
      </c>
      <c r="V35" s="26">
        <f>SUM(J$13:J35)</f>
        <v>25401</v>
      </c>
      <c r="W35" s="26">
        <f>SUM(K$13:K35)</f>
        <v>23316</v>
      </c>
      <c r="X35" s="27">
        <f t="shared" si="3"/>
        <v>69497</v>
      </c>
      <c r="Y35" s="3">
        <f t="shared" si="10"/>
        <v>9.0347826086956518E-2</v>
      </c>
      <c r="Z35" s="3">
        <f t="shared" si="4"/>
        <v>0.11043913043478261</v>
      </c>
      <c r="AA35" s="3">
        <f t="shared" si="4"/>
        <v>0.10137391304347826</v>
      </c>
      <c r="AB35" s="4">
        <f t="shared" si="11"/>
        <v>0.10072028985507246</v>
      </c>
    </row>
    <row r="36" spans="1:28" x14ac:dyDescent="0.3">
      <c r="A36" s="2">
        <v>24</v>
      </c>
      <c r="B36" s="13">
        <v>0.52196668971603</v>
      </c>
      <c r="C36" s="21">
        <v>0.79065612043287048</v>
      </c>
      <c r="D36" s="31">
        <v>0.95330356806762984</v>
      </c>
      <c r="E36" s="25">
        <v>10000</v>
      </c>
      <c r="F36" s="26">
        <v>10000</v>
      </c>
      <c r="G36" s="26">
        <v>10000</v>
      </c>
      <c r="H36" s="27">
        <f t="shared" si="5"/>
        <v>30000</v>
      </c>
      <c r="I36" s="25">
        <f t="shared" si="6"/>
        <v>901</v>
      </c>
      <c r="J36" s="26">
        <f t="shared" si="7"/>
        <v>1125</v>
      </c>
      <c r="K36" s="26">
        <f t="shared" si="8"/>
        <v>1051</v>
      </c>
      <c r="L36" s="27">
        <f t="shared" si="0"/>
        <v>3077</v>
      </c>
      <c r="M36" s="19">
        <f t="shared" si="1"/>
        <v>9.01E-2</v>
      </c>
      <c r="N36" s="3">
        <f t="shared" si="1"/>
        <v>0.1125</v>
      </c>
      <c r="O36" s="3">
        <f t="shared" si="1"/>
        <v>0.1051</v>
      </c>
      <c r="P36" s="4">
        <f t="shared" si="2"/>
        <v>0.10256666666666667</v>
      </c>
      <c r="Q36" s="25">
        <f>SUM(E$13:E36)</f>
        <v>240000</v>
      </c>
      <c r="R36" s="26">
        <f>SUM(F$13:F36)</f>
        <v>240000</v>
      </c>
      <c r="S36" s="26">
        <f>SUM(G$13:G36)</f>
        <v>240000</v>
      </c>
      <c r="T36" s="27">
        <f t="shared" si="9"/>
        <v>720000</v>
      </c>
      <c r="U36" s="25">
        <f>SUM(I$13:I36)</f>
        <v>21681</v>
      </c>
      <c r="V36" s="26">
        <f>SUM(J$13:J36)</f>
        <v>26526</v>
      </c>
      <c r="W36" s="26">
        <f>SUM(K$13:K36)</f>
        <v>24367</v>
      </c>
      <c r="X36" s="27">
        <f t="shared" si="3"/>
        <v>72574</v>
      </c>
      <c r="Y36" s="3">
        <f t="shared" si="10"/>
        <v>9.0337500000000001E-2</v>
      </c>
      <c r="Z36" s="3">
        <f t="shared" si="4"/>
        <v>0.110525</v>
      </c>
      <c r="AA36" s="3">
        <f t="shared" si="4"/>
        <v>0.10152916666666667</v>
      </c>
      <c r="AB36" s="4">
        <f t="shared" si="11"/>
        <v>0.10079722222222222</v>
      </c>
    </row>
    <row r="37" spans="1:28" x14ac:dyDescent="0.3">
      <c r="A37" s="51">
        <v>25</v>
      </c>
      <c r="B37" s="52">
        <v>4.933555335810913E-2</v>
      </c>
      <c r="C37" s="53">
        <v>0.35697519890735652</v>
      </c>
      <c r="D37" s="54">
        <v>0.97408168607555767</v>
      </c>
      <c r="E37" s="55">
        <v>10000</v>
      </c>
      <c r="F37" s="56">
        <v>10000</v>
      </c>
      <c r="G37" s="56">
        <v>10000</v>
      </c>
      <c r="H37" s="57">
        <f t="shared" si="5"/>
        <v>30000</v>
      </c>
      <c r="I37" s="55">
        <f t="shared" si="6"/>
        <v>853</v>
      </c>
      <c r="J37" s="56">
        <f t="shared" si="7"/>
        <v>1088</v>
      </c>
      <c r="K37" s="56">
        <f t="shared" si="8"/>
        <v>1059</v>
      </c>
      <c r="L37" s="57">
        <f t="shared" si="0"/>
        <v>3000</v>
      </c>
      <c r="M37" s="58">
        <f t="shared" si="1"/>
        <v>8.5300000000000001E-2</v>
      </c>
      <c r="N37" s="59">
        <f t="shared" si="1"/>
        <v>0.10879999999999999</v>
      </c>
      <c r="O37" s="59">
        <f t="shared" si="1"/>
        <v>0.10589999999999999</v>
      </c>
      <c r="P37" s="60">
        <f t="shared" si="2"/>
        <v>0.1</v>
      </c>
      <c r="Q37" s="55">
        <f>SUM(E$13:E37)</f>
        <v>250000</v>
      </c>
      <c r="R37" s="56">
        <f>SUM(F$13:F37)</f>
        <v>250000</v>
      </c>
      <c r="S37" s="56">
        <f>SUM(G$13:G37)</f>
        <v>250000</v>
      </c>
      <c r="T37" s="57">
        <f t="shared" si="9"/>
        <v>750000</v>
      </c>
      <c r="U37" s="55">
        <f>SUM(I$13:I37)</f>
        <v>22534</v>
      </c>
      <c r="V37" s="56">
        <f>SUM(J$13:J37)</f>
        <v>27614</v>
      </c>
      <c r="W37" s="56">
        <f>SUM(K$13:K37)</f>
        <v>25426</v>
      </c>
      <c r="X37" s="57">
        <f t="shared" si="3"/>
        <v>75574</v>
      </c>
      <c r="Y37" s="59">
        <f t="shared" si="10"/>
        <v>9.0135999999999994E-2</v>
      </c>
      <c r="Z37" s="59">
        <f t="shared" si="4"/>
        <v>0.110456</v>
      </c>
      <c r="AA37" s="59">
        <f t="shared" si="4"/>
        <v>0.101704</v>
      </c>
      <c r="AB37" s="60">
        <f t="shared" si="11"/>
        <v>0.10076533333333333</v>
      </c>
    </row>
    <row r="38" spans="1:28" x14ac:dyDescent="0.3">
      <c r="A38" s="2">
        <v>26</v>
      </c>
      <c r="B38" s="13">
        <v>0.82917890129802863</v>
      </c>
      <c r="C38" s="21">
        <v>0.4786780692503757</v>
      </c>
      <c r="D38" s="31">
        <v>0.76999271073489683</v>
      </c>
      <c r="E38" s="25">
        <v>0</v>
      </c>
      <c r="F38" s="26">
        <v>30000</v>
      </c>
      <c r="G38" s="26">
        <v>0</v>
      </c>
      <c r="H38" s="27">
        <f t="shared" si="5"/>
        <v>30000</v>
      </c>
      <c r="I38" s="25">
        <f t="shared" si="6"/>
        <v>0</v>
      </c>
      <c r="J38" s="26">
        <f t="shared" si="7"/>
        <v>3297</v>
      </c>
      <c r="K38" s="26">
        <f t="shared" si="8"/>
        <v>0</v>
      </c>
      <c r="L38" s="27">
        <f t="shared" si="0"/>
        <v>3297</v>
      </c>
      <c r="M38" s="19" t="str">
        <f t="shared" si="1"/>
        <v/>
      </c>
      <c r="N38" s="3">
        <f t="shared" si="1"/>
        <v>0.1099</v>
      </c>
      <c r="O38" s="3" t="str">
        <f t="shared" si="1"/>
        <v/>
      </c>
      <c r="P38" s="4">
        <f t="shared" si="2"/>
        <v>0.1099</v>
      </c>
      <c r="Q38" s="25">
        <f>SUM(E$13:E38)</f>
        <v>250000</v>
      </c>
      <c r="R38" s="26">
        <f>SUM(F$13:F38)</f>
        <v>280000</v>
      </c>
      <c r="S38" s="26">
        <f>SUM(G$13:G38)</f>
        <v>250000</v>
      </c>
      <c r="T38" s="27">
        <f t="shared" si="9"/>
        <v>780000</v>
      </c>
      <c r="U38" s="25">
        <f>SUM(I$13:I38)</f>
        <v>22534</v>
      </c>
      <c r="V38" s="26">
        <f>SUM(J$13:J38)</f>
        <v>30911</v>
      </c>
      <c r="W38" s="26">
        <f>SUM(K$13:K38)</f>
        <v>25426</v>
      </c>
      <c r="X38" s="27">
        <f t="shared" si="3"/>
        <v>78871</v>
      </c>
      <c r="Y38" s="3">
        <f t="shared" si="10"/>
        <v>9.0135999999999994E-2</v>
      </c>
      <c r="Z38" s="3">
        <f t="shared" si="4"/>
        <v>0.11039642857142858</v>
      </c>
      <c r="AA38" s="3">
        <f t="shared" si="4"/>
        <v>0.101704</v>
      </c>
      <c r="AB38" s="4">
        <f t="shared" si="11"/>
        <v>0.10111666666666666</v>
      </c>
    </row>
    <row r="39" spans="1:28" x14ac:dyDescent="0.3">
      <c r="A39" s="2">
        <v>27</v>
      </c>
      <c r="B39" s="13">
        <v>0.83057412655940144</v>
      </c>
      <c r="C39" s="21">
        <v>0.11268826372767071</v>
      </c>
      <c r="D39" s="31">
        <v>0.10136237862120667</v>
      </c>
      <c r="E39" s="25">
        <v>0</v>
      </c>
      <c r="F39" s="26">
        <v>30000</v>
      </c>
      <c r="G39" s="26">
        <v>0</v>
      </c>
      <c r="H39" s="27">
        <f t="shared" si="5"/>
        <v>30000</v>
      </c>
      <c r="I39" s="25">
        <f t="shared" si="6"/>
        <v>0</v>
      </c>
      <c r="J39" s="26">
        <f t="shared" si="7"/>
        <v>3234</v>
      </c>
      <c r="K39" s="26">
        <f t="shared" si="8"/>
        <v>0</v>
      </c>
      <c r="L39" s="27">
        <f t="shared" si="0"/>
        <v>3234</v>
      </c>
      <c r="M39" s="19" t="str">
        <f t="shared" si="1"/>
        <v/>
      </c>
      <c r="N39" s="3">
        <f t="shared" si="1"/>
        <v>0.10780000000000001</v>
      </c>
      <c r="O39" s="3" t="str">
        <f t="shared" si="1"/>
        <v/>
      </c>
      <c r="P39" s="4">
        <f t="shared" si="2"/>
        <v>0.10780000000000001</v>
      </c>
      <c r="Q39" s="25">
        <f>SUM(E$13:E39)</f>
        <v>250000</v>
      </c>
      <c r="R39" s="26">
        <f>SUM(F$13:F39)</f>
        <v>310000</v>
      </c>
      <c r="S39" s="26">
        <f>SUM(G$13:G39)</f>
        <v>250000</v>
      </c>
      <c r="T39" s="27">
        <f t="shared" si="9"/>
        <v>810000</v>
      </c>
      <c r="U39" s="25">
        <f>SUM(I$13:I39)</f>
        <v>22534</v>
      </c>
      <c r="V39" s="26">
        <f>SUM(J$13:J39)</f>
        <v>34145</v>
      </c>
      <c r="W39" s="26">
        <f>SUM(K$13:K39)</f>
        <v>25426</v>
      </c>
      <c r="X39" s="27">
        <f t="shared" si="3"/>
        <v>82105</v>
      </c>
      <c r="Y39" s="3">
        <f t="shared" si="10"/>
        <v>9.0135999999999994E-2</v>
      </c>
      <c r="Z39" s="3">
        <f t="shared" si="4"/>
        <v>0.11014516129032258</v>
      </c>
      <c r="AA39" s="3">
        <f t="shared" si="4"/>
        <v>0.101704</v>
      </c>
      <c r="AB39" s="4">
        <f t="shared" si="11"/>
        <v>0.1013641975308642</v>
      </c>
    </row>
    <row r="40" spans="1:28" x14ac:dyDescent="0.3">
      <c r="A40" s="2">
        <v>28</v>
      </c>
      <c r="B40" s="13">
        <v>0.12541295162440103</v>
      </c>
      <c r="C40" s="21">
        <v>0.57034601159728393</v>
      </c>
      <c r="D40" s="31">
        <v>0.33625967477603558</v>
      </c>
      <c r="E40" s="25">
        <v>0</v>
      </c>
      <c r="F40" s="26">
        <v>30000</v>
      </c>
      <c r="G40" s="26">
        <v>0</v>
      </c>
      <c r="H40" s="27">
        <f t="shared" si="5"/>
        <v>30000</v>
      </c>
      <c r="I40" s="25">
        <f t="shared" si="6"/>
        <v>0</v>
      </c>
      <c r="J40" s="26">
        <f t="shared" si="7"/>
        <v>3309</v>
      </c>
      <c r="K40" s="26">
        <f t="shared" si="8"/>
        <v>0</v>
      </c>
      <c r="L40" s="27">
        <f t="shared" si="0"/>
        <v>3309</v>
      </c>
      <c r="M40" s="19" t="str">
        <f t="shared" si="1"/>
        <v/>
      </c>
      <c r="N40" s="3">
        <f t="shared" si="1"/>
        <v>0.1103</v>
      </c>
      <c r="O40" s="3" t="str">
        <f t="shared" si="1"/>
        <v/>
      </c>
      <c r="P40" s="4">
        <f t="shared" si="2"/>
        <v>0.1103</v>
      </c>
      <c r="Q40" s="25">
        <f>SUM(E$13:E40)</f>
        <v>250000</v>
      </c>
      <c r="R40" s="26">
        <f>SUM(F$13:F40)</f>
        <v>340000</v>
      </c>
      <c r="S40" s="26">
        <f>SUM(G$13:G40)</f>
        <v>250000</v>
      </c>
      <c r="T40" s="27">
        <f t="shared" si="9"/>
        <v>840000</v>
      </c>
      <c r="U40" s="25">
        <f>SUM(I$13:I40)</f>
        <v>22534</v>
      </c>
      <c r="V40" s="26">
        <f>SUM(J$13:J40)</f>
        <v>37454</v>
      </c>
      <c r="W40" s="26">
        <f>SUM(K$13:K40)</f>
        <v>25426</v>
      </c>
      <c r="X40" s="27">
        <f t="shared" si="3"/>
        <v>85414</v>
      </c>
      <c r="Y40" s="3">
        <f t="shared" si="10"/>
        <v>9.0135999999999994E-2</v>
      </c>
      <c r="Z40" s="3">
        <f t="shared" si="4"/>
        <v>0.11015882352941177</v>
      </c>
      <c r="AA40" s="3">
        <f t="shared" si="4"/>
        <v>0.101704</v>
      </c>
      <c r="AB40" s="4">
        <f t="shared" si="11"/>
        <v>0.10168333333333333</v>
      </c>
    </row>
    <row r="41" spans="1:28" x14ac:dyDescent="0.3">
      <c r="A41" s="2">
        <v>29</v>
      </c>
      <c r="B41" s="13">
        <v>0.82183322305407136</v>
      </c>
      <c r="C41" s="21">
        <v>0.89974636370046324</v>
      </c>
      <c r="D41" s="31">
        <v>0.63026915525054616</v>
      </c>
      <c r="E41" s="25">
        <v>0</v>
      </c>
      <c r="F41" s="26">
        <v>30000</v>
      </c>
      <c r="G41" s="26">
        <v>0</v>
      </c>
      <c r="H41" s="27">
        <f t="shared" si="5"/>
        <v>30000</v>
      </c>
      <c r="I41" s="25">
        <f t="shared" si="6"/>
        <v>0</v>
      </c>
      <c r="J41" s="26">
        <f t="shared" si="7"/>
        <v>3369</v>
      </c>
      <c r="K41" s="26">
        <f t="shared" si="8"/>
        <v>0</v>
      </c>
      <c r="L41" s="27">
        <f t="shared" si="0"/>
        <v>3369</v>
      </c>
      <c r="M41" s="19" t="str">
        <f t="shared" si="1"/>
        <v/>
      </c>
      <c r="N41" s="3">
        <f t="shared" si="1"/>
        <v>0.1123</v>
      </c>
      <c r="O41" s="3" t="str">
        <f t="shared" si="1"/>
        <v/>
      </c>
      <c r="P41" s="4">
        <f t="shared" si="2"/>
        <v>0.1123</v>
      </c>
      <c r="Q41" s="25">
        <f>SUM(E$13:E41)</f>
        <v>250000</v>
      </c>
      <c r="R41" s="26">
        <f>SUM(F$13:F41)</f>
        <v>370000</v>
      </c>
      <c r="S41" s="26">
        <f>SUM(G$13:G41)</f>
        <v>250000</v>
      </c>
      <c r="T41" s="27">
        <f t="shared" si="9"/>
        <v>870000</v>
      </c>
      <c r="U41" s="25">
        <f>SUM(I$13:I41)</f>
        <v>22534</v>
      </c>
      <c r="V41" s="26">
        <f>SUM(J$13:J41)</f>
        <v>40823</v>
      </c>
      <c r="W41" s="26">
        <f>SUM(K$13:K41)</f>
        <v>25426</v>
      </c>
      <c r="X41" s="27">
        <f t="shared" si="3"/>
        <v>88783</v>
      </c>
      <c r="Y41" s="3">
        <f t="shared" si="10"/>
        <v>9.0135999999999994E-2</v>
      </c>
      <c r="Z41" s="3">
        <f t="shared" si="4"/>
        <v>0.11033243243243243</v>
      </c>
      <c r="AA41" s="3">
        <f t="shared" si="4"/>
        <v>0.101704</v>
      </c>
      <c r="AB41" s="4">
        <f t="shared" si="11"/>
        <v>0.10204942528735632</v>
      </c>
    </row>
    <row r="42" spans="1:28" x14ac:dyDescent="0.3">
      <c r="A42" s="2">
        <v>30</v>
      </c>
      <c r="B42" s="13">
        <v>0.46672346542798115</v>
      </c>
      <c r="C42" s="21">
        <v>0.13789038283209309</v>
      </c>
      <c r="D42" s="31">
        <v>0.69099104221869756</v>
      </c>
      <c r="E42" s="25">
        <v>0</v>
      </c>
      <c r="F42" s="26">
        <v>30000</v>
      </c>
      <c r="G42" s="26">
        <v>0</v>
      </c>
      <c r="H42" s="27">
        <f t="shared" si="5"/>
        <v>30000</v>
      </c>
      <c r="I42" s="25">
        <f t="shared" si="6"/>
        <v>0</v>
      </c>
      <c r="J42" s="26">
        <f t="shared" si="7"/>
        <v>3241</v>
      </c>
      <c r="K42" s="26">
        <f t="shared" si="8"/>
        <v>0</v>
      </c>
      <c r="L42" s="27">
        <f t="shared" si="0"/>
        <v>3241</v>
      </c>
      <c r="M42" s="19" t="str">
        <f t="shared" si="1"/>
        <v/>
      </c>
      <c r="N42" s="3">
        <f t="shared" si="1"/>
        <v>0.10803333333333333</v>
      </c>
      <c r="O42" s="3" t="str">
        <f t="shared" si="1"/>
        <v/>
      </c>
      <c r="P42" s="4">
        <f t="shared" si="2"/>
        <v>0.10803333333333333</v>
      </c>
      <c r="Q42" s="25">
        <f>SUM(E$13:E42)</f>
        <v>250000</v>
      </c>
      <c r="R42" s="26">
        <f>SUM(F$13:F42)</f>
        <v>400000</v>
      </c>
      <c r="S42" s="26">
        <f>SUM(G$13:G42)</f>
        <v>250000</v>
      </c>
      <c r="T42" s="27">
        <f t="shared" si="9"/>
        <v>900000</v>
      </c>
      <c r="U42" s="25">
        <f>SUM(I$13:I42)</f>
        <v>22534</v>
      </c>
      <c r="V42" s="26">
        <f>SUM(J$13:J42)</f>
        <v>44064</v>
      </c>
      <c r="W42" s="26">
        <f>SUM(K$13:K42)</f>
        <v>25426</v>
      </c>
      <c r="X42" s="27">
        <f t="shared" si="3"/>
        <v>92024</v>
      </c>
      <c r="Y42" s="3">
        <f t="shared" si="10"/>
        <v>9.0135999999999994E-2</v>
      </c>
      <c r="Z42" s="3">
        <f t="shared" si="4"/>
        <v>0.11015999999999999</v>
      </c>
      <c r="AA42" s="3">
        <f t="shared" si="4"/>
        <v>0.101704</v>
      </c>
      <c r="AB42" s="4">
        <f t="shared" si="11"/>
        <v>0.10224888888888889</v>
      </c>
    </row>
    <row r="43" spans="1:28" x14ac:dyDescent="0.3">
      <c r="A43" s="2">
        <v>31</v>
      </c>
      <c r="B43" s="13">
        <v>0.12246731489099971</v>
      </c>
      <c r="C43" s="21">
        <v>0.95644669866009235</v>
      </c>
      <c r="D43" s="31">
        <v>0.53654371147099855</v>
      </c>
      <c r="E43" s="25">
        <v>0</v>
      </c>
      <c r="F43" s="26">
        <v>30000</v>
      </c>
      <c r="G43" s="26">
        <v>0</v>
      </c>
      <c r="H43" s="27">
        <f t="shared" si="5"/>
        <v>30000</v>
      </c>
      <c r="I43" s="25">
        <f t="shared" si="6"/>
        <v>0</v>
      </c>
      <c r="J43" s="26">
        <f t="shared" si="7"/>
        <v>3393</v>
      </c>
      <c r="K43" s="26">
        <f t="shared" si="8"/>
        <v>0</v>
      </c>
      <c r="L43" s="27">
        <f t="shared" si="0"/>
        <v>3393</v>
      </c>
      <c r="M43" s="19" t="str">
        <f t="shared" si="1"/>
        <v/>
      </c>
      <c r="N43" s="3">
        <f t="shared" si="1"/>
        <v>0.11310000000000001</v>
      </c>
      <c r="O43" s="3" t="str">
        <f t="shared" si="1"/>
        <v/>
      </c>
      <c r="P43" s="4">
        <f t="shared" si="2"/>
        <v>0.11310000000000001</v>
      </c>
      <c r="Q43" s="25">
        <f>SUM(E$13:E43)</f>
        <v>250000</v>
      </c>
      <c r="R43" s="26">
        <f>SUM(F$13:F43)</f>
        <v>430000</v>
      </c>
      <c r="S43" s="26">
        <f>SUM(G$13:G43)</f>
        <v>250000</v>
      </c>
      <c r="T43" s="27">
        <f t="shared" si="9"/>
        <v>930000</v>
      </c>
      <c r="U43" s="25">
        <f>SUM(I$13:I43)</f>
        <v>22534</v>
      </c>
      <c r="V43" s="26">
        <f>SUM(J$13:J43)</f>
        <v>47457</v>
      </c>
      <c r="W43" s="26">
        <f>SUM(K$13:K43)</f>
        <v>25426</v>
      </c>
      <c r="X43" s="27">
        <f t="shared" si="3"/>
        <v>95417</v>
      </c>
      <c r="Y43" s="3">
        <f t="shared" si="10"/>
        <v>9.0135999999999994E-2</v>
      </c>
      <c r="Z43" s="3">
        <f t="shared" si="4"/>
        <v>0.11036511627906977</v>
      </c>
      <c r="AA43" s="3">
        <f t="shared" si="4"/>
        <v>0.101704</v>
      </c>
      <c r="AB43" s="4">
        <f t="shared" si="11"/>
        <v>0.10259892473118279</v>
      </c>
    </row>
    <row r="44" spans="1:28" x14ac:dyDescent="0.3">
      <c r="A44" s="2">
        <v>32</v>
      </c>
      <c r="B44" s="13">
        <v>0.75077591207314509</v>
      </c>
      <c r="C44" s="21">
        <v>0.64110748239285398</v>
      </c>
      <c r="D44" s="31">
        <v>0.98913580362115039</v>
      </c>
      <c r="E44" s="25">
        <v>0</v>
      </c>
      <c r="F44" s="26">
        <v>30000</v>
      </c>
      <c r="G44" s="26">
        <v>0</v>
      </c>
      <c r="H44" s="27">
        <f t="shared" si="5"/>
        <v>30000</v>
      </c>
      <c r="I44" s="25">
        <f t="shared" si="6"/>
        <v>0</v>
      </c>
      <c r="J44" s="26">
        <f t="shared" si="7"/>
        <v>3319</v>
      </c>
      <c r="K44" s="26">
        <f t="shared" si="8"/>
        <v>0</v>
      </c>
      <c r="L44" s="27">
        <f t="shared" si="0"/>
        <v>3319</v>
      </c>
      <c r="M44" s="19" t="str">
        <f t="shared" si="1"/>
        <v/>
      </c>
      <c r="N44" s="3">
        <f t="shared" si="1"/>
        <v>0.11063333333333333</v>
      </c>
      <c r="O44" s="3" t="str">
        <f t="shared" si="1"/>
        <v/>
      </c>
      <c r="P44" s="4">
        <f t="shared" si="2"/>
        <v>0.11063333333333333</v>
      </c>
      <c r="Q44" s="25">
        <f>SUM(E$13:E44)</f>
        <v>250000</v>
      </c>
      <c r="R44" s="26">
        <f>SUM(F$13:F44)</f>
        <v>460000</v>
      </c>
      <c r="S44" s="26">
        <f>SUM(G$13:G44)</f>
        <v>250000</v>
      </c>
      <c r="T44" s="27">
        <f t="shared" si="9"/>
        <v>960000</v>
      </c>
      <c r="U44" s="25">
        <f>SUM(I$13:I44)</f>
        <v>22534</v>
      </c>
      <c r="V44" s="26">
        <f>SUM(J$13:J44)</f>
        <v>50776</v>
      </c>
      <c r="W44" s="26">
        <f>SUM(K$13:K44)</f>
        <v>25426</v>
      </c>
      <c r="X44" s="27">
        <f t="shared" si="3"/>
        <v>98736</v>
      </c>
      <c r="Y44" s="3">
        <f t="shared" si="10"/>
        <v>9.0135999999999994E-2</v>
      </c>
      <c r="Z44" s="3">
        <f t="shared" si="4"/>
        <v>0.11038260869565217</v>
      </c>
      <c r="AA44" s="3">
        <f t="shared" si="4"/>
        <v>0.101704</v>
      </c>
      <c r="AB44" s="4">
        <f t="shared" si="11"/>
        <v>0.10285</v>
      </c>
    </row>
    <row r="45" spans="1:28" x14ac:dyDescent="0.3">
      <c r="A45" s="2">
        <v>33</v>
      </c>
      <c r="B45" s="13">
        <v>0.44080644629370691</v>
      </c>
      <c r="C45" s="21">
        <v>0.70481351186439056</v>
      </c>
      <c r="D45" s="31">
        <v>5.7944183564048068E-2</v>
      </c>
      <c r="E45" s="25">
        <v>0</v>
      </c>
      <c r="F45" s="26">
        <v>30000</v>
      </c>
      <c r="G45" s="26">
        <v>0</v>
      </c>
      <c r="H45" s="27">
        <f t="shared" si="5"/>
        <v>30000</v>
      </c>
      <c r="I45" s="25">
        <f t="shared" si="6"/>
        <v>0</v>
      </c>
      <c r="J45" s="26">
        <f t="shared" si="7"/>
        <v>3329</v>
      </c>
      <c r="K45" s="26">
        <f t="shared" si="8"/>
        <v>0</v>
      </c>
      <c r="L45" s="27">
        <f t="shared" si="0"/>
        <v>3329</v>
      </c>
      <c r="M45" s="19" t="str">
        <f t="shared" ref="M45:O76" si="12">IF(E45=0,"",I45/E45)</f>
        <v/>
      </c>
      <c r="N45" s="3">
        <f t="shared" si="12"/>
        <v>0.11096666666666667</v>
      </c>
      <c r="O45" s="3" t="str">
        <f t="shared" si="12"/>
        <v/>
      </c>
      <c r="P45" s="4">
        <f t="shared" si="2"/>
        <v>0.11096666666666667</v>
      </c>
      <c r="Q45" s="25">
        <f>SUM(E$13:E45)</f>
        <v>250000</v>
      </c>
      <c r="R45" s="26">
        <f>SUM(F$13:F45)</f>
        <v>490000</v>
      </c>
      <c r="S45" s="26">
        <f>SUM(G$13:G45)</f>
        <v>250000</v>
      </c>
      <c r="T45" s="27">
        <f t="shared" si="9"/>
        <v>990000</v>
      </c>
      <c r="U45" s="25">
        <f>SUM(I$13:I45)</f>
        <v>22534</v>
      </c>
      <c r="V45" s="26">
        <f>SUM(J$13:J45)</f>
        <v>54105</v>
      </c>
      <c r="W45" s="26">
        <f>SUM(K$13:K45)</f>
        <v>25426</v>
      </c>
      <c r="X45" s="27">
        <f t="shared" si="3"/>
        <v>102065</v>
      </c>
      <c r="Y45" s="3">
        <f t="shared" si="10"/>
        <v>9.0135999999999994E-2</v>
      </c>
      <c r="Z45" s="3">
        <f t="shared" si="4"/>
        <v>0.11041836734693877</v>
      </c>
      <c r="AA45" s="3">
        <f t="shared" si="4"/>
        <v>0.101704</v>
      </c>
      <c r="AB45" s="4">
        <f t="shared" si="11"/>
        <v>0.1030959595959596</v>
      </c>
    </row>
    <row r="46" spans="1:28" x14ac:dyDescent="0.3">
      <c r="A46" s="2">
        <v>34</v>
      </c>
      <c r="B46" s="13">
        <v>0.37928300021913264</v>
      </c>
      <c r="C46" s="21">
        <v>0.58343850906323758</v>
      </c>
      <c r="D46" s="31">
        <v>0.9713856665544085</v>
      </c>
      <c r="E46" s="25">
        <v>0</v>
      </c>
      <c r="F46" s="26">
        <v>30000</v>
      </c>
      <c r="G46" s="26">
        <v>0</v>
      </c>
      <c r="H46" s="27">
        <f t="shared" si="5"/>
        <v>30000</v>
      </c>
      <c r="I46" s="25">
        <f t="shared" si="6"/>
        <v>0</v>
      </c>
      <c r="J46" s="26">
        <f t="shared" si="7"/>
        <v>3311</v>
      </c>
      <c r="K46" s="26">
        <f t="shared" si="8"/>
        <v>0</v>
      </c>
      <c r="L46" s="27">
        <f t="shared" si="0"/>
        <v>3311</v>
      </c>
      <c r="M46" s="19" t="str">
        <f t="shared" si="12"/>
        <v/>
      </c>
      <c r="N46" s="3">
        <f t="shared" si="12"/>
        <v>0.11036666666666667</v>
      </c>
      <c r="O46" s="3" t="str">
        <f t="shared" si="12"/>
        <v/>
      </c>
      <c r="P46" s="4">
        <f t="shared" si="2"/>
        <v>0.11036666666666667</v>
      </c>
      <c r="Q46" s="25">
        <f>SUM(E$13:E46)</f>
        <v>250000</v>
      </c>
      <c r="R46" s="26">
        <f>SUM(F$13:F46)</f>
        <v>520000</v>
      </c>
      <c r="S46" s="26">
        <f>SUM(G$13:G46)</f>
        <v>250000</v>
      </c>
      <c r="T46" s="27">
        <f t="shared" si="9"/>
        <v>1020000</v>
      </c>
      <c r="U46" s="25">
        <f>SUM(I$13:I46)</f>
        <v>22534</v>
      </c>
      <c r="V46" s="26">
        <f>SUM(J$13:J46)</f>
        <v>57416</v>
      </c>
      <c r="W46" s="26">
        <f>SUM(K$13:K46)</f>
        <v>25426</v>
      </c>
      <c r="X46" s="27">
        <f t="shared" si="3"/>
        <v>105376</v>
      </c>
      <c r="Y46" s="3">
        <f t="shared" si="10"/>
        <v>9.0135999999999994E-2</v>
      </c>
      <c r="Z46" s="3">
        <f t="shared" si="4"/>
        <v>0.11041538461538461</v>
      </c>
      <c r="AA46" s="3">
        <f t="shared" si="4"/>
        <v>0.101704</v>
      </c>
      <c r="AB46" s="4">
        <f t="shared" si="11"/>
        <v>0.10330980392156863</v>
      </c>
    </row>
    <row r="47" spans="1:28" x14ac:dyDescent="0.3">
      <c r="A47" s="2">
        <v>35</v>
      </c>
      <c r="B47" s="13">
        <v>0.16918604551395922</v>
      </c>
      <c r="C47" s="21">
        <v>0.85672879876591712</v>
      </c>
      <c r="D47" s="31">
        <v>0.79024571973503632</v>
      </c>
      <c r="E47" s="25">
        <v>0</v>
      </c>
      <c r="F47" s="26">
        <v>30000</v>
      </c>
      <c r="G47" s="26">
        <v>0</v>
      </c>
      <c r="H47" s="27">
        <f t="shared" si="5"/>
        <v>30000</v>
      </c>
      <c r="I47" s="25">
        <f t="shared" si="6"/>
        <v>0</v>
      </c>
      <c r="J47" s="26">
        <f t="shared" si="7"/>
        <v>3358</v>
      </c>
      <c r="K47" s="26">
        <f t="shared" si="8"/>
        <v>0</v>
      </c>
      <c r="L47" s="27">
        <f t="shared" si="0"/>
        <v>3358</v>
      </c>
      <c r="M47" s="19" t="str">
        <f t="shared" si="12"/>
        <v/>
      </c>
      <c r="N47" s="3">
        <f t="shared" si="12"/>
        <v>0.11193333333333333</v>
      </c>
      <c r="O47" s="3" t="str">
        <f t="shared" si="12"/>
        <v/>
      </c>
      <c r="P47" s="4">
        <f t="shared" si="2"/>
        <v>0.11193333333333333</v>
      </c>
      <c r="Q47" s="25">
        <f>SUM(E$13:E47)</f>
        <v>250000</v>
      </c>
      <c r="R47" s="26">
        <f>SUM(F$13:F47)</f>
        <v>550000</v>
      </c>
      <c r="S47" s="26">
        <f>SUM(G$13:G47)</f>
        <v>250000</v>
      </c>
      <c r="T47" s="27">
        <f t="shared" si="9"/>
        <v>1050000</v>
      </c>
      <c r="U47" s="25">
        <f>SUM(I$13:I47)</f>
        <v>22534</v>
      </c>
      <c r="V47" s="26">
        <f>SUM(J$13:J47)</f>
        <v>60774</v>
      </c>
      <c r="W47" s="26">
        <f>SUM(K$13:K47)</f>
        <v>25426</v>
      </c>
      <c r="X47" s="27">
        <f t="shared" si="3"/>
        <v>108734</v>
      </c>
      <c r="Y47" s="3">
        <f t="shared" si="10"/>
        <v>9.0135999999999994E-2</v>
      </c>
      <c r="Z47" s="3">
        <f t="shared" si="4"/>
        <v>0.11049818181818181</v>
      </c>
      <c r="AA47" s="3">
        <f t="shared" si="4"/>
        <v>0.101704</v>
      </c>
      <c r="AB47" s="4">
        <f t="shared" si="11"/>
        <v>0.10355619047619048</v>
      </c>
    </row>
    <row r="48" spans="1:28" x14ac:dyDescent="0.3">
      <c r="A48" s="2">
        <v>36</v>
      </c>
      <c r="B48" s="13">
        <v>4.7865154844888069E-2</v>
      </c>
      <c r="C48" s="21">
        <v>0.52541042716998121</v>
      </c>
      <c r="D48" s="31">
        <v>0.41685646428506251</v>
      </c>
      <c r="E48" s="25">
        <v>0</v>
      </c>
      <c r="F48" s="26">
        <v>30000</v>
      </c>
      <c r="G48" s="26">
        <v>0</v>
      </c>
      <c r="H48" s="27">
        <f t="shared" si="5"/>
        <v>30000</v>
      </c>
      <c r="I48" s="25">
        <f t="shared" si="6"/>
        <v>0</v>
      </c>
      <c r="J48" s="26">
        <f t="shared" si="7"/>
        <v>3303</v>
      </c>
      <c r="K48" s="26">
        <f t="shared" si="8"/>
        <v>0</v>
      </c>
      <c r="L48" s="27">
        <f t="shared" si="0"/>
        <v>3303</v>
      </c>
      <c r="M48" s="19" t="str">
        <f t="shared" si="12"/>
        <v/>
      </c>
      <c r="N48" s="3">
        <f t="shared" si="12"/>
        <v>0.1101</v>
      </c>
      <c r="O48" s="3" t="str">
        <f t="shared" si="12"/>
        <v/>
      </c>
      <c r="P48" s="4">
        <f t="shared" si="2"/>
        <v>0.1101</v>
      </c>
      <c r="Q48" s="25">
        <f>SUM(E$13:E48)</f>
        <v>250000</v>
      </c>
      <c r="R48" s="26">
        <f>SUM(F$13:F48)</f>
        <v>580000</v>
      </c>
      <c r="S48" s="26">
        <f>SUM(G$13:G48)</f>
        <v>250000</v>
      </c>
      <c r="T48" s="27">
        <f t="shared" si="9"/>
        <v>1080000</v>
      </c>
      <c r="U48" s="25">
        <f>SUM(I$13:I48)</f>
        <v>22534</v>
      </c>
      <c r="V48" s="26">
        <f>SUM(J$13:J48)</f>
        <v>64077</v>
      </c>
      <c r="W48" s="26">
        <f>SUM(K$13:K48)</f>
        <v>25426</v>
      </c>
      <c r="X48" s="27">
        <f t="shared" si="3"/>
        <v>112037</v>
      </c>
      <c r="Y48" s="3">
        <f t="shared" si="10"/>
        <v>9.0135999999999994E-2</v>
      </c>
      <c r="Z48" s="3">
        <f t="shared" si="4"/>
        <v>0.11047758620689656</v>
      </c>
      <c r="AA48" s="3">
        <f t="shared" si="4"/>
        <v>0.101704</v>
      </c>
      <c r="AB48" s="4">
        <f t="shared" si="11"/>
        <v>0.10373796296296296</v>
      </c>
    </row>
    <row r="49" spans="1:28" x14ac:dyDescent="0.3">
      <c r="A49" s="2">
        <v>37</v>
      </c>
      <c r="B49" s="13">
        <v>0.19716443155712249</v>
      </c>
      <c r="C49" s="21">
        <v>0.88580004983850236</v>
      </c>
      <c r="D49" s="31">
        <v>3.0788225974295758E-2</v>
      </c>
      <c r="E49" s="25">
        <v>0</v>
      </c>
      <c r="F49" s="26">
        <v>30000</v>
      </c>
      <c r="G49" s="26">
        <v>0</v>
      </c>
      <c r="H49" s="27">
        <f t="shared" si="5"/>
        <v>30000</v>
      </c>
      <c r="I49" s="25">
        <f t="shared" si="6"/>
        <v>0</v>
      </c>
      <c r="J49" s="26">
        <f t="shared" si="7"/>
        <v>3365</v>
      </c>
      <c r="K49" s="26">
        <f t="shared" si="8"/>
        <v>0</v>
      </c>
      <c r="L49" s="27">
        <f t="shared" si="0"/>
        <v>3365</v>
      </c>
      <c r="M49" s="19" t="str">
        <f t="shared" si="12"/>
        <v/>
      </c>
      <c r="N49" s="3">
        <f t="shared" si="12"/>
        <v>0.11216666666666666</v>
      </c>
      <c r="O49" s="3" t="str">
        <f t="shared" si="12"/>
        <v/>
      </c>
      <c r="P49" s="4">
        <f t="shared" si="2"/>
        <v>0.11216666666666666</v>
      </c>
      <c r="Q49" s="25">
        <f>SUM(E$13:E49)</f>
        <v>250000</v>
      </c>
      <c r="R49" s="26">
        <f>SUM(F$13:F49)</f>
        <v>610000</v>
      </c>
      <c r="S49" s="26">
        <f>SUM(G$13:G49)</f>
        <v>250000</v>
      </c>
      <c r="T49" s="27">
        <f t="shared" si="9"/>
        <v>1110000</v>
      </c>
      <c r="U49" s="25">
        <f>SUM(I$13:I49)</f>
        <v>22534</v>
      </c>
      <c r="V49" s="26">
        <f>SUM(J$13:J49)</f>
        <v>67442</v>
      </c>
      <c r="W49" s="26">
        <f>SUM(K$13:K49)</f>
        <v>25426</v>
      </c>
      <c r="X49" s="27">
        <f t="shared" si="3"/>
        <v>115402</v>
      </c>
      <c r="Y49" s="3">
        <f t="shared" si="10"/>
        <v>9.0135999999999994E-2</v>
      </c>
      <c r="Z49" s="3">
        <f t="shared" si="4"/>
        <v>0.11056065573770492</v>
      </c>
      <c r="AA49" s="3">
        <f t="shared" si="4"/>
        <v>0.101704</v>
      </c>
      <c r="AB49" s="4">
        <f t="shared" si="11"/>
        <v>0.10396576576576577</v>
      </c>
    </row>
    <row r="50" spans="1:28" x14ac:dyDescent="0.3">
      <c r="A50" s="2">
        <v>38</v>
      </c>
      <c r="B50" s="13">
        <v>0.48165300113802223</v>
      </c>
      <c r="C50" s="21">
        <v>0.63957253558059357</v>
      </c>
      <c r="D50" s="31">
        <v>0.56574500553275064</v>
      </c>
      <c r="E50" s="25">
        <v>0</v>
      </c>
      <c r="F50" s="26">
        <v>30000</v>
      </c>
      <c r="G50" s="26">
        <v>0</v>
      </c>
      <c r="H50" s="27">
        <f t="shared" si="5"/>
        <v>30000</v>
      </c>
      <c r="I50" s="25">
        <f t="shared" si="6"/>
        <v>0</v>
      </c>
      <c r="J50" s="26">
        <f t="shared" si="7"/>
        <v>3319</v>
      </c>
      <c r="K50" s="26">
        <f t="shared" si="8"/>
        <v>0</v>
      </c>
      <c r="L50" s="27">
        <f t="shared" si="0"/>
        <v>3319</v>
      </c>
      <c r="M50" s="19" t="str">
        <f t="shared" si="12"/>
        <v/>
      </c>
      <c r="N50" s="3">
        <f t="shared" si="12"/>
        <v>0.11063333333333333</v>
      </c>
      <c r="O50" s="3" t="str">
        <f t="shared" si="12"/>
        <v/>
      </c>
      <c r="P50" s="4">
        <f t="shared" si="2"/>
        <v>0.11063333333333333</v>
      </c>
      <c r="Q50" s="25">
        <f>SUM(E$13:E50)</f>
        <v>250000</v>
      </c>
      <c r="R50" s="26">
        <f>SUM(F$13:F50)</f>
        <v>640000</v>
      </c>
      <c r="S50" s="26">
        <f>SUM(G$13:G50)</f>
        <v>250000</v>
      </c>
      <c r="T50" s="27">
        <f t="shared" si="9"/>
        <v>1140000</v>
      </c>
      <c r="U50" s="25">
        <f>SUM(I$13:I50)</f>
        <v>22534</v>
      </c>
      <c r="V50" s="26">
        <f>SUM(J$13:J50)</f>
        <v>70761</v>
      </c>
      <c r="W50" s="26">
        <f>SUM(K$13:K50)</f>
        <v>25426</v>
      </c>
      <c r="X50" s="27">
        <f t="shared" si="3"/>
        <v>118721</v>
      </c>
      <c r="Y50" s="3">
        <f t="shared" si="10"/>
        <v>9.0135999999999994E-2</v>
      </c>
      <c r="Z50" s="3">
        <f t="shared" si="4"/>
        <v>0.1105640625</v>
      </c>
      <c r="AA50" s="3">
        <f t="shared" si="4"/>
        <v>0.101704</v>
      </c>
      <c r="AB50" s="4">
        <f t="shared" si="11"/>
        <v>0.10414122807017544</v>
      </c>
    </row>
    <row r="51" spans="1:28" x14ac:dyDescent="0.3">
      <c r="A51" s="2">
        <v>39</v>
      </c>
      <c r="B51" s="13">
        <v>0.53252149389767411</v>
      </c>
      <c r="C51" s="21">
        <v>0.26264872583515153</v>
      </c>
      <c r="D51" s="31">
        <v>0.87955960602997807</v>
      </c>
      <c r="E51" s="25">
        <v>0</v>
      </c>
      <c r="F51" s="26">
        <v>30000</v>
      </c>
      <c r="G51" s="26">
        <v>0</v>
      </c>
      <c r="H51" s="27">
        <f t="shared" si="5"/>
        <v>30000</v>
      </c>
      <c r="I51" s="25">
        <f t="shared" si="6"/>
        <v>0</v>
      </c>
      <c r="J51" s="26">
        <f t="shared" si="7"/>
        <v>3265</v>
      </c>
      <c r="K51" s="26">
        <f t="shared" si="8"/>
        <v>0</v>
      </c>
      <c r="L51" s="27">
        <f t="shared" si="0"/>
        <v>3265</v>
      </c>
      <c r="M51" s="19" t="str">
        <f t="shared" si="12"/>
        <v/>
      </c>
      <c r="N51" s="3">
        <f t="shared" si="12"/>
        <v>0.10883333333333334</v>
      </c>
      <c r="O51" s="3" t="str">
        <f t="shared" si="12"/>
        <v/>
      </c>
      <c r="P51" s="4">
        <f t="shared" si="2"/>
        <v>0.10883333333333334</v>
      </c>
      <c r="Q51" s="25">
        <f>SUM(E$13:E51)</f>
        <v>250000</v>
      </c>
      <c r="R51" s="26">
        <f>SUM(F$13:F51)</f>
        <v>670000</v>
      </c>
      <c r="S51" s="26">
        <f>SUM(G$13:G51)</f>
        <v>250000</v>
      </c>
      <c r="T51" s="27">
        <f t="shared" si="9"/>
        <v>1170000</v>
      </c>
      <c r="U51" s="25">
        <f>SUM(I$13:I51)</f>
        <v>22534</v>
      </c>
      <c r="V51" s="26">
        <f>SUM(J$13:J51)</f>
        <v>74026</v>
      </c>
      <c r="W51" s="26">
        <f>SUM(K$13:K51)</f>
        <v>25426</v>
      </c>
      <c r="X51" s="27">
        <f t="shared" si="3"/>
        <v>121986</v>
      </c>
      <c r="Y51" s="3">
        <f t="shared" si="10"/>
        <v>9.0135999999999994E-2</v>
      </c>
      <c r="Z51" s="3">
        <f t="shared" si="4"/>
        <v>0.11048656716417911</v>
      </c>
      <c r="AA51" s="3">
        <f t="shared" si="4"/>
        <v>0.101704</v>
      </c>
      <c r="AB51" s="4">
        <f t="shared" si="11"/>
        <v>0.10426153846153846</v>
      </c>
    </row>
    <row r="52" spans="1:28" x14ac:dyDescent="0.3">
      <c r="A52" s="2">
        <v>40</v>
      </c>
      <c r="B52" s="13">
        <v>0.92255295532965398</v>
      </c>
      <c r="C52" s="21">
        <v>0.5670472003227135</v>
      </c>
      <c r="D52" s="31">
        <v>0.28631397150172722</v>
      </c>
      <c r="E52" s="25">
        <v>0</v>
      </c>
      <c r="F52" s="26">
        <v>30000</v>
      </c>
      <c r="G52" s="26">
        <v>0</v>
      </c>
      <c r="H52" s="27">
        <f t="shared" si="5"/>
        <v>30000</v>
      </c>
      <c r="I52" s="25">
        <f t="shared" si="6"/>
        <v>0</v>
      </c>
      <c r="J52" s="26">
        <f t="shared" si="7"/>
        <v>3309</v>
      </c>
      <c r="K52" s="26">
        <f t="shared" si="8"/>
        <v>0</v>
      </c>
      <c r="L52" s="27">
        <f t="shared" si="0"/>
        <v>3309</v>
      </c>
      <c r="M52" s="19" t="str">
        <f t="shared" si="12"/>
        <v/>
      </c>
      <c r="N52" s="3">
        <f t="shared" si="12"/>
        <v>0.1103</v>
      </c>
      <c r="O52" s="3" t="str">
        <f t="shared" si="12"/>
        <v/>
      </c>
      <c r="P52" s="4">
        <f t="shared" si="2"/>
        <v>0.1103</v>
      </c>
      <c r="Q52" s="25">
        <f>SUM(E$13:E52)</f>
        <v>250000</v>
      </c>
      <c r="R52" s="26">
        <f>SUM(F$13:F52)</f>
        <v>700000</v>
      </c>
      <c r="S52" s="26">
        <f>SUM(G$13:G52)</f>
        <v>250000</v>
      </c>
      <c r="T52" s="27">
        <f t="shared" si="9"/>
        <v>1200000</v>
      </c>
      <c r="U52" s="25">
        <f>SUM(I$13:I52)</f>
        <v>22534</v>
      </c>
      <c r="V52" s="26">
        <f>SUM(J$13:J52)</f>
        <v>77335</v>
      </c>
      <c r="W52" s="26">
        <f>SUM(K$13:K52)</f>
        <v>25426</v>
      </c>
      <c r="X52" s="27">
        <f t="shared" si="3"/>
        <v>125295</v>
      </c>
      <c r="Y52" s="3">
        <f t="shared" si="10"/>
        <v>9.0135999999999994E-2</v>
      </c>
      <c r="Z52" s="3">
        <f t="shared" si="4"/>
        <v>0.11047857142857143</v>
      </c>
      <c r="AA52" s="3">
        <f t="shared" si="4"/>
        <v>0.101704</v>
      </c>
      <c r="AB52" s="4">
        <f t="shared" si="11"/>
        <v>0.10441250000000001</v>
      </c>
    </row>
    <row r="53" spans="1:28" x14ac:dyDescent="0.3">
      <c r="A53" s="2">
        <v>41</v>
      </c>
      <c r="B53" s="13">
        <v>0.30472102087462405</v>
      </c>
      <c r="C53" s="21">
        <v>0.32391430552632161</v>
      </c>
      <c r="D53" s="31">
        <v>0.93321803690125427</v>
      </c>
      <c r="E53" s="25">
        <v>0</v>
      </c>
      <c r="F53" s="26">
        <v>30000</v>
      </c>
      <c r="G53" s="26">
        <v>0</v>
      </c>
      <c r="H53" s="27">
        <f t="shared" si="5"/>
        <v>30000</v>
      </c>
      <c r="I53" s="25">
        <f t="shared" si="6"/>
        <v>0</v>
      </c>
      <c r="J53" s="26">
        <f t="shared" si="7"/>
        <v>3275</v>
      </c>
      <c r="K53" s="26">
        <f t="shared" si="8"/>
        <v>0</v>
      </c>
      <c r="L53" s="27">
        <f t="shared" si="0"/>
        <v>3275</v>
      </c>
      <c r="M53" s="19" t="str">
        <f t="shared" si="12"/>
        <v/>
      </c>
      <c r="N53" s="3">
        <f t="shared" si="12"/>
        <v>0.10916666666666666</v>
      </c>
      <c r="O53" s="3" t="str">
        <f t="shared" si="12"/>
        <v/>
      </c>
      <c r="P53" s="4">
        <f t="shared" si="2"/>
        <v>0.10916666666666666</v>
      </c>
      <c r="Q53" s="25">
        <f>SUM(E$13:E53)</f>
        <v>250000</v>
      </c>
      <c r="R53" s="26">
        <f>SUM(F$13:F53)</f>
        <v>730000</v>
      </c>
      <c r="S53" s="26">
        <f>SUM(G$13:G53)</f>
        <v>250000</v>
      </c>
      <c r="T53" s="27">
        <f t="shared" si="9"/>
        <v>1230000</v>
      </c>
      <c r="U53" s="25">
        <f>SUM(I$13:I53)</f>
        <v>22534</v>
      </c>
      <c r="V53" s="26">
        <f>SUM(J$13:J53)</f>
        <v>80610</v>
      </c>
      <c r="W53" s="26">
        <f>SUM(K$13:K53)</f>
        <v>25426</v>
      </c>
      <c r="X53" s="27">
        <f t="shared" si="3"/>
        <v>128570</v>
      </c>
      <c r="Y53" s="3">
        <f t="shared" si="10"/>
        <v>9.0135999999999994E-2</v>
      </c>
      <c r="Z53" s="3">
        <f t="shared" si="4"/>
        <v>0.11042465753424657</v>
      </c>
      <c r="AA53" s="3">
        <f t="shared" si="4"/>
        <v>0.101704</v>
      </c>
      <c r="AB53" s="4">
        <f t="shared" si="11"/>
        <v>0.10452845528455285</v>
      </c>
    </row>
    <row r="54" spans="1:28" x14ac:dyDescent="0.3">
      <c r="A54" s="2">
        <v>42</v>
      </c>
      <c r="B54" s="13">
        <v>0.82345547987851098</v>
      </c>
      <c r="C54" s="21">
        <v>0.28873626061197466</v>
      </c>
      <c r="D54" s="31">
        <v>0.59287093332749319</v>
      </c>
      <c r="E54" s="25">
        <v>0</v>
      </c>
      <c r="F54" s="26">
        <v>30000</v>
      </c>
      <c r="G54" s="26">
        <v>0</v>
      </c>
      <c r="H54" s="27">
        <f t="shared" si="5"/>
        <v>30000</v>
      </c>
      <c r="I54" s="25">
        <f t="shared" si="6"/>
        <v>0</v>
      </c>
      <c r="J54" s="26">
        <f t="shared" si="7"/>
        <v>3270</v>
      </c>
      <c r="K54" s="26">
        <f t="shared" si="8"/>
        <v>0</v>
      </c>
      <c r="L54" s="27">
        <f t="shared" si="0"/>
        <v>3270</v>
      </c>
      <c r="M54" s="19" t="str">
        <f t="shared" si="12"/>
        <v/>
      </c>
      <c r="N54" s="3">
        <f t="shared" si="12"/>
        <v>0.109</v>
      </c>
      <c r="O54" s="3" t="str">
        <f t="shared" si="12"/>
        <v/>
      </c>
      <c r="P54" s="4">
        <f t="shared" si="2"/>
        <v>0.109</v>
      </c>
      <c r="Q54" s="25">
        <f>SUM(E$13:E54)</f>
        <v>250000</v>
      </c>
      <c r="R54" s="26">
        <f>SUM(F$13:F54)</f>
        <v>760000</v>
      </c>
      <c r="S54" s="26">
        <f>SUM(G$13:G54)</f>
        <v>250000</v>
      </c>
      <c r="T54" s="27">
        <f t="shared" si="9"/>
        <v>1260000</v>
      </c>
      <c r="U54" s="25">
        <f>SUM(I$13:I54)</f>
        <v>22534</v>
      </c>
      <c r="V54" s="26">
        <f>SUM(J$13:J54)</f>
        <v>83880</v>
      </c>
      <c r="W54" s="26">
        <f>SUM(K$13:K54)</f>
        <v>25426</v>
      </c>
      <c r="X54" s="27">
        <f t="shared" si="3"/>
        <v>131840</v>
      </c>
      <c r="Y54" s="3">
        <f t="shared" si="10"/>
        <v>9.0135999999999994E-2</v>
      </c>
      <c r="Z54" s="3">
        <f t="shared" si="4"/>
        <v>0.11036842105263157</v>
      </c>
      <c r="AA54" s="3">
        <f t="shared" si="4"/>
        <v>0.101704</v>
      </c>
      <c r="AB54" s="4">
        <f t="shared" si="11"/>
        <v>0.10463492063492064</v>
      </c>
    </row>
    <row r="55" spans="1:28" x14ac:dyDescent="0.3">
      <c r="A55" s="2">
        <v>43</v>
      </c>
      <c r="B55" s="13">
        <v>0.69675708463763708</v>
      </c>
      <c r="C55" s="21">
        <v>0.33186280995242534</v>
      </c>
      <c r="D55" s="31">
        <v>3.0146157546610541E-2</v>
      </c>
      <c r="E55" s="25">
        <v>0</v>
      </c>
      <c r="F55" s="26">
        <v>30000</v>
      </c>
      <c r="G55" s="26">
        <v>0</v>
      </c>
      <c r="H55" s="27">
        <f t="shared" si="5"/>
        <v>30000</v>
      </c>
      <c r="I55" s="25">
        <f t="shared" si="6"/>
        <v>0</v>
      </c>
      <c r="J55" s="26">
        <f t="shared" si="7"/>
        <v>3276</v>
      </c>
      <c r="K55" s="26">
        <f t="shared" si="8"/>
        <v>0</v>
      </c>
      <c r="L55" s="27">
        <f t="shared" si="0"/>
        <v>3276</v>
      </c>
      <c r="M55" s="19" t="str">
        <f t="shared" si="12"/>
        <v/>
      </c>
      <c r="N55" s="3">
        <f t="shared" si="12"/>
        <v>0.10920000000000001</v>
      </c>
      <c r="O55" s="3" t="str">
        <f t="shared" si="12"/>
        <v/>
      </c>
      <c r="P55" s="4">
        <f t="shared" si="2"/>
        <v>0.10920000000000001</v>
      </c>
      <c r="Q55" s="25">
        <f>SUM(E$13:E55)</f>
        <v>250000</v>
      </c>
      <c r="R55" s="26">
        <f>SUM(F$13:F55)</f>
        <v>790000</v>
      </c>
      <c r="S55" s="26">
        <f>SUM(G$13:G55)</f>
        <v>250000</v>
      </c>
      <c r="T55" s="27">
        <f t="shared" si="9"/>
        <v>1290000</v>
      </c>
      <c r="U55" s="25">
        <f>SUM(I$13:I55)</f>
        <v>22534</v>
      </c>
      <c r="V55" s="26">
        <f>SUM(J$13:J55)</f>
        <v>87156</v>
      </c>
      <c r="W55" s="26">
        <f>SUM(K$13:K55)</f>
        <v>25426</v>
      </c>
      <c r="X55" s="27">
        <f t="shared" si="3"/>
        <v>135116</v>
      </c>
      <c r="Y55" s="3">
        <f t="shared" si="10"/>
        <v>9.0135999999999994E-2</v>
      </c>
      <c r="Z55" s="3">
        <f t="shared" si="4"/>
        <v>0.1103240506329114</v>
      </c>
      <c r="AA55" s="3">
        <f t="shared" si="4"/>
        <v>0.101704</v>
      </c>
      <c r="AB55" s="4">
        <f t="shared" si="11"/>
        <v>0.10474108527131783</v>
      </c>
    </row>
    <row r="56" spans="1:28" x14ac:dyDescent="0.3">
      <c r="A56" s="2">
        <v>44</v>
      </c>
      <c r="B56" s="13">
        <v>0.55118861757691073</v>
      </c>
      <c r="C56" s="21">
        <v>0.32279980663695784</v>
      </c>
      <c r="D56" s="31">
        <v>0.30245200454104371</v>
      </c>
      <c r="E56" s="25">
        <v>0</v>
      </c>
      <c r="F56" s="26">
        <v>30000</v>
      </c>
      <c r="G56" s="26">
        <v>0</v>
      </c>
      <c r="H56" s="27">
        <f t="shared" si="5"/>
        <v>30000</v>
      </c>
      <c r="I56" s="25">
        <f t="shared" si="6"/>
        <v>0</v>
      </c>
      <c r="J56" s="26">
        <f t="shared" si="7"/>
        <v>3275</v>
      </c>
      <c r="K56" s="26">
        <f t="shared" si="8"/>
        <v>0</v>
      </c>
      <c r="L56" s="27">
        <f t="shared" si="0"/>
        <v>3275</v>
      </c>
      <c r="M56" s="19" t="str">
        <f t="shared" si="12"/>
        <v/>
      </c>
      <c r="N56" s="3">
        <f t="shared" si="12"/>
        <v>0.10916666666666666</v>
      </c>
      <c r="O56" s="3" t="str">
        <f t="shared" si="12"/>
        <v/>
      </c>
      <c r="P56" s="4">
        <f t="shared" si="2"/>
        <v>0.10916666666666666</v>
      </c>
      <c r="Q56" s="25">
        <f>SUM(E$13:E56)</f>
        <v>250000</v>
      </c>
      <c r="R56" s="26">
        <f>SUM(F$13:F56)</f>
        <v>820000</v>
      </c>
      <c r="S56" s="26">
        <f>SUM(G$13:G56)</f>
        <v>250000</v>
      </c>
      <c r="T56" s="27">
        <f t="shared" si="9"/>
        <v>1320000</v>
      </c>
      <c r="U56" s="25">
        <f>SUM(I$13:I56)</f>
        <v>22534</v>
      </c>
      <c r="V56" s="26">
        <f>SUM(J$13:J56)</f>
        <v>90431</v>
      </c>
      <c r="W56" s="26">
        <f>SUM(K$13:K56)</f>
        <v>25426</v>
      </c>
      <c r="X56" s="27">
        <f t="shared" si="3"/>
        <v>138391</v>
      </c>
      <c r="Y56" s="3">
        <f t="shared" si="10"/>
        <v>9.0135999999999994E-2</v>
      </c>
      <c r="Z56" s="3">
        <f t="shared" si="4"/>
        <v>0.11028170731707317</v>
      </c>
      <c r="AA56" s="3">
        <f t="shared" si="4"/>
        <v>0.101704</v>
      </c>
      <c r="AB56" s="4">
        <f t="shared" si="11"/>
        <v>0.10484166666666667</v>
      </c>
    </row>
    <row r="57" spans="1:28" x14ac:dyDescent="0.3">
      <c r="A57" s="2">
        <v>45</v>
      </c>
      <c r="B57" s="13">
        <v>0.97126569621433068</v>
      </c>
      <c r="C57" s="21">
        <v>0.27809922304627921</v>
      </c>
      <c r="D57" s="31">
        <v>8.1146938452552164E-2</v>
      </c>
      <c r="E57" s="25">
        <v>0</v>
      </c>
      <c r="F57" s="26">
        <v>30000</v>
      </c>
      <c r="G57" s="26">
        <v>0</v>
      </c>
      <c r="H57" s="27">
        <f t="shared" si="5"/>
        <v>30000</v>
      </c>
      <c r="I57" s="25">
        <f t="shared" si="6"/>
        <v>0</v>
      </c>
      <c r="J57" s="26">
        <f t="shared" si="7"/>
        <v>3268</v>
      </c>
      <c r="K57" s="26">
        <f t="shared" si="8"/>
        <v>0</v>
      </c>
      <c r="L57" s="27">
        <f t="shared" si="0"/>
        <v>3268</v>
      </c>
      <c r="M57" s="19" t="str">
        <f t="shared" si="12"/>
        <v/>
      </c>
      <c r="N57" s="3">
        <f t="shared" si="12"/>
        <v>0.10893333333333333</v>
      </c>
      <c r="O57" s="3" t="str">
        <f t="shared" si="12"/>
        <v/>
      </c>
      <c r="P57" s="4">
        <f t="shared" si="2"/>
        <v>0.10893333333333333</v>
      </c>
      <c r="Q57" s="25">
        <f>SUM(E$13:E57)</f>
        <v>250000</v>
      </c>
      <c r="R57" s="26">
        <f>SUM(F$13:F57)</f>
        <v>850000</v>
      </c>
      <c r="S57" s="26">
        <f>SUM(G$13:G57)</f>
        <v>250000</v>
      </c>
      <c r="T57" s="27">
        <f t="shared" si="9"/>
        <v>1350000</v>
      </c>
      <c r="U57" s="25">
        <f>SUM(I$13:I57)</f>
        <v>22534</v>
      </c>
      <c r="V57" s="26">
        <f>SUM(J$13:J57)</f>
        <v>93699</v>
      </c>
      <c r="W57" s="26">
        <f>SUM(K$13:K57)</f>
        <v>25426</v>
      </c>
      <c r="X57" s="27">
        <f t="shared" si="3"/>
        <v>141659</v>
      </c>
      <c r="Y57" s="3">
        <f t="shared" si="10"/>
        <v>9.0135999999999994E-2</v>
      </c>
      <c r="Z57" s="3">
        <f t="shared" si="4"/>
        <v>0.11023411764705883</v>
      </c>
      <c r="AA57" s="3">
        <f t="shared" si="4"/>
        <v>0.101704</v>
      </c>
      <c r="AB57" s="4">
        <f t="shared" si="11"/>
        <v>0.10493259259259259</v>
      </c>
    </row>
    <row r="58" spans="1:28" x14ac:dyDescent="0.3">
      <c r="A58" s="2">
        <v>46</v>
      </c>
      <c r="B58" s="13">
        <v>0.43683091602869928</v>
      </c>
      <c r="C58" s="21">
        <v>0.65151255819418341</v>
      </c>
      <c r="D58" s="31">
        <v>0.43435853801382374</v>
      </c>
      <c r="E58" s="25">
        <v>0</v>
      </c>
      <c r="F58" s="26">
        <v>30000</v>
      </c>
      <c r="G58" s="26">
        <v>0</v>
      </c>
      <c r="H58" s="27">
        <f t="shared" si="5"/>
        <v>30000</v>
      </c>
      <c r="I58" s="25">
        <f t="shared" si="6"/>
        <v>0</v>
      </c>
      <c r="J58" s="26">
        <f t="shared" si="7"/>
        <v>3321</v>
      </c>
      <c r="K58" s="26">
        <f t="shared" si="8"/>
        <v>0</v>
      </c>
      <c r="L58" s="27">
        <f t="shared" si="0"/>
        <v>3321</v>
      </c>
      <c r="M58" s="19" t="str">
        <f t="shared" si="12"/>
        <v/>
      </c>
      <c r="N58" s="3">
        <f t="shared" si="12"/>
        <v>0.11070000000000001</v>
      </c>
      <c r="O58" s="3" t="str">
        <f t="shared" si="12"/>
        <v/>
      </c>
      <c r="P58" s="4">
        <f t="shared" si="2"/>
        <v>0.11070000000000001</v>
      </c>
      <c r="Q58" s="25">
        <f>SUM(E$13:E58)</f>
        <v>250000</v>
      </c>
      <c r="R58" s="26">
        <f>SUM(F$13:F58)</f>
        <v>880000</v>
      </c>
      <c r="S58" s="26">
        <f>SUM(G$13:G58)</f>
        <v>250000</v>
      </c>
      <c r="T58" s="27">
        <f t="shared" si="9"/>
        <v>1380000</v>
      </c>
      <c r="U58" s="25">
        <f>SUM(I$13:I58)</f>
        <v>22534</v>
      </c>
      <c r="V58" s="26">
        <f>SUM(J$13:J58)</f>
        <v>97020</v>
      </c>
      <c r="W58" s="26">
        <f>SUM(K$13:K58)</f>
        <v>25426</v>
      </c>
      <c r="X58" s="27">
        <f t="shared" si="3"/>
        <v>144980</v>
      </c>
      <c r="Y58" s="3">
        <f t="shared" si="10"/>
        <v>9.0135999999999994E-2</v>
      </c>
      <c r="Z58" s="3">
        <f t="shared" si="4"/>
        <v>0.11025</v>
      </c>
      <c r="AA58" s="3">
        <f t="shared" si="4"/>
        <v>0.101704</v>
      </c>
      <c r="AB58" s="4">
        <f t="shared" si="11"/>
        <v>0.10505797101449275</v>
      </c>
    </row>
    <row r="59" spans="1:28" x14ac:dyDescent="0.3">
      <c r="A59" s="2">
        <v>47</v>
      </c>
      <c r="B59" s="13">
        <v>0.13072269162680195</v>
      </c>
      <c r="C59" s="21">
        <v>0.92090357503884801</v>
      </c>
      <c r="D59" s="31">
        <v>0.93803893204143263</v>
      </c>
      <c r="E59" s="25">
        <v>0</v>
      </c>
      <c r="F59" s="26">
        <v>30000</v>
      </c>
      <c r="G59" s="26">
        <v>0</v>
      </c>
      <c r="H59" s="27">
        <f t="shared" si="5"/>
        <v>30000</v>
      </c>
      <c r="I59" s="25">
        <f t="shared" si="6"/>
        <v>0</v>
      </c>
      <c r="J59" s="26">
        <f t="shared" si="7"/>
        <v>3377</v>
      </c>
      <c r="K59" s="26">
        <f t="shared" si="8"/>
        <v>0</v>
      </c>
      <c r="L59" s="27">
        <f t="shared" si="0"/>
        <v>3377</v>
      </c>
      <c r="M59" s="19" t="str">
        <f t="shared" si="12"/>
        <v/>
      </c>
      <c r="N59" s="3">
        <f t="shared" si="12"/>
        <v>0.11256666666666666</v>
      </c>
      <c r="O59" s="3" t="str">
        <f t="shared" si="12"/>
        <v/>
      </c>
      <c r="P59" s="4">
        <f t="shared" si="2"/>
        <v>0.11256666666666666</v>
      </c>
      <c r="Q59" s="25">
        <f>SUM(E$13:E59)</f>
        <v>250000</v>
      </c>
      <c r="R59" s="26">
        <f>SUM(F$13:F59)</f>
        <v>910000</v>
      </c>
      <c r="S59" s="26">
        <f>SUM(G$13:G59)</f>
        <v>250000</v>
      </c>
      <c r="T59" s="27">
        <f t="shared" si="9"/>
        <v>1410000</v>
      </c>
      <c r="U59" s="25">
        <f>SUM(I$13:I59)</f>
        <v>22534</v>
      </c>
      <c r="V59" s="26">
        <f>SUM(J$13:J59)</f>
        <v>100397</v>
      </c>
      <c r="W59" s="26">
        <f>SUM(K$13:K59)</f>
        <v>25426</v>
      </c>
      <c r="X59" s="27">
        <f t="shared" si="3"/>
        <v>148357</v>
      </c>
      <c r="Y59" s="3">
        <f t="shared" si="10"/>
        <v>9.0135999999999994E-2</v>
      </c>
      <c r="Z59" s="3">
        <f t="shared" si="4"/>
        <v>0.11032637362637362</v>
      </c>
      <c r="AA59" s="3">
        <f t="shared" si="4"/>
        <v>0.101704</v>
      </c>
      <c r="AB59" s="4">
        <f t="shared" si="11"/>
        <v>0.1052177304964539</v>
      </c>
    </row>
    <row r="60" spans="1:28" x14ac:dyDescent="0.3">
      <c r="A60" s="2">
        <v>48</v>
      </c>
      <c r="B60" s="13">
        <v>0.81470058361646791</v>
      </c>
      <c r="C60" s="21">
        <v>0.24018709609043409</v>
      </c>
      <c r="D60" s="31">
        <v>0.75655942169367063</v>
      </c>
      <c r="E60" s="25">
        <v>0</v>
      </c>
      <c r="F60" s="26">
        <v>30000</v>
      </c>
      <c r="G60" s="26">
        <v>0</v>
      </c>
      <c r="H60" s="27">
        <f t="shared" si="5"/>
        <v>30000</v>
      </c>
      <c r="I60" s="25">
        <f t="shared" si="6"/>
        <v>0</v>
      </c>
      <c r="J60" s="26">
        <f t="shared" si="7"/>
        <v>3262</v>
      </c>
      <c r="K60" s="26">
        <f t="shared" si="8"/>
        <v>0</v>
      </c>
      <c r="L60" s="27">
        <f t="shared" si="0"/>
        <v>3262</v>
      </c>
      <c r="M60" s="19" t="str">
        <f t="shared" si="12"/>
        <v/>
      </c>
      <c r="N60" s="3">
        <f t="shared" si="12"/>
        <v>0.10873333333333333</v>
      </c>
      <c r="O60" s="3" t="str">
        <f t="shared" si="12"/>
        <v/>
      </c>
      <c r="P60" s="4">
        <f t="shared" si="2"/>
        <v>0.10873333333333333</v>
      </c>
      <c r="Q60" s="25">
        <f>SUM(E$13:E60)</f>
        <v>250000</v>
      </c>
      <c r="R60" s="26">
        <f>SUM(F$13:F60)</f>
        <v>940000</v>
      </c>
      <c r="S60" s="26">
        <f>SUM(G$13:G60)</f>
        <v>250000</v>
      </c>
      <c r="T60" s="27">
        <f t="shared" si="9"/>
        <v>1440000</v>
      </c>
      <c r="U60" s="25">
        <f>SUM(I$13:I60)</f>
        <v>22534</v>
      </c>
      <c r="V60" s="26">
        <f>SUM(J$13:J60)</f>
        <v>103659</v>
      </c>
      <c r="W60" s="26">
        <f>SUM(K$13:K60)</f>
        <v>25426</v>
      </c>
      <c r="X60" s="27">
        <f t="shared" si="3"/>
        <v>151619</v>
      </c>
      <c r="Y60" s="3">
        <f t="shared" si="10"/>
        <v>9.0135999999999994E-2</v>
      </c>
      <c r="Z60" s="3">
        <f t="shared" si="4"/>
        <v>0.11027553191489362</v>
      </c>
      <c r="AA60" s="3">
        <f t="shared" si="4"/>
        <v>0.101704</v>
      </c>
      <c r="AB60" s="4">
        <f t="shared" si="11"/>
        <v>0.10529097222222222</v>
      </c>
    </row>
    <row r="61" spans="1:28" x14ac:dyDescent="0.3">
      <c r="A61" s="2">
        <v>49</v>
      </c>
      <c r="B61" s="13">
        <v>0.79026756724035763</v>
      </c>
      <c r="C61" s="21">
        <v>0.82548138017143335</v>
      </c>
      <c r="D61" s="31">
        <v>5.7515534179600314E-2</v>
      </c>
      <c r="E61" s="25">
        <v>0</v>
      </c>
      <c r="F61" s="26">
        <v>30000</v>
      </c>
      <c r="G61" s="26">
        <v>0</v>
      </c>
      <c r="H61" s="27">
        <f t="shared" si="5"/>
        <v>30000</v>
      </c>
      <c r="I61" s="25">
        <f t="shared" si="6"/>
        <v>0</v>
      </c>
      <c r="J61" s="26">
        <f t="shared" si="7"/>
        <v>3351</v>
      </c>
      <c r="K61" s="26">
        <f t="shared" si="8"/>
        <v>0</v>
      </c>
      <c r="L61" s="27">
        <f t="shared" si="0"/>
        <v>3351</v>
      </c>
      <c r="M61" s="19" t="str">
        <f t="shared" si="12"/>
        <v/>
      </c>
      <c r="N61" s="3">
        <f t="shared" si="12"/>
        <v>0.11169999999999999</v>
      </c>
      <c r="O61" s="3" t="str">
        <f t="shared" si="12"/>
        <v/>
      </c>
      <c r="P61" s="4">
        <f t="shared" si="2"/>
        <v>0.11169999999999999</v>
      </c>
      <c r="Q61" s="25">
        <f>SUM(E$13:E61)</f>
        <v>250000</v>
      </c>
      <c r="R61" s="26">
        <f>SUM(F$13:F61)</f>
        <v>970000</v>
      </c>
      <c r="S61" s="26">
        <f>SUM(G$13:G61)</f>
        <v>250000</v>
      </c>
      <c r="T61" s="27">
        <f t="shared" si="9"/>
        <v>1470000</v>
      </c>
      <c r="U61" s="25">
        <f>SUM(I$13:I61)</f>
        <v>22534</v>
      </c>
      <c r="V61" s="26">
        <f>SUM(J$13:J61)</f>
        <v>107010</v>
      </c>
      <c r="W61" s="26">
        <f>SUM(K$13:K61)</f>
        <v>25426</v>
      </c>
      <c r="X61" s="27">
        <f t="shared" si="3"/>
        <v>154970</v>
      </c>
      <c r="Y61" s="3">
        <f t="shared" si="10"/>
        <v>9.0135999999999994E-2</v>
      </c>
      <c r="Z61" s="3">
        <f t="shared" si="4"/>
        <v>0.11031958762886598</v>
      </c>
      <c r="AA61" s="3">
        <f t="shared" si="4"/>
        <v>0.101704</v>
      </c>
      <c r="AB61" s="4">
        <f t="shared" si="11"/>
        <v>0.10542176870748299</v>
      </c>
    </row>
    <row r="62" spans="1:28" x14ac:dyDescent="0.3">
      <c r="A62" s="2">
        <v>50</v>
      </c>
      <c r="B62" s="13">
        <v>0.42758733201812404</v>
      </c>
      <c r="C62" s="21">
        <v>0.95349662323506224</v>
      </c>
      <c r="D62" s="31">
        <v>0.94465908454631897</v>
      </c>
      <c r="E62" s="25">
        <v>0</v>
      </c>
      <c r="F62" s="26">
        <v>30000</v>
      </c>
      <c r="G62" s="26">
        <v>0</v>
      </c>
      <c r="H62" s="27">
        <f t="shared" si="5"/>
        <v>30000</v>
      </c>
      <c r="I62" s="25">
        <f t="shared" si="6"/>
        <v>0</v>
      </c>
      <c r="J62" s="26">
        <f t="shared" si="7"/>
        <v>3391</v>
      </c>
      <c r="K62" s="26">
        <f t="shared" si="8"/>
        <v>0</v>
      </c>
      <c r="L62" s="27">
        <f t="shared" si="0"/>
        <v>3391</v>
      </c>
      <c r="M62" s="19" t="str">
        <f t="shared" si="12"/>
        <v/>
      </c>
      <c r="N62" s="3">
        <f t="shared" si="12"/>
        <v>0.11303333333333333</v>
      </c>
      <c r="O62" s="3" t="str">
        <f t="shared" si="12"/>
        <v/>
      </c>
      <c r="P62" s="4">
        <f t="shared" si="2"/>
        <v>0.11303333333333333</v>
      </c>
      <c r="Q62" s="25">
        <f>SUM(E$13:E62)</f>
        <v>250000</v>
      </c>
      <c r="R62" s="26">
        <f>SUM(F$13:F62)</f>
        <v>1000000</v>
      </c>
      <c r="S62" s="26">
        <f>SUM(G$13:G62)</f>
        <v>250000</v>
      </c>
      <c r="T62" s="27">
        <f t="shared" si="9"/>
        <v>1500000</v>
      </c>
      <c r="U62" s="25">
        <f>SUM(I$13:I62)</f>
        <v>22534</v>
      </c>
      <c r="V62" s="26">
        <f>SUM(J$13:J62)</f>
        <v>110401</v>
      </c>
      <c r="W62" s="26">
        <f>SUM(K$13:K62)</f>
        <v>25426</v>
      </c>
      <c r="X62" s="27">
        <f t="shared" si="3"/>
        <v>158361</v>
      </c>
      <c r="Y62" s="3">
        <f t="shared" si="10"/>
        <v>9.0135999999999994E-2</v>
      </c>
      <c r="Z62" s="3">
        <f t="shared" si="4"/>
        <v>0.110401</v>
      </c>
      <c r="AA62" s="3">
        <f t="shared" si="4"/>
        <v>0.101704</v>
      </c>
      <c r="AB62" s="4">
        <f t="shared" si="11"/>
        <v>0.105574</v>
      </c>
    </row>
    <row r="63" spans="1:28" x14ac:dyDescent="0.3">
      <c r="A63" s="2">
        <v>51</v>
      </c>
      <c r="B63" s="13">
        <v>0.65943465308028182</v>
      </c>
      <c r="C63" s="21">
        <v>0.57687389067164185</v>
      </c>
      <c r="D63" s="31">
        <v>0.98088432174162832</v>
      </c>
      <c r="E63" s="25">
        <v>0</v>
      </c>
      <c r="F63" s="26">
        <v>30000</v>
      </c>
      <c r="G63" s="26">
        <v>0</v>
      </c>
      <c r="H63" s="27">
        <f t="shared" si="5"/>
        <v>30000</v>
      </c>
      <c r="I63" s="25">
        <f t="shared" si="6"/>
        <v>0</v>
      </c>
      <c r="J63" s="26">
        <f t="shared" si="7"/>
        <v>3310</v>
      </c>
      <c r="K63" s="26">
        <f t="shared" si="8"/>
        <v>0</v>
      </c>
      <c r="L63" s="27">
        <f t="shared" si="0"/>
        <v>3310</v>
      </c>
      <c r="M63" s="19" t="str">
        <f t="shared" si="12"/>
        <v/>
      </c>
      <c r="N63" s="3">
        <f t="shared" si="12"/>
        <v>0.11033333333333334</v>
      </c>
      <c r="O63" s="3" t="str">
        <f t="shared" si="12"/>
        <v/>
      </c>
      <c r="P63" s="4">
        <f t="shared" si="2"/>
        <v>0.11033333333333334</v>
      </c>
      <c r="Q63" s="25">
        <f>SUM(E$13:E63)</f>
        <v>250000</v>
      </c>
      <c r="R63" s="26">
        <f>SUM(F$13:F63)</f>
        <v>1030000</v>
      </c>
      <c r="S63" s="26">
        <f>SUM(G$13:G63)</f>
        <v>250000</v>
      </c>
      <c r="T63" s="27">
        <f t="shared" si="9"/>
        <v>1530000</v>
      </c>
      <c r="U63" s="25">
        <f>SUM(I$13:I63)</f>
        <v>22534</v>
      </c>
      <c r="V63" s="26">
        <f>SUM(J$13:J63)</f>
        <v>113711</v>
      </c>
      <c r="W63" s="26">
        <f>SUM(K$13:K63)</f>
        <v>25426</v>
      </c>
      <c r="X63" s="27">
        <f t="shared" si="3"/>
        <v>161671</v>
      </c>
      <c r="Y63" s="3">
        <f t="shared" si="10"/>
        <v>9.0135999999999994E-2</v>
      </c>
      <c r="Z63" s="3">
        <f t="shared" si="4"/>
        <v>0.11039902912621359</v>
      </c>
      <c r="AA63" s="3">
        <f t="shared" si="4"/>
        <v>0.101704</v>
      </c>
      <c r="AB63" s="4">
        <f t="shared" si="11"/>
        <v>0.10566732026143791</v>
      </c>
    </row>
    <row r="64" spans="1:28" x14ac:dyDescent="0.3">
      <c r="A64" s="2">
        <v>52</v>
      </c>
      <c r="B64" s="13">
        <v>0.42883399079216966</v>
      </c>
      <c r="C64" s="21">
        <v>0.36718630775224848</v>
      </c>
      <c r="D64" s="31">
        <v>0.44067449123700475</v>
      </c>
      <c r="E64" s="25">
        <v>0</v>
      </c>
      <c r="F64" s="26">
        <v>30000</v>
      </c>
      <c r="G64" s="26">
        <v>0</v>
      </c>
      <c r="H64" s="27">
        <f t="shared" si="5"/>
        <v>30000</v>
      </c>
      <c r="I64" s="25">
        <f t="shared" si="6"/>
        <v>0</v>
      </c>
      <c r="J64" s="26">
        <f t="shared" si="7"/>
        <v>3281</v>
      </c>
      <c r="K64" s="26">
        <f t="shared" si="8"/>
        <v>0</v>
      </c>
      <c r="L64" s="27">
        <f t="shared" si="0"/>
        <v>3281</v>
      </c>
      <c r="M64" s="19" t="str">
        <f t="shared" si="12"/>
        <v/>
      </c>
      <c r="N64" s="3">
        <f t="shared" si="12"/>
        <v>0.10936666666666667</v>
      </c>
      <c r="O64" s="3" t="str">
        <f t="shared" si="12"/>
        <v/>
      </c>
      <c r="P64" s="4">
        <f t="shared" si="2"/>
        <v>0.10936666666666667</v>
      </c>
      <c r="Q64" s="25">
        <f>SUM(E$13:E64)</f>
        <v>250000</v>
      </c>
      <c r="R64" s="26">
        <f>SUM(F$13:F64)</f>
        <v>1060000</v>
      </c>
      <c r="S64" s="26">
        <f>SUM(G$13:G64)</f>
        <v>250000</v>
      </c>
      <c r="T64" s="27">
        <f t="shared" si="9"/>
        <v>1560000</v>
      </c>
      <c r="U64" s="25">
        <f>SUM(I$13:I64)</f>
        <v>22534</v>
      </c>
      <c r="V64" s="26">
        <f>SUM(J$13:J64)</f>
        <v>116992</v>
      </c>
      <c r="W64" s="26">
        <f>SUM(K$13:K64)</f>
        <v>25426</v>
      </c>
      <c r="X64" s="27">
        <f t="shared" si="3"/>
        <v>164952</v>
      </c>
      <c r="Y64" s="3">
        <f t="shared" si="10"/>
        <v>9.0135999999999994E-2</v>
      </c>
      <c r="Z64" s="3">
        <f t="shared" si="4"/>
        <v>0.11036981132075471</v>
      </c>
      <c r="AA64" s="3">
        <f t="shared" si="4"/>
        <v>0.101704</v>
      </c>
      <c r="AB64" s="4">
        <f t="shared" si="11"/>
        <v>0.10573846153846155</v>
      </c>
    </row>
    <row r="65" spans="1:28" x14ac:dyDescent="0.3">
      <c r="A65" s="2">
        <v>53</v>
      </c>
      <c r="B65" s="13">
        <v>0.7962500473750127</v>
      </c>
      <c r="C65" s="21">
        <v>0.19777003374874824</v>
      </c>
      <c r="D65" s="31">
        <v>0.99290287080816053</v>
      </c>
      <c r="E65" s="25">
        <v>0</v>
      </c>
      <c r="F65" s="26">
        <v>30000</v>
      </c>
      <c r="G65" s="26">
        <v>0</v>
      </c>
      <c r="H65" s="27">
        <f t="shared" si="5"/>
        <v>30000</v>
      </c>
      <c r="I65" s="25">
        <f t="shared" si="6"/>
        <v>0</v>
      </c>
      <c r="J65" s="26">
        <f t="shared" si="7"/>
        <v>3254</v>
      </c>
      <c r="K65" s="26">
        <f t="shared" si="8"/>
        <v>0</v>
      </c>
      <c r="L65" s="27">
        <f t="shared" si="0"/>
        <v>3254</v>
      </c>
      <c r="M65" s="19" t="str">
        <f t="shared" si="12"/>
        <v/>
      </c>
      <c r="N65" s="3">
        <f t="shared" si="12"/>
        <v>0.10846666666666667</v>
      </c>
      <c r="O65" s="3" t="str">
        <f t="shared" si="12"/>
        <v/>
      </c>
      <c r="P65" s="4">
        <f t="shared" si="2"/>
        <v>0.10846666666666667</v>
      </c>
      <c r="Q65" s="25">
        <f>SUM(E$13:E65)</f>
        <v>250000</v>
      </c>
      <c r="R65" s="26">
        <f>SUM(F$13:F65)</f>
        <v>1090000</v>
      </c>
      <c r="S65" s="26">
        <f>SUM(G$13:G65)</f>
        <v>250000</v>
      </c>
      <c r="T65" s="27">
        <f t="shared" si="9"/>
        <v>1590000</v>
      </c>
      <c r="U65" s="25">
        <f>SUM(I$13:I65)</f>
        <v>22534</v>
      </c>
      <c r="V65" s="26">
        <f>SUM(J$13:J65)</f>
        <v>120246</v>
      </c>
      <c r="W65" s="26">
        <f>SUM(K$13:K65)</f>
        <v>25426</v>
      </c>
      <c r="X65" s="27">
        <f t="shared" si="3"/>
        <v>168206</v>
      </c>
      <c r="Y65" s="3">
        <f t="shared" si="10"/>
        <v>9.0135999999999994E-2</v>
      </c>
      <c r="Z65" s="3">
        <f t="shared" si="4"/>
        <v>0.11031743119266055</v>
      </c>
      <c r="AA65" s="3">
        <f t="shared" si="4"/>
        <v>0.101704</v>
      </c>
      <c r="AB65" s="4">
        <f t="shared" si="11"/>
        <v>0.10578993710691824</v>
      </c>
    </row>
    <row r="66" spans="1:28" x14ac:dyDescent="0.3">
      <c r="A66" s="2">
        <v>54</v>
      </c>
      <c r="B66" s="13">
        <v>0.70403495542233963</v>
      </c>
      <c r="C66" s="21">
        <v>0.68229574211941502</v>
      </c>
      <c r="D66" s="31">
        <v>0.59709338272492474</v>
      </c>
      <c r="E66" s="25">
        <v>0</v>
      </c>
      <c r="F66" s="26">
        <v>30000</v>
      </c>
      <c r="G66" s="26">
        <v>0</v>
      </c>
      <c r="H66" s="27">
        <f t="shared" si="5"/>
        <v>30000</v>
      </c>
      <c r="I66" s="25">
        <f t="shared" si="6"/>
        <v>0</v>
      </c>
      <c r="J66" s="26">
        <f t="shared" si="7"/>
        <v>3326</v>
      </c>
      <c r="K66" s="26">
        <f t="shared" si="8"/>
        <v>0</v>
      </c>
      <c r="L66" s="27">
        <f t="shared" si="0"/>
        <v>3326</v>
      </c>
      <c r="M66" s="19" t="str">
        <f t="shared" si="12"/>
        <v/>
      </c>
      <c r="N66" s="3">
        <f t="shared" si="12"/>
        <v>0.11086666666666667</v>
      </c>
      <c r="O66" s="3" t="str">
        <f t="shared" si="12"/>
        <v/>
      </c>
      <c r="P66" s="4">
        <f t="shared" si="2"/>
        <v>0.11086666666666667</v>
      </c>
      <c r="Q66" s="25">
        <f>SUM(E$13:E66)</f>
        <v>250000</v>
      </c>
      <c r="R66" s="26">
        <f>SUM(F$13:F66)</f>
        <v>1120000</v>
      </c>
      <c r="S66" s="26">
        <f>SUM(G$13:G66)</f>
        <v>250000</v>
      </c>
      <c r="T66" s="27">
        <f t="shared" si="9"/>
        <v>1620000</v>
      </c>
      <c r="U66" s="25">
        <f>SUM(I$13:I66)</f>
        <v>22534</v>
      </c>
      <c r="V66" s="26">
        <f>SUM(J$13:J66)</f>
        <v>123572</v>
      </c>
      <c r="W66" s="26">
        <f>SUM(K$13:K66)</f>
        <v>25426</v>
      </c>
      <c r="X66" s="27">
        <f t="shared" si="3"/>
        <v>171532</v>
      </c>
      <c r="Y66" s="3">
        <f t="shared" si="10"/>
        <v>9.0135999999999994E-2</v>
      </c>
      <c r="Z66" s="3">
        <f t="shared" si="4"/>
        <v>0.11033214285714285</v>
      </c>
      <c r="AA66" s="3">
        <f t="shared" si="4"/>
        <v>0.101704</v>
      </c>
      <c r="AB66" s="4">
        <f t="shared" si="11"/>
        <v>0.10588395061728395</v>
      </c>
    </row>
    <row r="67" spans="1:28" x14ac:dyDescent="0.3">
      <c r="A67" s="2">
        <v>55</v>
      </c>
      <c r="B67" s="13">
        <v>1.3340648779700648E-2</v>
      </c>
      <c r="C67" s="21">
        <v>0.49982915942260175</v>
      </c>
      <c r="D67" s="31">
        <v>0.1440601078158471</v>
      </c>
      <c r="E67" s="25">
        <v>0</v>
      </c>
      <c r="F67" s="26">
        <v>30000</v>
      </c>
      <c r="G67" s="26">
        <v>0</v>
      </c>
      <c r="H67" s="27">
        <f t="shared" si="5"/>
        <v>30000</v>
      </c>
      <c r="I67" s="25">
        <f t="shared" si="6"/>
        <v>0</v>
      </c>
      <c r="J67" s="26">
        <f t="shared" si="7"/>
        <v>3300</v>
      </c>
      <c r="K67" s="26">
        <f t="shared" si="8"/>
        <v>0</v>
      </c>
      <c r="L67" s="27">
        <f t="shared" si="0"/>
        <v>3300</v>
      </c>
      <c r="M67" s="19" t="str">
        <f t="shared" si="12"/>
        <v/>
      </c>
      <c r="N67" s="3">
        <f t="shared" si="12"/>
        <v>0.11</v>
      </c>
      <c r="O67" s="3" t="str">
        <f t="shared" si="12"/>
        <v/>
      </c>
      <c r="P67" s="4">
        <f t="shared" si="2"/>
        <v>0.11</v>
      </c>
      <c r="Q67" s="25">
        <f>SUM(E$13:E67)</f>
        <v>250000</v>
      </c>
      <c r="R67" s="26">
        <f>SUM(F$13:F67)</f>
        <v>1150000</v>
      </c>
      <c r="S67" s="26">
        <f>SUM(G$13:G67)</f>
        <v>250000</v>
      </c>
      <c r="T67" s="27">
        <f t="shared" si="9"/>
        <v>1650000</v>
      </c>
      <c r="U67" s="25">
        <f>SUM(I$13:I67)</f>
        <v>22534</v>
      </c>
      <c r="V67" s="26">
        <f>SUM(J$13:J67)</f>
        <v>126872</v>
      </c>
      <c r="W67" s="26">
        <f>SUM(K$13:K67)</f>
        <v>25426</v>
      </c>
      <c r="X67" s="27">
        <f t="shared" si="3"/>
        <v>174832</v>
      </c>
      <c r="Y67" s="3">
        <f t="shared" si="10"/>
        <v>9.0135999999999994E-2</v>
      </c>
      <c r="Z67" s="3">
        <f t="shared" si="4"/>
        <v>0.11032347826086956</v>
      </c>
      <c r="AA67" s="3">
        <f t="shared" si="4"/>
        <v>0.101704</v>
      </c>
      <c r="AB67" s="4">
        <f t="shared" si="11"/>
        <v>0.10595878787878787</v>
      </c>
    </row>
    <row r="68" spans="1:28" x14ac:dyDescent="0.3">
      <c r="A68" s="2">
        <v>56</v>
      </c>
      <c r="B68" s="13">
        <v>0.1236542602056504</v>
      </c>
      <c r="C68" s="21">
        <v>0.49142859139611528</v>
      </c>
      <c r="D68" s="31">
        <v>0.11963361925312777</v>
      </c>
      <c r="E68" s="25">
        <v>0</v>
      </c>
      <c r="F68" s="26">
        <v>30000</v>
      </c>
      <c r="G68" s="26">
        <v>0</v>
      </c>
      <c r="H68" s="27">
        <f t="shared" si="5"/>
        <v>30000</v>
      </c>
      <c r="I68" s="25">
        <f t="shared" si="6"/>
        <v>0</v>
      </c>
      <c r="J68" s="26">
        <f t="shared" si="7"/>
        <v>3299</v>
      </c>
      <c r="K68" s="26">
        <f t="shared" si="8"/>
        <v>0</v>
      </c>
      <c r="L68" s="27">
        <f t="shared" si="0"/>
        <v>3299</v>
      </c>
      <c r="M68" s="19" t="str">
        <f t="shared" si="12"/>
        <v/>
      </c>
      <c r="N68" s="3">
        <f t="shared" si="12"/>
        <v>0.10996666666666667</v>
      </c>
      <c r="O68" s="3" t="str">
        <f t="shared" si="12"/>
        <v/>
      </c>
      <c r="P68" s="4">
        <f t="shared" si="2"/>
        <v>0.10996666666666667</v>
      </c>
      <c r="Q68" s="25">
        <f>SUM(E$13:E68)</f>
        <v>250000</v>
      </c>
      <c r="R68" s="26">
        <f>SUM(F$13:F68)</f>
        <v>1180000</v>
      </c>
      <c r="S68" s="26">
        <f>SUM(G$13:G68)</f>
        <v>250000</v>
      </c>
      <c r="T68" s="27">
        <f t="shared" si="9"/>
        <v>1680000</v>
      </c>
      <c r="U68" s="25">
        <f>SUM(I$13:I68)</f>
        <v>22534</v>
      </c>
      <c r="V68" s="26">
        <f>SUM(J$13:J68)</f>
        <v>130171</v>
      </c>
      <c r="W68" s="26">
        <f>SUM(K$13:K68)</f>
        <v>25426</v>
      </c>
      <c r="X68" s="27">
        <f t="shared" si="3"/>
        <v>178131</v>
      </c>
      <c r="Y68" s="3">
        <f t="shared" si="10"/>
        <v>9.0135999999999994E-2</v>
      </c>
      <c r="Z68" s="3">
        <f t="shared" si="4"/>
        <v>0.11031440677966102</v>
      </c>
      <c r="AA68" s="3">
        <f t="shared" si="4"/>
        <v>0.101704</v>
      </c>
      <c r="AB68" s="4">
        <f t="shared" si="11"/>
        <v>0.10603035714285715</v>
      </c>
    </row>
    <row r="69" spans="1:28" x14ac:dyDescent="0.3">
      <c r="A69" s="2">
        <v>57</v>
      </c>
      <c r="B69" s="13">
        <v>0.1068913172375765</v>
      </c>
      <c r="C69" s="21">
        <v>0.75020115715201474</v>
      </c>
      <c r="D69" s="31">
        <v>0.33398222748228101</v>
      </c>
      <c r="E69" s="25">
        <v>0</v>
      </c>
      <c r="F69" s="26">
        <v>30000</v>
      </c>
      <c r="G69" s="26">
        <v>0</v>
      </c>
      <c r="H69" s="27">
        <f t="shared" si="5"/>
        <v>30000</v>
      </c>
      <c r="I69" s="25">
        <f t="shared" si="6"/>
        <v>0</v>
      </c>
      <c r="J69" s="26">
        <f t="shared" si="7"/>
        <v>3337</v>
      </c>
      <c r="K69" s="26">
        <f t="shared" si="8"/>
        <v>0</v>
      </c>
      <c r="L69" s="27">
        <f t="shared" si="0"/>
        <v>3337</v>
      </c>
      <c r="M69" s="19" t="str">
        <f t="shared" si="12"/>
        <v/>
      </c>
      <c r="N69" s="3">
        <f t="shared" si="12"/>
        <v>0.11123333333333334</v>
      </c>
      <c r="O69" s="3" t="str">
        <f t="shared" si="12"/>
        <v/>
      </c>
      <c r="P69" s="4">
        <f t="shared" si="2"/>
        <v>0.11123333333333334</v>
      </c>
      <c r="Q69" s="25">
        <f>SUM(E$13:E69)</f>
        <v>250000</v>
      </c>
      <c r="R69" s="26">
        <f>SUM(F$13:F69)</f>
        <v>1210000</v>
      </c>
      <c r="S69" s="26">
        <f>SUM(G$13:G69)</f>
        <v>250000</v>
      </c>
      <c r="T69" s="27">
        <f t="shared" si="9"/>
        <v>1710000</v>
      </c>
      <c r="U69" s="25">
        <f>SUM(I$13:I69)</f>
        <v>22534</v>
      </c>
      <c r="V69" s="26">
        <f>SUM(J$13:J69)</f>
        <v>133508</v>
      </c>
      <c r="W69" s="26">
        <f>SUM(K$13:K69)</f>
        <v>25426</v>
      </c>
      <c r="X69" s="27">
        <f t="shared" si="3"/>
        <v>181468</v>
      </c>
      <c r="Y69" s="3">
        <f t="shared" si="10"/>
        <v>9.0135999999999994E-2</v>
      </c>
      <c r="Z69" s="3">
        <f t="shared" si="4"/>
        <v>0.11033719008264463</v>
      </c>
      <c r="AA69" s="3">
        <f t="shared" si="4"/>
        <v>0.101704</v>
      </c>
      <c r="AB69" s="4">
        <f t="shared" si="11"/>
        <v>0.10612163742690059</v>
      </c>
    </row>
    <row r="70" spans="1:28" x14ac:dyDescent="0.3">
      <c r="A70" s="2">
        <v>58</v>
      </c>
      <c r="B70" s="13">
        <v>0.10351727872833261</v>
      </c>
      <c r="C70" s="21">
        <v>0.23134266036686824</v>
      </c>
      <c r="D70" s="31">
        <v>0.95695578079638932</v>
      </c>
      <c r="E70" s="25">
        <v>0</v>
      </c>
      <c r="F70" s="26">
        <v>30000</v>
      </c>
      <c r="G70" s="26">
        <v>0</v>
      </c>
      <c r="H70" s="27">
        <f t="shared" si="5"/>
        <v>30000</v>
      </c>
      <c r="I70" s="25">
        <f t="shared" si="6"/>
        <v>0</v>
      </c>
      <c r="J70" s="26">
        <f t="shared" si="7"/>
        <v>3260</v>
      </c>
      <c r="K70" s="26">
        <f t="shared" si="8"/>
        <v>0</v>
      </c>
      <c r="L70" s="27">
        <f t="shared" si="0"/>
        <v>3260</v>
      </c>
      <c r="M70" s="19" t="str">
        <f t="shared" si="12"/>
        <v/>
      </c>
      <c r="N70" s="3">
        <f t="shared" si="12"/>
        <v>0.10866666666666666</v>
      </c>
      <c r="O70" s="3" t="str">
        <f t="shared" si="12"/>
        <v/>
      </c>
      <c r="P70" s="4">
        <f t="shared" si="2"/>
        <v>0.10866666666666666</v>
      </c>
      <c r="Q70" s="25">
        <f>SUM(E$13:E70)</f>
        <v>250000</v>
      </c>
      <c r="R70" s="26">
        <f>SUM(F$13:F70)</f>
        <v>1240000</v>
      </c>
      <c r="S70" s="26">
        <f>SUM(G$13:G70)</f>
        <v>250000</v>
      </c>
      <c r="T70" s="27">
        <f t="shared" si="9"/>
        <v>1740000</v>
      </c>
      <c r="U70" s="25">
        <f>SUM(I$13:I70)</f>
        <v>22534</v>
      </c>
      <c r="V70" s="26">
        <f>SUM(J$13:J70)</f>
        <v>136768</v>
      </c>
      <c r="W70" s="26">
        <f>SUM(K$13:K70)</f>
        <v>25426</v>
      </c>
      <c r="X70" s="27">
        <f t="shared" si="3"/>
        <v>184728</v>
      </c>
      <c r="Y70" s="3">
        <f t="shared" si="10"/>
        <v>9.0135999999999994E-2</v>
      </c>
      <c r="Z70" s="3">
        <f t="shared" si="4"/>
        <v>0.11029677419354839</v>
      </c>
      <c r="AA70" s="3">
        <f t="shared" si="4"/>
        <v>0.101704</v>
      </c>
      <c r="AB70" s="4">
        <f t="shared" si="11"/>
        <v>0.10616551724137931</v>
      </c>
    </row>
    <row r="71" spans="1:28" x14ac:dyDescent="0.3">
      <c r="A71" s="2">
        <v>59</v>
      </c>
      <c r="B71" s="13">
        <v>0.4804902732606352</v>
      </c>
      <c r="C71" s="21">
        <v>0.5137663061763984</v>
      </c>
      <c r="D71" s="31">
        <v>0.45305565013918581</v>
      </c>
      <c r="E71" s="25">
        <v>0</v>
      </c>
      <c r="F71" s="26">
        <v>30000</v>
      </c>
      <c r="G71" s="26">
        <v>0</v>
      </c>
      <c r="H71" s="27">
        <f t="shared" si="5"/>
        <v>30000</v>
      </c>
      <c r="I71" s="25">
        <f t="shared" si="6"/>
        <v>0</v>
      </c>
      <c r="J71" s="26">
        <f t="shared" si="7"/>
        <v>3302</v>
      </c>
      <c r="K71" s="26">
        <f t="shared" si="8"/>
        <v>0</v>
      </c>
      <c r="L71" s="27">
        <f t="shared" si="0"/>
        <v>3302</v>
      </c>
      <c r="M71" s="19" t="str">
        <f t="shared" si="12"/>
        <v/>
      </c>
      <c r="N71" s="3">
        <f t="shared" si="12"/>
        <v>0.11006666666666666</v>
      </c>
      <c r="O71" s="3" t="str">
        <f t="shared" si="12"/>
        <v/>
      </c>
      <c r="P71" s="4">
        <f t="shared" si="2"/>
        <v>0.11006666666666666</v>
      </c>
      <c r="Q71" s="25">
        <f>SUM(E$13:E71)</f>
        <v>250000</v>
      </c>
      <c r="R71" s="26">
        <f>SUM(F$13:F71)</f>
        <v>1270000</v>
      </c>
      <c r="S71" s="26">
        <f>SUM(G$13:G71)</f>
        <v>250000</v>
      </c>
      <c r="T71" s="27">
        <f t="shared" si="9"/>
        <v>1770000</v>
      </c>
      <c r="U71" s="25">
        <f>SUM(I$13:I71)</f>
        <v>22534</v>
      </c>
      <c r="V71" s="26">
        <f>SUM(J$13:J71)</f>
        <v>140070</v>
      </c>
      <c r="W71" s="26">
        <f>SUM(K$13:K71)</f>
        <v>25426</v>
      </c>
      <c r="X71" s="27">
        <f t="shared" si="3"/>
        <v>188030</v>
      </c>
      <c r="Y71" s="3">
        <f t="shared" si="10"/>
        <v>9.0135999999999994E-2</v>
      </c>
      <c r="Z71" s="3">
        <f t="shared" si="4"/>
        <v>0.11029133858267716</v>
      </c>
      <c r="AA71" s="3">
        <f t="shared" si="4"/>
        <v>0.101704</v>
      </c>
      <c r="AB71" s="4">
        <f t="shared" si="11"/>
        <v>0.1062316384180791</v>
      </c>
    </row>
    <row r="72" spans="1:28" x14ac:dyDescent="0.3">
      <c r="A72" s="2">
        <v>60</v>
      </c>
      <c r="B72" s="13">
        <v>6.2317728534169947E-2</v>
      </c>
      <c r="C72" s="21">
        <v>0.60105487775360378</v>
      </c>
      <c r="D72" s="31">
        <v>0.3315854579555686</v>
      </c>
      <c r="E72" s="25">
        <v>0</v>
      </c>
      <c r="F72" s="26">
        <v>30000</v>
      </c>
      <c r="G72" s="26">
        <v>0</v>
      </c>
      <c r="H72" s="27">
        <f t="shared" si="5"/>
        <v>30000</v>
      </c>
      <c r="I72" s="25">
        <f t="shared" si="6"/>
        <v>0</v>
      </c>
      <c r="J72" s="26">
        <f t="shared" si="7"/>
        <v>3314</v>
      </c>
      <c r="K72" s="26">
        <f t="shared" si="8"/>
        <v>0</v>
      </c>
      <c r="L72" s="27">
        <f t="shared" si="0"/>
        <v>3314</v>
      </c>
      <c r="M72" s="19" t="str">
        <f t="shared" si="12"/>
        <v/>
      </c>
      <c r="N72" s="3">
        <f t="shared" si="12"/>
        <v>0.11046666666666667</v>
      </c>
      <c r="O72" s="3" t="str">
        <f t="shared" si="12"/>
        <v/>
      </c>
      <c r="P72" s="4">
        <f t="shared" si="2"/>
        <v>0.11046666666666667</v>
      </c>
      <c r="Q72" s="25">
        <f>SUM(E$13:E72)</f>
        <v>250000</v>
      </c>
      <c r="R72" s="26">
        <f>SUM(F$13:F72)</f>
        <v>1300000</v>
      </c>
      <c r="S72" s="26">
        <f>SUM(G$13:G72)</f>
        <v>250000</v>
      </c>
      <c r="T72" s="27">
        <f t="shared" si="9"/>
        <v>1800000</v>
      </c>
      <c r="U72" s="25">
        <f>SUM(I$13:I72)</f>
        <v>22534</v>
      </c>
      <c r="V72" s="26">
        <f>SUM(J$13:J72)</f>
        <v>143384</v>
      </c>
      <c r="W72" s="26">
        <f>SUM(K$13:K72)</f>
        <v>25426</v>
      </c>
      <c r="X72" s="27">
        <f t="shared" si="3"/>
        <v>191344</v>
      </c>
      <c r="Y72" s="3">
        <f t="shared" si="10"/>
        <v>9.0135999999999994E-2</v>
      </c>
      <c r="Z72" s="3">
        <f t="shared" si="4"/>
        <v>0.11029538461538461</v>
      </c>
      <c r="AA72" s="3">
        <f t="shared" si="4"/>
        <v>0.101704</v>
      </c>
      <c r="AB72" s="4">
        <f t="shared" si="11"/>
        <v>0.10630222222222223</v>
      </c>
    </row>
    <row r="73" spans="1:28" x14ac:dyDescent="0.3">
      <c r="A73" s="2">
        <v>61</v>
      </c>
      <c r="B73" s="13">
        <v>0.30040763454036046</v>
      </c>
      <c r="C73" s="21">
        <v>0.78221505924762524</v>
      </c>
      <c r="D73" s="31">
        <v>2.48736075771403E-2</v>
      </c>
      <c r="E73" s="25">
        <v>0</v>
      </c>
      <c r="F73" s="26">
        <v>30000</v>
      </c>
      <c r="G73" s="26">
        <v>0</v>
      </c>
      <c r="H73" s="27">
        <f t="shared" si="5"/>
        <v>30000</v>
      </c>
      <c r="I73" s="25">
        <f t="shared" si="6"/>
        <v>0</v>
      </c>
      <c r="J73" s="26">
        <f t="shared" si="7"/>
        <v>3342</v>
      </c>
      <c r="K73" s="26">
        <f t="shared" si="8"/>
        <v>0</v>
      </c>
      <c r="L73" s="27">
        <f t="shared" si="0"/>
        <v>3342</v>
      </c>
      <c r="M73" s="19" t="str">
        <f t="shared" si="12"/>
        <v/>
      </c>
      <c r="N73" s="3">
        <f t="shared" si="12"/>
        <v>0.1114</v>
      </c>
      <c r="O73" s="3" t="str">
        <f t="shared" si="12"/>
        <v/>
      </c>
      <c r="P73" s="4">
        <f t="shared" si="2"/>
        <v>0.1114</v>
      </c>
      <c r="Q73" s="25">
        <f>SUM(E$13:E73)</f>
        <v>250000</v>
      </c>
      <c r="R73" s="26">
        <f>SUM(F$13:F73)</f>
        <v>1330000</v>
      </c>
      <c r="S73" s="26">
        <f>SUM(G$13:G73)</f>
        <v>250000</v>
      </c>
      <c r="T73" s="27">
        <f t="shared" si="9"/>
        <v>1830000</v>
      </c>
      <c r="U73" s="25">
        <f>SUM(I$13:I73)</f>
        <v>22534</v>
      </c>
      <c r="V73" s="26">
        <f>SUM(J$13:J73)</f>
        <v>146726</v>
      </c>
      <c r="W73" s="26">
        <f>SUM(K$13:K73)</f>
        <v>25426</v>
      </c>
      <c r="X73" s="27">
        <f t="shared" si="3"/>
        <v>194686</v>
      </c>
      <c r="Y73" s="3">
        <f t="shared" si="10"/>
        <v>9.0135999999999994E-2</v>
      </c>
      <c r="Z73" s="3">
        <f t="shared" si="4"/>
        <v>0.11032030075187969</v>
      </c>
      <c r="AA73" s="3">
        <f t="shared" si="4"/>
        <v>0.101704</v>
      </c>
      <c r="AB73" s="4">
        <f t="shared" si="11"/>
        <v>0.10638579234972678</v>
      </c>
    </row>
    <row r="74" spans="1:28" x14ac:dyDescent="0.3">
      <c r="A74" s="2">
        <v>62</v>
      </c>
      <c r="B74" s="13">
        <v>0.98357770437053726</v>
      </c>
      <c r="C74" s="21">
        <v>0.87604889394012042</v>
      </c>
      <c r="D74" s="31">
        <v>0.67988928237936219</v>
      </c>
      <c r="E74" s="25">
        <v>0</v>
      </c>
      <c r="F74" s="26">
        <v>30000</v>
      </c>
      <c r="G74" s="26">
        <v>0</v>
      </c>
      <c r="H74" s="27">
        <f t="shared" si="5"/>
        <v>30000</v>
      </c>
      <c r="I74" s="25">
        <f t="shared" si="6"/>
        <v>0</v>
      </c>
      <c r="J74" s="26">
        <f t="shared" si="7"/>
        <v>3363</v>
      </c>
      <c r="K74" s="26">
        <f t="shared" si="8"/>
        <v>0</v>
      </c>
      <c r="L74" s="27">
        <f t="shared" si="0"/>
        <v>3363</v>
      </c>
      <c r="M74" s="19" t="str">
        <f t="shared" si="12"/>
        <v/>
      </c>
      <c r="N74" s="3">
        <f t="shared" si="12"/>
        <v>0.11210000000000001</v>
      </c>
      <c r="O74" s="3" t="str">
        <f t="shared" si="12"/>
        <v/>
      </c>
      <c r="P74" s="4">
        <f t="shared" si="2"/>
        <v>0.11210000000000001</v>
      </c>
      <c r="Q74" s="25">
        <f>SUM(E$13:E74)</f>
        <v>250000</v>
      </c>
      <c r="R74" s="26">
        <f>SUM(F$13:F74)</f>
        <v>1360000</v>
      </c>
      <c r="S74" s="26">
        <f>SUM(G$13:G74)</f>
        <v>250000</v>
      </c>
      <c r="T74" s="27">
        <f t="shared" si="9"/>
        <v>1860000</v>
      </c>
      <c r="U74" s="25">
        <f>SUM(I$13:I74)</f>
        <v>22534</v>
      </c>
      <c r="V74" s="26">
        <f>SUM(J$13:J74)</f>
        <v>150089</v>
      </c>
      <c r="W74" s="26">
        <f>SUM(K$13:K74)</f>
        <v>25426</v>
      </c>
      <c r="X74" s="27">
        <f t="shared" si="3"/>
        <v>198049</v>
      </c>
      <c r="Y74" s="3">
        <f t="shared" si="10"/>
        <v>9.0135999999999994E-2</v>
      </c>
      <c r="Z74" s="3">
        <f t="shared" si="4"/>
        <v>0.11035955882352941</v>
      </c>
      <c r="AA74" s="3">
        <f t="shared" si="4"/>
        <v>0.101704</v>
      </c>
      <c r="AB74" s="4">
        <f t="shared" si="11"/>
        <v>0.10647795698924731</v>
      </c>
    </row>
    <row r="75" spans="1:28" x14ac:dyDescent="0.3">
      <c r="A75" s="2">
        <v>63</v>
      </c>
      <c r="B75" s="13">
        <v>0.83159479974446804</v>
      </c>
      <c r="C75" s="21">
        <v>0.27598501331487124</v>
      </c>
      <c r="D75" s="31">
        <v>0.13111658002056636</v>
      </c>
      <c r="E75" s="25">
        <v>0</v>
      </c>
      <c r="F75" s="26">
        <v>30000</v>
      </c>
      <c r="G75" s="26">
        <v>0</v>
      </c>
      <c r="H75" s="27">
        <f t="shared" si="5"/>
        <v>30000</v>
      </c>
      <c r="I75" s="25">
        <f t="shared" si="6"/>
        <v>0</v>
      </c>
      <c r="J75" s="26">
        <f t="shared" si="7"/>
        <v>3268</v>
      </c>
      <c r="K75" s="26">
        <f t="shared" si="8"/>
        <v>0</v>
      </c>
      <c r="L75" s="27">
        <f t="shared" si="0"/>
        <v>3268</v>
      </c>
      <c r="M75" s="19" t="str">
        <f t="shared" si="12"/>
        <v/>
      </c>
      <c r="N75" s="3">
        <f t="shared" si="12"/>
        <v>0.10893333333333333</v>
      </c>
      <c r="O75" s="3" t="str">
        <f t="shared" si="12"/>
        <v/>
      </c>
      <c r="P75" s="4">
        <f t="shared" si="2"/>
        <v>0.10893333333333333</v>
      </c>
      <c r="Q75" s="25">
        <f>SUM(E$13:E75)</f>
        <v>250000</v>
      </c>
      <c r="R75" s="26">
        <f>SUM(F$13:F75)</f>
        <v>1390000</v>
      </c>
      <c r="S75" s="26">
        <f>SUM(G$13:G75)</f>
        <v>250000</v>
      </c>
      <c r="T75" s="27">
        <f t="shared" si="9"/>
        <v>1890000</v>
      </c>
      <c r="U75" s="25">
        <f>SUM(I$13:I75)</f>
        <v>22534</v>
      </c>
      <c r="V75" s="26">
        <f>SUM(J$13:J75)</f>
        <v>153357</v>
      </c>
      <c r="W75" s="26">
        <f>SUM(K$13:K75)</f>
        <v>25426</v>
      </c>
      <c r="X75" s="27">
        <f t="shared" si="3"/>
        <v>201317</v>
      </c>
      <c r="Y75" s="3">
        <f t="shared" si="10"/>
        <v>9.0135999999999994E-2</v>
      </c>
      <c r="Z75" s="3">
        <f t="shared" si="4"/>
        <v>0.11032877697841727</v>
      </c>
      <c r="AA75" s="3">
        <f t="shared" si="4"/>
        <v>0.101704</v>
      </c>
      <c r="AB75" s="4">
        <f t="shared" si="11"/>
        <v>0.10651693121693122</v>
      </c>
    </row>
    <row r="76" spans="1:28" x14ac:dyDescent="0.3">
      <c r="A76" s="2">
        <v>64</v>
      </c>
      <c r="B76" s="13">
        <v>0.32156038644239171</v>
      </c>
      <c r="C76" s="21">
        <v>0.40216553317967141</v>
      </c>
      <c r="D76" s="31">
        <v>0.3889124103330005</v>
      </c>
      <c r="E76" s="25">
        <v>0</v>
      </c>
      <c r="F76" s="26">
        <v>30000</v>
      </c>
      <c r="G76" s="26">
        <v>0</v>
      </c>
      <c r="H76" s="27">
        <f t="shared" si="5"/>
        <v>30000</v>
      </c>
      <c r="I76" s="25">
        <f t="shared" si="6"/>
        <v>0</v>
      </c>
      <c r="J76" s="26">
        <f t="shared" si="7"/>
        <v>3286</v>
      </c>
      <c r="K76" s="26">
        <f t="shared" si="8"/>
        <v>0</v>
      </c>
      <c r="L76" s="27">
        <f t="shared" si="0"/>
        <v>3286</v>
      </c>
      <c r="M76" s="19" t="str">
        <f t="shared" si="12"/>
        <v/>
      </c>
      <c r="N76" s="3">
        <f t="shared" si="12"/>
        <v>0.10953333333333333</v>
      </c>
      <c r="O76" s="3" t="str">
        <f t="shared" si="12"/>
        <v/>
      </c>
      <c r="P76" s="4">
        <f t="shared" si="2"/>
        <v>0.10953333333333333</v>
      </c>
      <c r="Q76" s="25">
        <f>SUM(E$13:E76)</f>
        <v>250000</v>
      </c>
      <c r="R76" s="26">
        <f>SUM(F$13:F76)</f>
        <v>1420000</v>
      </c>
      <c r="S76" s="26">
        <f>SUM(G$13:G76)</f>
        <v>250000</v>
      </c>
      <c r="T76" s="27">
        <f t="shared" si="9"/>
        <v>1920000</v>
      </c>
      <c r="U76" s="25">
        <f>SUM(I$13:I76)</f>
        <v>22534</v>
      </c>
      <c r="V76" s="26">
        <f>SUM(J$13:J76)</f>
        <v>156643</v>
      </c>
      <c r="W76" s="26">
        <f>SUM(K$13:K76)</f>
        <v>25426</v>
      </c>
      <c r="X76" s="27">
        <f t="shared" si="3"/>
        <v>204603</v>
      </c>
      <c r="Y76" s="3">
        <f t="shared" si="10"/>
        <v>9.0135999999999994E-2</v>
      </c>
      <c r="Z76" s="3">
        <f t="shared" si="4"/>
        <v>0.11031197183098591</v>
      </c>
      <c r="AA76" s="3">
        <f t="shared" si="4"/>
        <v>0.101704</v>
      </c>
      <c r="AB76" s="4">
        <f t="shared" si="11"/>
        <v>0.1065640625</v>
      </c>
    </row>
    <row r="77" spans="1:28" x14ac:dyDescent="0.3">
      <c r="A77" s="2">
        <v>65</v>
      </c>
      <c r="B77" s="13">
        <v>0.72094992555296589</v>
      </c>
      <c r="C77" s="21">
        <v>0.15903684958592934</v>
      </c>
      <c r="D77" s="31">
        <v>0.14706596914284165</v>
      </c>
      <c r="E77" s="25">
        <v>0</v>
      </c>
      <c r="F77" s="26">
        <v>30000</v>
      </c>
      <c r="G77" s="26">
        <v>0</v>
      </c>
      <c r="H77" s="27">
        <f t="shared" si="5"/>
        <v>30000</v>
      </c>
      <c r="I77" s="25">
        <f t="shared" si="6"/>
        <v>0</v>
      </c>
      <c r="J77" s="26">
        <f t="shared" si="7"/>
        <v>3246</v>
      </c>
      <c r="K77" s="26">
        <f t="shared" si="8"/>
        <v>0</v>
      </c>
      <c r="L77" s="27">
        <f t="shared" ref="L77:L112" si="13">SUM(I77:K77)</f>
        <v>3246</v>
      </c>
      <c r="M77" s="19" t="str">
        <f t="shared" ref="M77:O112" si="14">IF(E77=0,"",I77/E77)</f>
        <v/>
      </c>
      <c r="N77" s="3">
        <f t="shared" si="14"/>
        <v>0.1082</v>
      </c>
      <c r="O77" s="3" t="str">
        <f t="shared" si="14"/>
        <v/>
      </c>
      <c r="P77" s="4">
        <f t="shared" ref="P77:P112" si="15">L77/H77</f>
        <v>0.1082</v>
      </c>
      <c r="Q77" s="25">
        <f>SUM(E$13:E77)</f>
        <v>250000</v>
      </c>
      <c r="R77" s="26">
        <f>SUM(F$13:F77)</f>
        <v>1450000</v>
      </c>
      <c r="S77" s="26">
        <f>SUM(G$13:G77)</f>
        <v>250000</v>
      </c>
      <c r="T77" s="27">
        <f t="shared" si="9"/>
        <v>1950000</v>
      </c>
      <c r="U77" s="25">
        <f>SUM(I$13:I77)</f>
        <v>22534</v>
      </c>
      <c r="V77" s="26">
        <f>SUM(J$13:J77)</f>
        <v>159889</v>
      </c>
      <c r="W77" s="26">
        <f>SUM(K$13:K77)</f>
        <v>25426</v>
      </c>
      <c r="X77" s="27">
        <f t="shared" ref="X77:X112" si="16">SUM(U77:W77)</f>
        <v>207849</v>
      </c>
      <c r="Y77" s="3">
        <f t="shared" si="10"/>
        <v>9.0135999999999994E-2</v>
      </c>
      <c r="Z77" s="3">
        <f t="shared" si="10"/>
        <v>0.11026827586206897</v>
      </c>
      <c r="AA77" s="3">
        <f t="shared" si="10"/>
        <v>0.101704</v>
      </c>
      <c r="AB77" s="4">
        <f t="shared" si="11"/>
        <v>0.10658923076923077</v>
      </c>
    </row>
    <row r="78" spans="1:28" x14ac:dyDescent="0.3">
      <c r="A78" s="2">
        <v>66</v>
      </c>
      <c r="B78" s="13">
        <v>0.43486119508435161</v>
      </c>
      <c r="C78" s="21">
        <v>9.2389159231239582E-2</v>
      </c>
      <c r="D78" s="31">
        <v>0.1278941396424369</v>
      </c>
      <c r="E78" s="25">
        <v>0</v>
      </c>
      <c r="F78" s="26">
        <v>30000</v>
      </c>
      <c r="G78" s="26">
        <v>0</v>
      </c>
      <c r="H78" s="27">
        <f t="shared" ref="H78:H112" si="17">SUM(E78:G78)</f>
        <v>30000</v>
      </c>
      <c r="I78" s="25">
        <f t="shared" ref="I78:I112" si="18">IFERROR(_xlfn.BINOM.INV(E78,$C$4,B78),0)</f>
        <v>0</v>
      </c>
      <c r="J78" s="26">
        <f t="shared" ref="J78:J112" si="19">IFERROR(_xlfn.BINOM.INV(F78,$C$5,C78),0)</f>
        <v>3228</v>
      </c>
      <c r="K78" s="26">
        <f t="shared" ref="K78:K112" si="20">IFERROR(_xlfn.BINOM.INV(G78,$C$6,D78),0)</f>
        <v>0</v>
      </c>
      <c r="L78" s="27">
        <f t="shared" si="13"/>
        <v>3228</v>
      </c>
      <c r="M78" s="19" t="str">
        <f t="shared" si="14"/>
        <v/>
      </c>
      <c r="N78" s="3">
        <f t="shared" si="14"/>
        <v>0.1076</v>
      </c>
      <c r="O78" s="3" t="str">
        <f t="shared" si="14"/>
        <v/>
      </c>
      <c r="P78" s="4">
        <f t="shared" si="15"/>
        <v>0.1076</v>
      </c>
      <c r="Q78" s="25">
        <f>SUM(E$13:E78)</f>
        <v>250000</v>
      </c>
      <c r="R78" s="26">
        <f>SUM(F$13:F78)</f>
        <v>1480000</v>
      </c>
      <c r="S78" s="26">
        <f>SUM(G$13:G78)</f>
        <v>250000</v>
      </c>
      <c r="T78" s="27">
        <f t="shared" ref="T78:T112" si="21">SUM(Q78:S78)</f>
        <v>1980000</v>
      </c>
      <c r="U78" s="25">
        <f>SUM(I$13:I78)</f>
        <v>22534</v>
      </c>
      <c r="V78" s="26">
        <f>SUM(J$13:J78)</f>
        <v>163117</v>
      </c>
      <c r="W78" s="26">
        <f>SUM(K$13:K78)</f>
        <v>25426</v>
      </c>
      <c r="X78" s="27">
        <f t="shared" si="16"/>
        <v>211077</v>
      </c>
      <c r="Y78" s="3">
        <f t="shared" ref="Y78:AA112" si="22">IF(Q78=0,"",U78/Q78)</f>
        <v>9.0135999999999994E-2</v>
      </c>
      <c r="Z78" s="3">
        <f t="shared" si="22"/>
        <v>0.11021418918918918</v>
      </c>
      <c r="AA78" s="3">
        <f t="shared" si="22"/>
        <v>0.101704</v>
      </c>
      <c r="AB78" s="4">
        <f t="shared" ref="AB78:AB112" si="23">X78/T78</f>
        <v>0.10660454545454545</v>
      </c>
    </row>
    <row r="79" spans="1:28" x14ac:dyDescent="0.3">
      <c r="A79" s="2">
        <v>67</v>
      </c>
      <c r="B79" s="13">
        <v>0.76259417931833129</v>
      </c>
      <c r="C79" s="21">
        <v>0.54420035647619047</v>
      </c>
      <c r="D79" s="31">
        <v>0.80386464620775455</v>
      </c>
      <c r="E79" s="25">
        <v>0</v>
      </c>
      <c r="F79" s="26">
        <v>30000</v>
      </c>
      <c r="G79" s="26">
        <v>0</v>
      </c>
      <c r="H79" s="27">
        <f t="shared" si="17"/>
        <v>30000</v>
      </c>
      <c r="I79" s="25">
        <f t="shared" si="18"/>
        <v>0</v>
      </c>
      <c r="J79" s="26">
        <f t="shared" si="19"/>
        <v>3306</v>
      </c>
      <c r="K79" s="26">
        <f t="shared" si="20"/>
        <v>0</v>
      </c>
      <c r="L79" s="27">
        <f t="shared" si="13"/>
        <v>3306</v>
      </c>
      <c r="M79" s="19" t="str">
        <f t="shared" si="14"/>
        <v/>
      </c>
      <c r="N79" s="3">
        <f t="shared" si="14"/>
        <v>0.11020000000000001</v>
      </c>
      <c r="O79" s="3" t="str">
        <f t="shared" si="14"/>
        <v/>
      </c>
      <c r="P79" s="4">
        <f t="shared" si="15"/>
        <v>0.11020000000000001</v>
      </c>
      <c r="Q79" s="25">
        <f>SUM(E$13:E79)</f>
        <v>250000</v>
      </c>
      <c r="R79" s="26">
        <f>SUM(F$13:F79)</f>
        <v>1510000</v>
      </c>
      <c r="S79" s="26">
        <f>SUM(G$13:G79)</f>
        <v>250000</v>
      </c>
      <c r="T79" s="27">
        <f t="shared" si="21"/>
        <v>2010000</v>
      </c>
      <c r="U79" s="25">
        <f>SUM(I$13:I79)</f>
        <v>22534</v>
      </c>
      <c r="V79" s="26">
        <f>SUM(J$13:J79)</f>
        <v>166423</v>
      </c>
      <c r="W79" s="26">
        <f>SUM(K$13:K79)</f>
        <v>25426</v>
      </c>
      <c r="X79" s="27">
        <f t="shared" si="16"/>
        <v>214383</v>
      </c>
      <c r="Y79" s="3">
        <f t="shared" si="22"/>
        <v>9.0135999999999994E-2</v>
      </c>
      <c r="Z79" s="3">
        <f t="shared" si="22"/>
        <v>0.11021390728476821</v>
      </c>
      <c r="AA79" s="3">
        <f t="shared" si="22"/>
        <v>0.101704</v>
      </c>
      <c r="AB79" s="4">
        <f t="shared" si="23"/>
        <v>0.10665820895522388</v>
      </c>
    </row>
    <row r="80" spans="1:28" x14ac:dyDescent="0.3">
      <c r="A80" s="2">
        <v>68</v>
      </c>
      <c r="B80" s="13">
        <v>0.91889146399776012</v>
      </c>
      <c r="C80" s="21">
        <v>5.9655154632712537E-2</v>
      </c>
      <c r="D80" s="31">
        <v>6.3482129442969715E-2</v>
      </c>
      <c r="E80" s="25">
        <v>0</v>
      </c>
      <c r="F80" s="26">
        <v>30000</v>
      </c>
      <c r="G80" s="26">
        <v>0</v>
      </c>
      <c r="H80" s="27">
        <f t="shared" si="17"/>
        <v>30000</v>
      </c>
      <c r="I80" s="25">
        <f t="shared" si="18"/>
        <v>0</v>
      </c>
      <c r="J80" s="26">
        <f t="shared" si="19"/>
        <v>3216</v>
      </c>
      <c r="K80" s="26">
        <f t="shared" si="20"/>
        <v>0</v>
      </c>
      <c r="L80" s="27">
        <f t="shared" si="13"/>
        <v>3216</v>
      </c>
      <c r="M80" s="19" t="str">
        <f t="shared" si="14"/>
        <v/>
      </c>
      <c r="N80" s="3">
        <f t="shared" si="14"/>
        <v>0.1072</v>
      </c>
      <c r="O80" s="3" t="str">
        <f t="shared" si="14"/>
        <v/>
      </c>
      <c r="P80" s="4">
        <f t="shared" si="15"/>
        <v>0.1072</v>
      </c>
      <c r="Q80" s="25">
        <f>SUM(E$13:E80)</f>
        <v>250000</v>
      </c>
      <c r="R80" s="26">
        <f>SUM(F$13:F80)</f>
        <v>1540000</v>
      </c>
      <c r="S80" s="26">
        <f>SUM(G$13:G80)</f>
        <v>250000</v>
      </c>
      <c r="T80" s="27">
        <f t="shared" si="21"/>
        <v>2040000</v>
      </c>
      <c r="U80" s="25">
        <f>SUM(I$13:I80)</f>
        <v>22534</v>
      </c>
      <c r="V80" s="26">
        <f>SUM(J$13:J80)</f>
        <v>169639</v>
      </c>
      <c r="W80" s="26">
        <f>SUM(K$13:K80)</f>
        <v>25426</v>
      </c>
      <c r="X80" s="27">
        <f t="shared" si="16"/>
        <v>217599</v>
      </c>
      <c r="Y80" s="3">
        <f t="shared" si="22"/>
        <v>9.0135999999999994E-2</v>
      </c>
      <c r="Z80" s="3">
        <f t="shared" si="22"/>
        <v>0.11015519480519481</v>
      </c>
      <c r="AA80" s="3">
        <f t="shared" si="22"/>
        <v>0.101704</v>
      </c>
      <c r="AB80" s="4">
        <f t="shared" si="23"/>
        <v>0.10666617647058824</v>
      </c>
    </row>
    <row r="81" spans="1:28" x14ac:dyDescent="0.3">
      <c r="A81" s="2">
        <v>69</v>
      </c>
      <c r="B81" s="13">
        <v>0.44707247929119731</v>
      </c>
      <c r="C81" s="21">
        <v>0.37649617724085149</v>
      </c>
      <c r="D81" s="31">
        <v>0.93230252227486643</v>
      </c>
      <c r="E81" s="25">
        <v>0</v>
      </c>
      <c r="F81" s="26">
        <v>30000</v>
      </c>
      <c r="G81" s="26">
        <v>0</v>
      </c>
      <c r="H81" s="27">
        <f t="shared" si="17"/>
        <v>30000</v>
      </c>
      <c r="I81" s="25">
        <f t="shared" si="18"/>
        <v>0</v>
      </c>
      <c r="J81" s="26">
        <f t="shared" si="19"/>
        <v>3283</v>
      </c>
      <c r="K81" s="26">
        <f t="shared" si="20"/>
        <v>0</v>
      </c>
      <c r="L81" s="27">
        <f t="shared" si="13"/>
        <v>3283</v>
      </c>
      <c r="M81" s="19" t="str">
        <f t="shared" si="14"/>
        <v/>
      </c>
      <c r="N81" s="3">
        <f t="shared" si="14"/>
        <v>0.10943333333333333</v>
      </c>
      <c r="O81" s="3" t="str">
        <f t="shared" si="14"/>
        <v/>
      </c>
      <c r="P81" s="4">
        <f t="shared" si="15"/>
        <v>0.10943333333333333</v>
      </c>
      <c r="Q81" s="25">
        <f>SUM(E$13:E81)</f>
        <v>250000</v>
      </c>
      <c r="R81" s="26">
        <f>SUM(F$13:F81)</f>
        <v>1570000</v>
      </c>
      <c r="S81" s="26">
        <f>SUM(G$13:G81)</f>
        <v>250000</v>
      </c>
      <c r="T81" s="27">
        <f t="shared" si="21"/>
        <v>2070000</v>
      </c>
      <c r="U81" s="25">
        <f>SUM(I$13:I81)</f>
        <v>22534</v>
      </c>
      <c r="V81" s="26">
        <f>SUM(J$13:J81)</f>
        <v>172922</v>
      </c>
      <c r="W81" s="26">
        <f>SUM(K$13:K81)</f>
        <v>25426</v>
      </c>
      <c r="X81" s="27">
        <f t="shared" si="16"/>
        <v>220882</v>
      </c>
      <c r="Y81" s="3">
        <f t="shared" si="22"/>
        <v>9.0135999999999994E-2</v>
      </c>
      <c r="Z81" s="3">
        <f t="shared" si="22"/>
        <v>0.11014140127388534</v>
      </c>
      <c r="AA81" s="3">
        <f t="shared" si="22"/>
        <v>0.101704</v>
      </c>
      <c r="AB81" s="4">
        <f t="shared" si="23"/>
        <v>0.10670628019323672</v>
      </c>
    </row>
    <row r="82" spans="1:28" x14ac:dyDescent="0.3">
      <c r="A82" s="2">
        <v>70</v>
      </c>
      <c r="B82" s="13">
        <v>0.28690392077845417</v>
      </c>
      <c r="C82" s="21">
        <v>0.28563895088705793</v>
      </c>
      <c r="D82" s="31">
        <v>7.9561216856171013E-3</v>
      </c>
      <c r="E82" s="25">
        <v>0</v>
      </c>
      <c r="F82" s="26">
        <v>30000</v>
      </c>
      <c r="G82" s="26">
        <v>0</v>
      </c>
      <c r="H82" s="27">
        <f t="shared" si="17"/>
        <v>30000</v>
      </c>
      <c r="I82" s="25">
        <f t="shared" si="18"/>
        <v>0</v>
      </c>
      <c r="J82" s="26">
        <f t="shared" si="19"/>
        <v>3269</v>
      </c>
      <c r="K82" s="26">
        <f t="shared" si="20"/>
        <v>0</v>
      </c>
      <c r="L82" s="27">
        <f t="shared" si="13"/>
        <v>3269</v>
      </c>
      <c r="M82" s="19" t="str">
        <f t="shared" si="14"/>
        <v/>
      </c>
      <c r="N82" s="3">
        <f t="shared" si="14"/>
        <v>0.10896666666666667</v>
      </c>
      <c r="O82" s="3" t="str">
        <f t="shared" si="14"/>
        <v/>
      </c>
      <c r="P82" s="4">
        <f t="shared" si="15"/>
        <v>0.10896666666666667</v>
      </c>
      <c r="Q82" s="25">
        <f>SUM(E$13:E82)</f>
        <v>250000</v>
      </c>
      <c r="R82" s="26">
        <f>SUM(F$13:F82)</f>
        <v>1600000</v>
      </c>
      <c r="S82" s="26">
        <f>SUM(G$13:G82)</f>
        <v>250000</v>
      </c>
      <c r="T82" s="27">
        <f t="shared" si="21"/>
        <v>2100000</v>
      </c>
      <c r="U82" s="25">
        <f>SUM(I$13:I82)</f>
        <v>22534</v>
      </c>
      <c r="V82" s="26">
        <f>SUM(J$13:J82)</f>
        <v>176191</v>
      </c>
      <c r="W82" s="26">
        <f>SUM(K$13:K82)</f>
        <v>25426</v>
      </c>
      <c r="X82" s="27">
        <f t="shared" si="16"/>
        <v>224151</v>
      </c>
      <c r="Y82" s="3">
        <f t="shared" si="22"/>
        <v>9.0135999999999994E-2</v>
      </c>
      <c r="Z82" s="3">
        <f t="shared" si="22"/>
        <v>0.11011937500000001</v>
      </c>
      <c r="AA82" s="3">
        <f t="shared" si="22"/>
        <v>0.101704</v>
      </c>
      <c r="AB82" s="4">
        <f t="shared" si="23"/>
        <v>0.10673857142857143</v>
      </c>
    </row>
    <row r="83" spans="1:28" x14ac:dyDescent="0.3">
      <c r="A83" s="2">
        <v>71</v>
      </c>
      <c r="B83" s="13">
        <v>0.76912135274311488</v>
      </c>
      <c r="C83" s="21">
        <v>0.97600320199195445</v>
      </c>
      <c r="D83" s="31">
        <v>0.58451565278780004</v>
      </c>
      <c r="E83" s="25">
        <v>0</v>
      </c>
      <c r="F83" s="26">
        <v>30000</v>
      </c>
      <c r="G83" s="26">
        <v>0</v>
      </c>
      <c r="H83" s="27">
        <f t="shared" si="17"/>
        <v>30000</v>
      </c>
      <c r="I83" s="25">
        <f t="shared" si="18"/>
        <v>0</v>
      </c>
      <c r="J83" s="26">
        <f t="shared" si="19"/>
        <v>3408</v>
      </c>
      <c r="K83" s="26">
        <f t="shared" si="20"/>
        <v>0</v>
      </c>
      <c r="L83" s="27">
        <f t="shared" si="13"/>
        <v>3408</v>
      </c>
      <c r="M83" s="19" t="str">
        <f t="shared" si="14"/>
        <v/>
      </c>
      <c r="N83" s="3">
        <f t="shared" si="14"/>
        <v>0.11360000000000001</v>
      </c>
      <c r="O83" s="3" t="str">
        <f t="shared" si="14"/>
        <v/>
      </c>
      <c r="P83" s="4">
        <f t="shared" si="15"/>
        <v>0.11360000000000001</v>
      </c>
      <c r="Q83" s="25">
        <f>SUM(E$13:E83)</f>
        <v>250000</v>
      </c>
      <c r="R83" s="26">
        <f>SUM(F$13:F83)</f>
        <v>1630000</v>
      </c>
      <c r="S83" s="26">
        <f>SUM(G$13:G83)</f>
        <v>250000</v>
      </c>
      <c r="T83" s="27">
        <f t="shared" si="21"/>
        <v>2130000</v>
      </c>
      <c r="U83" s="25">
        <f>SUM(I$13:I83)</f>
        <v>22534</v>
      </c>
      <c r="V83" s="26">
        <f>SUM(J$13:J83)</f>
        <v>179599</v>
      </c>
      <c r="W83" s="26">
        <f>SUM(K$13:K83)</f>
        <v>25426</v>
      </c>
      <c r="X83" s="27">
        <f t="shared" si="16"/>
        <v>227559</v>
      </c>
      <c r="Y83" s="3">
        <f t="shared" si="22"/>
        <v>9.0135999999999994E-2</v>
      </c>
      <c r="Z83" s="3">
        <f t="shared" si="22"/>
        <v>0.11018343558282209</v>
      </c>
      <c r="AA83" s="3">
        <f t="shared" si="22"/>
        <v>0.101704</v>
      </c>
      <c r="AB83" s="4">
        <f t="shared" si="23"/>
        <v>0.10683521126760563</v>
      </c>
    </row>
    <row r="84" spans="1:28" x14ac:dyDescent="0.3">
      <c r="A84" s="2">
        <v>72</v>
      </c>
      <c r="B84" s="13">
        <v>0.59148408699320043</v>
      </c>
      <c r="C84" s="21">
        <v>0.88573654285995462</v>
      </c>
      <c r="D84" s="31">
        <v>0.20147625269824476</v>
      </c>
      <c r="E84" s="25">
        <v>0</v>
      </c>
      <c r="F84" s="26">
        <v>30000</v>
      </c>
      <c r="G84" s="26">
        <v>0</v>
      </c>
      <c r="H84" s="27">
        <f t="shared" si="17"/>
        <v>30000</v>
      </c>
      <c r="I84" s="25">
        <f t="shared" si="18"/>
        <v>0</v>
      </c>
      <c r="J84" s="26">
        <f t="shared" si="19"/>
        <v>3365</v>
      </c>
      <c r="K84" s="26">
        <f t="shared" si="20"/>
        <v>0</v>
      </c>
      <c r="L84" s="27">
        <f t="shared" si="13"/>
        <v>3365</v>
      </c>
      <c r="M84" s="19" t="str">
        <f t="shared" si="14"/>
        <v/>
      </c>
      <c r="N84" s="3">
        <f t="shared" si="14"/>
        <v>0.11216666666666666</v>
      </c>
      <c r="O84" s="3" t="str">
        <f t="shared" si="14"/>
        <v/>
      </c>
      <c r="P84" s="4">
        <f t="shared" si="15"/>
        <v>0.11216666666666666</v>
      </c>
      <c r="Q84" s="25">
        <f>SUM(E$13:E84)</f>
        <v>250000</v>
      </c>
      <c r="R84" s="26">
        <f>SUM(F$13:F84)</f>
        <v>1660000</v>
      </c>
      <c r="S84" s="26">
        <f>SUM(G$13:G84)</f>
        <v>250000</v>
      </c>
      <c r="T84" s="27">
        <f t="shared" si="21"/>
        <v>2160000</v>
      </c>
      <c r="U84" s="25">
        <f>SUM(I$13:I84)</f>
        <v>22534</v>
      </c>
      <c r="V84" s="26">
        <f>SUM(J$13:J84)</f>
        <v>182964</v>
      </c>
      <c r="W84" s="26">
        <f>SUM(K$13:K84)</f>
        <v>25426</v>
      </c>
      <c r="X84" s="27">
        <f t="shared" si="16"/>
        <v>230924</v>
      </c>
      <c r="Y84" s="3">
        <f t="shared" si="22"/>
        <v>9.0135999999999994E-2</v>
      </c>
      <c r="Z84" s="3">
        <f t="shared" si="22"/>
        <v>0.11021927710843374</v>
      </c>
      <c r="AA84" s="3">
        <f t="shared" si="22"/>
        <v>0.101704</v>
      </c>
      <c r="AB84" s="4">
        <f t="shared" si="23"/>
        <v>0.10690925925925926</v>
      </c>
    </row>
    <row r="85" spans="1:28" x14ac:dyDescent="0.3">
      <c r="A85" s="2">
        <v>73</v>
      </c>
      <c r="B85" s="13">
        <v>0.77504206866074332</v>
      </c>
      <c r="C85" s="21">
        <v>0.33459362943827242</v>
      </c>
      <c r="D85" s="31">
        <v>2.7230057953294695E-3</v>
      </c>
      <c r="E85" s="25">
        <v>0</v>
      </c>
      <c r="F85" s="26">
        <v>30000</v>
      </c>
      <c r="G85" s="26">
        <v>0</v>
      </c>
      <c r="H85" s="27">
        <f t="shared" si="17"/>
        <v>30000</v>
      </c>
      <c r="I85" s="25">
        <f t="shared" si="18"/>
        <v>0</v>
      </c>
      <c r="J85" s="26">
        <f t="shared" si="19"/>
        <v>3277</v>
      </c>
      <c r="K85" s="26">
        <f t="shared" si="20"/>
        <v>0</v>
      </c>
      <c r="L85" s="27">
        <f t="shared" si="13"/>
        <v>3277</v>
      </c>
      <c r="M85" s="19" t="str">
        <f t="shared" si="14"/>
        <v/>
      </c>
      <c r="N85" s="3">
        <f t="shared" si="14"/>
        <v>0.10923333333333334</v>
      </c>
      <c r="O85" s="3" t="str">
        <f t="shared" si="14"/>
        <v/>
      </c>
      <c r="P85" s="4">
        <f t="shared" si="15"/>
        <v>0.10923333333333334</v>
      </c>
      <c r="Q85" s="25">
        <f>SUM(E$13:E85)</f>
        <v>250000</v>
      </c>
      <c r="R85" s="26">
        <f>SUM(F$13:F85)</f>
        <v>1690000</v>
      </c>
      <c r="S85" s="26">
        <f>SUM(G$13:G85)</f>
        <v>250000</v>
      </c>
      <c r="T85" s="27">
        <f t="shared" si="21"/>
        <v>2190000</v>
      </c>
      <c r="U85" s="25">
        <f>SUM(I$13:I85)</f>
        <v>22534</v>
      </c>
      <c r="V85" s="26">
        <f>SUM(J$13:J85)</f>
        <v>186241</v>
      </c>
      <c r="W85" s="26">
        <f>SUM(K$13:K85)</f>
        <v>25426</v>
      </c>
      <c r="X85" s="27">
        <f t="shared" si="16"/>
        <v>234201</v>
      </c>
      <c r="Y85" s="3">
        <f t="shared" si="22"/>
        <v>9.0135999999999994E-2</v>
      </c>
      <c r="Z85" s="3">
        <f t="shared" si="22"/>
        <v>0.11020177514792899</v>
      </c>
      <c r="AA85" s="3">
        <f t="shared" si="22"/>
        <v>0.101704</v>
      </c>
      <c r="AB85" s="4">
        <f t="shared" si="23"/>
        <v>0.10694109589041095</v>
      </c>
    </row>
    <row r="86" spans="1:28" x14ac:dyDescent="0.3">
      <c r="A86" s="2">
        <v>74</v>
      </c>
      <c r="B86" s="13">
        <v>3.0755585543528752E-2</v>
      </c>
      <c r="C86" s="21">
        <v>0.39571796271561144</v>
      </c>
      <c r="D86" s="31">
        <v>0.28652563215718241</v>
      </c>
      <c r="E86" s="25">
        <v>0</v>
      </c>
      <c r="F86" s="26">
        <v>30000</v>
      </c>
      <c r="G86" s="26">
        <v>0</v>
      </c>
      <c r="H86" s="27">
        <f t="shared" si="17"/>
        <v>30000</v>
      </c>
      <c r="I86" s="25">
        <f t="shared" si="18"/>
        <v>0</v>
      </c>
      <c r="J86" s="26">
        <f t="shared" si="19"/>
        <v>3286</v>
      </c>
      <c r="K86" s="26">
        <f t="shared" si="20"/>
        <v>0</v>
      </c>
      <c r="L86" s="27">
        <f t="shared" si="13"/>
        <v>3286</v>
      </c>
      <c r="M86" s="19" t="str">
        <f t="shared" si="14"/>
        <v/>
      </c>
      <c r="N86" s="3">
        <f t="shared" si="14"/>
        <v>0.10953333333333333</v>
      </c>
      <c r="O86" s="3" t="str">
        <f t="shared" si="14"/>
        <v/>
      </c>
      <c r="P86" s="4">
        <f t="shared" si="15"/>
        <v>0.10953333333333333</v>
      </c>
      <c r="Q86" s="25">
        <f>SUM(E$13:E86)</f>
        <v>250000</v>
      </c>
      <c r="R86" s="26">
        <f>SUM(F$13:F86)</f>
        <v>1720000</v>
      </c>
      <c r="S86" s="26">
        <f>SUM(G$13:G86)</f>
        <v>250000</v>
      </c>
      <c r="T86" s="27">
        <f t="shared" si="21"/>
        <v>2220000</v>
      </c>
      <c r="U86" s="25">
        <f>SUM(I$13:I86)</f>
        <v>22534</v>
      </c>
      <c r="V86" s="26">
        <f>SUM(J$13:J86)</f>
        <v>189527</v>
      </c>
      <c r="W86" s="26">
        <f>SUM(K$13:K86)</f>
        <v>25426</v>
      </c>
      <c r="X86" s="27">
        <f t="shared" si="16"/>
        <v>237487</v>
      </c>
      <c r="Y86" s="3">
        <f t="shared" si="22"/>
        <v>9.0135999999999994E-2</v>
      </c>
      <c r="Z86" s="3">
        <f t="shared" si="22"/>
        <v>0.11019011627906977</v>
      </c>
      <c r="AA86" s="3">
        <f t="shared" si="22"/>
        <v>0.101704</v>
      </c>
      <c r="AB86" s="4">
        <f t="shared" si="23"/>
        <v>0.10697612612612613</v>
      </c>
    </row>
    <row r="87" spans="1:28" x14ac:dyDescent="0.3">
      <c r="A87" s="2">
        <v>75</v>
      </c>
      <c r="B87" s="13">
        <v>0.93027768123861343</v>
      </c>
      <c r="C87" s="21">
        <v>0.94285519141836316</v>
      </c>
      <c r="D87" s="31">
        <v>0.33517621032116163</v>
      </c>
      <c r="E87" s="25">
        <v>0</v>
      </c>
      <c r="F87" s="26">
        <v>30000</v>
      </c>
      <c r="G87" s="26">
        <v>0</v>
      </c>
      <c r="H87" s="27">
        <f t="shared" si="17"/>
        <v>30000</v>
      </c>
      <c r="I87" s="25">
        <f t="shared" si="18"/>
        <v>0</v>
      </c>
      <c r="J87" s="26">
        <f t="shared" si="19"/>
        <v>3386</v>
      </c>
      <c r="K87" s="26">
        <f t="shared" si="20"/>
        <v>0</v>
      </c>
      <c r="L87" s="27">
        <f t="shared" si="13"/>
        <v>3386</v>
      </c>
      <c r="M87" s="19" t="str">
        <f t="shared" si="14"/>
        <v/>
      </c>
      <c r="N87" s="3">
        <f t="shared" si="14"/>
        <v>0.11286666666666667</v>
      </c>
      <c r="O87" s="3" t="str">
        <f t="shared" si="14"/>
        <v/>
      </c>
      <c r="P87" s="4">
        <f t="shared" si="15"/>
        <v>0.11286666666666667</v>
      </c>
      <c r="Q87" s="25">
        <f>SUM(E$13:E87)</f>
        <v>250000</v>
      </c>
      <c r="R87" s="26">
        <f>SUM(F$13:F87)</f>
        <v>1750000</v>
      </c>
      <c r="S87" s="26">
        <f>SUM(G$13:G87)</f>
        <v>250000</v>
      </c>
      <c r="T87" s="27">
        <f t="shared" si="21"/>
        <v>2250000</v>
      </c>
      <c r="U87" s="25">
        <f>SUM(I$13:I87)</f>
        <v>22534</v>
      </c>
      <c r="V87" s="26">
        <f>SUM(J$13:J87)</f>
        <v>192913</v>
      </c>
      <c r="W87" s="26">
        <f>SUM(K$13:K87)</f>
        <v>25426</v>
      </c>
      <c r="X87" s="27">
        <f t="shared" si="16"/>
        <v>240873</v>
      </c>
      <c r="Y87" s="3">
        <f t="shared" si="22"/>
        <v>9.0135999999999994E-2</v>
      </c>
      <c r="Z87" s="3">
        <f t="shared" si="22"/>
        <v>0.110236</v>
      </c>
      <c r="AA87" s="3">
        <f t="shared" si="22"/>
        <v>0.101704</v>
      </c>
      <c r="AB87" s="4">
        <f t="shared" si="23"/>
        <v>0.10705466666666667</v>
      </c>
    </row>
    <row r="88" spans="1:28" x14ac:dyDescent="0.3">
      <c r="A88" s="2">
        <v>76</v>
      </c>
      <c r="B88" s="13">
        <v>5.8627887603776352E-2</v>
      </c>
      <c r="C88" s="21">
        <v>0.21280194718457168</v>
      </c>
      <c r="D88" s="31">
        <v>0.79979298252786024</v>
      </c>
      <c r="E88" s="25">
        <v>0</v>
      </c>
      <c r="F88" s="26">
        <v>30000</v>
      </c>
      <c r="G88" s="26">
        <v>0</v>
      </c>
      <c r="H88" s="27">
        <f t="shared" si="17"/>
        <v>30000</v>
      </c>
      <c r="I88" s="25">
        <f t="shared" si="18"/>
        <v>0</v>
      </c>
      <c r="J88" s="26">
        <f t="shared" si="19"/>
        <v>3257</v>
      </c>
      <c r="K88" s="26">
        <f t="shared" si="20"/>
        <v>0</v>
      </c>
      <c r="L88" s="27">
        <f t="shared" si="13"/>
        <v>3257</v>
      </c>
      <c r="M88" s="19" t="str">
        <f t="shared" si="14"/>
        <v/>
      </c>
      <c r="N88" s="3">
        <f t="shared" si="14"/>
        <v>0.10856666666666667</v>
      </c>
      <c r="O88" s="3" t="str">
        <f t="shared" si="14"/>
        <v/>
      </c>
      <c r="P88" s="4">
        <f t="shared" si="15"/>
        <v>0.10856666666666667</v>
      </c>
      <c r="Q88" s="25">
        <f>SUM(E$13:E88)</f>
        <v>250000</v>
      </c>
      <c r="R88" s="26">
        <f>SUM(F$13:F88)</f>
        <v>1780000</v>
      </c>
      <c r="S88" s="26">
        <f>SUM(G$13:G88)</f>
        <v>250000</v>
      </c>
      <c r="T88" s="27">
        <f t="shared" si="21"/>
        <v>2280000</v>
      </c>
      <c r="U88" s="25">
        <f>SUM(I$13:I88)</f>
        <v>22534</v>
      </c>
      <c r="V88" s="26">
        <f>SUM(J$13:J88)</f>
        <v>196170</v>
      </c>
      <c r="W88" s="26">
        <f>SUM(K$13:K88)</f>
        <v>25426</v>
      </c>
      <c r="X88" s="27">
        <f t="shared" si="16"/>
        <v>244130</v>
      </c>
      <c r="Y88" s="3">
        <f t="shared" si="22"/>
        <v>9.0135999999999994E-2</v>
      </c>
      <c r="Z88" s="3">
        <f t="shared" si="22"/>
        <v>0.11020786516853932</v>
      </c>
      <c r="AA88" s="3">
        <f t="shared" si="22"/>
        <v>0.101704</v>
      </c>
      <c r="AB88" s="4">
        <f t="shared" si="23"/>
        <v>0.10707456140350877</v>
      </c>
    </row>
    <row r="89" spans="1:28" x14ac:dyDescent="0.3">
      <c r="A89" s="2">
        <v>77</v>
      </c>
      <c r="B89" s="13">
        <v>0.72900444174301304</v>
      </c>
      <c r="C89" s="21">
        <v>0.74055986463739687</v>
      </c>
      <c r="D89" s="31">
        <v>0.96678560508324651</v>
      </c>
      <c r="E89" s="25">
        <v>0</v>
      </c>
      <c r="F89" s="26">
        <v>30000</v>
      </c>
      <c r="G89" s="26">
        <v>0</v>
      </c>
      <c r="H89" s="27">
        <f t="shared" si="17"/>
        <v>30000</v>
      </c>
      <c r="I89" s="25">
        <f t="shared" si="18"/>
        <v>0</v>
      </c>
      <c r="J89" s="26">
        <f t="shared" si="19"/>
        <v>3335</v>
      </c>
      <c r="K89" s="26">
        <f t="shared" si="20"/>
        <v>0</v>
      </c>
      <c r="L89" s="27">
        <f t="shared" si="13"/>
        <v>3335</v>
      </c>
      <c r="M89" s="19" t="str">
        <f t="shared" si="14"/>
        <v/>
      </c>
      <c r="N89" s="3">
        <f t="shared" si="14"/>
        <v>0.11116666666666666</v>
      </c>
      <c r="O89" s="3" t="str">
        <f t="shared" si="14"/>
        <v/>
      </c>
      <c r="P89" s="4">
        <f t="shared" si="15"/>
        <v>0.11116666666666666</v>
      </c>
      <c r="Q89" s="25">
        <f>SUM(E$13:E89)</f>
        <v>250000</v>
      </c>
      <c r="R89" s="26">
        <f>SUM(F$13:F89)</f>
        <v>1810000</v>
      </c>
      <c r="S89" s="26">
        <f>SUM(G$13:G89)</f>
        <v>250000</v>
      </c>
      <c r="T89" s="27">
        <f t="shared" si="21"/>
        <v>2310000</v>
      </c>
      <c r="U89" s="25">
        <f>SUM(I$13:I89)</f>
        <v>22534</v>
      </c>
      <c r="V89" s="26">
        <f>SUM(J$13:J89)</f>
        <v>199505</v>
      </c>
      <c r="W89" s="26">
        <f>SUM(K$13:K89)</f>
        <v>25426</v>
      </c>
      <c r="X89" s="27">
        <f t="shared" si="16"/>
        <v>247465</v>
      </c>
      <c r="Y89" s="3">
        <f t="shared" si="22"/>
        <v>9.0135999999999994E-2</v>
      </c>
      <c r="Z89" s="3">
        <f t="shared" si="22"/>
        <v>0.11022375690607734</v>
      </c>
      <c r="AA89" s="3">
        <f t="shared" si="22"/>
        <v>0.101704</v>
      </c>
      <c r="AB89" s="4">
        <f t="shared" si="23"/>
        <v>0.10712770562770563</v>
      </c>
    </row>
    <row r="90" spans="1:28" x14ac:dyDescent="0.3">
      <c r="A90" s="2">
        <v>78</v>
      </c>
      <c r="B90" s="13">
        <v>0.34631010178344379</v>
      </c>
      <c r="C90" s="21">
        <v>0.30061293870916361</v>
      </c>
      <c r="D90" s="31">
        <v>0.45475831117616139</v>
      </c>
      <c r="E90" s="25">
        <v>0</v>
      </c>
      <c r="F90" s="26">
        <v>30000</v>
      </c>
      <c r="G90" s="26">
        <v>0</v>
      </c>
      <c r="H90" s="27">
        <f t="shared" si="17"/>
        <v>30000</v>
      </c>
      <c r="I90" s="25">
        <f t="shared" si="18"/>
        <v>0</v>
      </c>
      <c r="J90" s="26">
        <f t="shared" si="19"/>
        <v>3272</v>
      </c>
      <c r="K90" s="26">
        <f t="shared" si="20"/>
        <v>0</v>
      </c>
      <c r="L90" s="27">
        <f t="shared" si="13"/>
        <v>3272</v>
      </c>
      <c r="M90" s="19" t="str">
        <f t="shared" si="14"/>
        <v/>
      </c>
      <c r="N90" s="3">
        <f t="shared" si="14"/>
        <v>0.10906666666666667</v>
      </c>
      <c r="O90" s="3" t="str">
        <f t="shared" si="14"/>
        <v/>
      </c>
      <c r="P90" s="4">
        <f t="shared" si="15"/>
        <v>0.10906666666666667</v>
      </c>
      <c r="Q90" s="25">
        <f>SUM(E$13:E90)</f>
        <v>250000</v>
      </c>
      <c r="R90" s="26">
        <f>SUM(F$13:F90)</f>
        <v>1840000</v>
      </c>
      <c r="S90" s="26">
        <f>SUM(G$13:G90)</f>
        <v>250000</v>
      </c>
      <c r="T90" s="27">
        <f t="shared" si="21"/>
        <v>2340000</v>
      </c>
      <c r="U90" s="25">
        <f>SUM(I$13:I90)</f>
        <v>22534</v>
      </c>
      <c r="V90" s="26">
        <f>SUM(J$13:J90)</f>
        <v>202777</v>
      </c>
      <c r="W90" s="26">
        <f>SUM(K$13:K90)</f>
        <v>25426</v>
      </c>
      <c r="X90" s="27">
        <f t="shared" si="16"/>
        <v>250737</v>
      </c>
      <c r="Y90" s="3">
        <f t="shared" si="22"/>
        <v>9.0135999999999994E-2</v>
      </c>
      <c r="Z90" s="3">
        <f t="shared" si="22"/>
        <v>0.11020489130434782</v>
      </c>
      <c r="AA90" s="3">
        <f t="shared" si="22"/>
        <v>0.101704</v>
      </c>
      <c r="AB90" s="4">
        <f t="shared" si="23"/>
        <v>0.1071525641025641</v>
      </c>
    </row>
    <row r="91" spans="1:28" x14ac:dyDescent="0.3">
      <c r="A91" s="2">
        <v>79</v>
      </c>
      <c r="B91" s="13">
        <v>0.97834905680349626</v>
      </c>
      <c r="C91" s="21">
        <v>0.80974428755901162</v>
      </c>
      <c r="D91" s="31">
        <v>0.78313964031650007</v>
      </c>
      <c r="E91" s="25">
        <v>0</v>
      </c>
      <c r="F91" s="26">
        <v>30000</v>
      </c>
      <c r="G91" s="26">
        <v>0</v>
      </c>
      <c r="H91" s="27">
        <f t="shared" si="17"/>
        <v>30000</v>
      </c>
      <c r="I91" s="25">
        <f t="shared" si="18"/>
        <v>0</v>
      </c>
      <c r="J91" s="26">
        <f t="shared" si="19"/>
        <v>3347</v>
      </c>
      <c r="K91" s="26">
        <f t="shared" si="20"/>
        <v>0</v>
      </c>
      <c r="L91" s="27">
        <f t="shared" si="13"/>
        <v>3347</v>
      </c>
      <c r="M91" s="19" t="str">
        <f t="shared" si="14"/>
        <v/>
      </c>
      <c r="N91" s="3">
        <f t="shared" si="14"/>
        <v>0.11156666666666666</v>
      </c>
      <c r="O91" s="3" t="str">
        <f t="shared" si="14"/>
        <v/>
      </c>
      <c r="P91" s="4">
        <f t="shared" si="15"/>
        <v>0.11156666666666666</v>
      </c>
      <c r="Q91" s="25">
        <f>SUM(E$13:E91)</f>
        <v>250000</v>
      </c>
      <c r="R91" s="26">
        <f>SUM(F$13:F91)</f>
        <v>1870000</v>
      </c>
      <c r="S91" s="26">
        <f>SUM(G$13:G91)</f>
        <v>250000</v>
      </c>
      <c r="T91" s="27">
        <f t="shared" si="21"/>
        <v>2370000</v>
      </c>
      <c r="U91" s="25">
        <f>SUM(I$13:I91)</f>
        <v>22534</v>
      </c>
      <c r="V91" s="26">
        <f>SUM(J$13:J91)</f>
        <v>206124</v>
      </c>
      <c r="W91" s="26">
        <f>SUM(K$13:K91)</f>
        <v>25426</v>
      </c>
      <c r="X91" s="27">
        <f t="shared" si="16"/>
        <v>254084</v>
      </c>
      <c r="Y91" s="3">
        <f t="shared" si="22"/>
        <v>9.0135999999999994E-2</v>
      </c>
      <c r="Z91" s="3">
        <f t="shared" si="22"/>
        <v>0.11022673796791443</v>
      </c>
      <c r="AA91" s="3">
        <f t="shared" si="22"/>
        <v>0.101704</v>
      </c>
      <c r="AB91" s="4">
        <f t="shared" si="23"/>
        <v>0.1072084388185654</v>
      </c>
    </row>
    <row r="92" spans="1:28" x14ac:dyDescent="0.3">
      <c r="A92" s="2">
        <v>80</v>
      </c>
      <c r="B92" s="13">
        <v>0.48597469435809215</v>
      </c>
      <c r="C92" s="21">
        <v>0.60397345532338798</v>
      </c>
      <c r="D92" s="31">
        <v>0.65033772394671752</v>
      </c>
      <c r="E92" s="25">
        <v>0</v>
      </c>
      <c r="F92" s="26">
        <v>30000</v>
      </c>
      <c r="G92" s="26">
        <v>0</v>
      </c>
      <c r="H92" s="27">
        <f t="shared" si="17"/>
        <v>30000</v>
      </c>
      <c r="I92" s="25">
        <f t="shared" si="18"/>
        <v>0</v>
      </c>
      <c r="J92" s="26">
        <f t="shared" si="19"/>
        <v>3314</v>
      </c>
      <c r="K92" s="26">
        <f t="shared" si="20"/>
        <v>0</v>
      </c>
      <c r="L92" s="27">
        <f t="shared" si="13"/>
        <v>3314</v>
      </c>
      <c r="M92" s="19" t="str">
        <f t="shared" si="14"/>
        <v/>
      </c>
      <c r="N92" s="3">
        <f t="shared" si="14"/>
        <v>0.11046666666666667</v>
      </c>
      <c r="O92" s="3" t="str">
        <f t="shared" si="14"/>
        <v/>
      </c>
      <c r="P92" s="4">
        <f t="shared" si="15"/>
        <v>0.11046666666666667</v>
      </c>
      <c r="Q92" s="25">
        <f>SUM(E$13:E92)</f>
        <v>250000</v>
      </c>
      <c r="R92" s="26">
        <f>SUM(F$13:F92)</f>
        <v>1900000</v>
      </c>
      <c r="S92" s="26">
        <f>SUM(G$13:G92)</f>
        <v>250000</v>
      </c>
      <c r="T92" s="27">
        <f t="shared" si="21"/>
        <v>2400000</v>
      </c>
      <c r="U92" s="25">
        <f>SUM(I$13:I92)</f>
        <v>22534</v>
      </c>
      <c r="V92" s="26">
        <f>SUM(J$13:J92)</f>
        <v>209438</v>
      </c>
      <c r="W92" s="26">
        <f>SUM(K$13:K92)</f>
        <v>25426</v>
      </c>
      <c r="X92" s="27">
        <f t="shared" si="16"/>
        <v>257398</v>
      </c>
      <c r="Y92" s="3">
        <f t="shared" si="22"/>
        <v>9.0135999999999994E-2</v>
      </c>
      <c r="Z92" s="3">
        <f t="shared" si="22"/>
        <v>0.11023052631578947</v>
      </c>
      <c r="AA92" s="3">
        <f t="shared" si="22"/>
        <v>0.101704</v>
      </c>
      <c r="AB92" s="4">
        <f t="shared" si="23"/>
        <v>0.10724916666666667</v>
      </c>
    </row>
    <row r="93" spans="1:28" x14ac:dyDescent="0.3">
      <c r="A93" s="2">
        <v>81</v>
      </c>
      <c r="B93" s="13">
        <v>0.26995315516255525</v>
      </c>
      <c r="C93" s="21">
        <v>0.81723728005559626</v>
      </c>
      <c r="D93" s="31">
        <v>0.6921976638657823</v>
      </c>
      <c r="E93" s="25">
        <v>0</v>
      </c>
      <c r="F93" s="26">
        <v>30000</v>
      </c>
      <c r="G93" s="26">
        <v>0</v>
      </c>
      <c r="H93" s="27">
        <f t="shared" si="17"/>
        <v>30000</v>
      </c>
      <c r="I93" s="25">
        <f t="shared" si="18"/>
        <v>0</v>
      </c>
      <c r="J93" s="26">
        <f t="shared" si="19"/>
        <v>3349</v>
      </c>
      <c r="K93" s="26">
        <f t="shared" si="20"/>
        <v>0</v>
      </c>
      <c r="L93" s="27">
        <f t="shared" si="13"/>
        <v>3349</v>
      </c>
      <c r="M93" s="19" t="str">
        <f t="shared" si="14"/>
        <v/>
      </c>
      <c r="N93" s="3">
        <f t="shared" si="14"/>
        <v>0.11163333333333333</v>
      </c>
      <c r="O93" s="3" t="str">
        <f t="shared" si="14"/>
        <v/>
      </c>
      <c r="P93" s="4">
        <f t="shared" si="15"/>
        <v>0.11163333333333333</v>
      </c>
      <c r="Q93" s="25">
        <f>SUM(E$13:E93)</f>
        <v>250000</v>
      </c>
      <c r="R93" s="26">
        <f>SUM(F$13:F93)</f>
        <v>1930000</v>
      </c>
      <c r="S93" s="26">
        <f>SUM(G$13:G93)</f>
        <v>250000</v>
      </c>
      <c r="T93" s="27">
        <f t="shared" si="21"/>
        <v>2430000</v>
      </c>
      <c r="U93" s="25">
        <f>SUM(I$13:I93)</f>
        <v>22534</v>
      </c>
      <c r="V93" s="26">
        <f>SUM(J$13:J93)</f>
        <v>212787</v>
      </c>
      <c r="W93" s="26">
        <f>SUM(K$13:K93)</f>
        <v>25426</v>
      </c>
      <c r="X93" s="27">
        <f t="shared" si="16"/>
        <v>260747</v>
      </c>
      <c r="Y93" s="3">
        <f t="shared" si="22"/>
        <v>9.0135999999999994E-2</v>
      </c>
      <c r="Z93" s="3">
        <f t="shared" si="22"/>
        <v>0.11025233160621761</v>
      </c>
      <c r="AA93" s="3">
        <f t="shared" si="22"/>
        <v>0.101704</v>
      </c>
      <c r="AB93" s="4">
        <f t="shared" si="23"/>
        <v>0.10730329218106996</v>
      </c>
    </row>
    <row r="94" spans="1:28" x14ac:dyDescent="0.3">
      <c r="A94" s="2">
        <v>82</v>
      </c>
      <c r="B94" s="13">
        <v>6.0282743738085953E-3</v>
      </c>
      <c r="C94" s="21">
        <v>0.25093004710731959</v>
      </c>
      <c r="D94" s="31">
        <v>0.20751681311193138</v>
      </c>
      <c r="E94" s="25">
        <v>0</v>
      </c>
      <c r="F94" s="26">
        <v>30000</v>
      </c>
      <c r="G94" s="26">
        <v>0</v>
      </c>
      <c r="H94" s="27">
        <f t="shared" si="17"/>
        <v>30000</v>
      </c>
      <c r="I94" s="25">
        <f t="shared" si="18"/>
        <v>0</v>
      </c>
      <c r="J94" s="26">
        <f t="shared" si="19"/>
        <v>3264</v>
      </c>
      <c r="K94" s="26">
        <f t="shared" si="20"/>
        <v>0</v>
      </c>
      <c r="L94" s="27">
        <f t="shared" si="13"/>
        <v>3264</v>
      </c>
      <c r="M94" s="19" t="str">
        <f t="shared" si="14"/>
        <v/>
      </c>
      <c r="N94" s="3">
        <f t="shared" si="14"/>
        <v>0.10879999999999999</v>
      </c>
      <c r="O94" s="3" t="str">
        <f t="shared" si="14"/>
        <v/>
      </c>
      <c r="P94" s="4">
        <f t="shared" si="15"/>
        <v>0.10879999999999999</v>
      </c>
      <c r="Q94" s="25">
        <f>SUM(E$13:E94)</f>
        <v>250000</v>
      </c>
      <c r="R94" s="26">
        <f>SUM(F$13:F94)</f>
        <v>1960000</v>
      </c>
      <c r="S94" s="26">
        <f>SUM(G$13:G94)</f>
        <v>250000</v>
      </c>
      <c r="T94" s="27">
        <f t="shared" si="21"/>
        <v>2460000</v>
      </c>
      <c r="U94" s="25">
        <f>SUM(I$13:I94)</f>
        <v>22534</v>
      </c>
      <c r="V94" s="26">
        <f>SUM(J$13:J94)</f>
        <v>216051</v>
      </c>
      <c r="W94" s="26">
        <f>SUM(K$13:K94)</f>
        <v>25426</v>
      </c>
      <c r="X94" s="27">
        <f t="shared" si="16"/>
        <v>264011</v>
      </c>
      <c r="Y94" s="3">
        <f t="shared" si="22"/>
        <v>9.0135999999999994E-2</v>
      </c>
      <c r="Z94" s="3">
        <f t="shared" si="22"/>
        <v>0.11023010204081633</v>
      </c>
      <c r="AA94" s="3">
        <f t="shared" si="22"/>
        <v>0.101704</v>
      </c>
      <c r="AB94" s="4">
        <f t="shared" si="23"/>
        <v>0.10732154471544715</v>
      </c>
    </row>
    <row r="95" spans="1:28" x14ac:dyDescent="0.3">
      <c r="A95" s="2">
        <v>83</v>
      </c>
      <c r="B95" s="13">
        <v>0.30816333775697613</v>
      </c>
      <c r="C95" s="21">
        <v>0.53744895139262971</v>
      </c>
      <c r="D95" s="31">
        <v>0.76499844870774403</v>
      </c>
      <c r="E95" s="25">
        <v>0</v>
      </c>
      <c r="F95" s="26">
        <v>30000</v>
      </c>
      <c r="G95" s="26">
        <v>0</v>
      </c>
      <c r="H95" s="27">
        <f t="shared" si="17"/>
        <v>30000</v>
      </c>
      <c r="I95" s="25">
        <f t="shared" si="18"/>
        <v>0</v>
      </c>
      <c r="J95" s="26">
        <f t="shared" si="19"/>
        <v>3305</v>
      </c>
      <c r="K95" s="26">
        <f t="shared" si="20"/>
        <v>0</v>
      </c>
      <c r="L95" s="27">
        <f t="shared" si="13"/>
        <v>3305</v>
      </c>
      <c r="M95" s="19" t="str">
        <f t="shared" si="14"/>
        <v/>
      </c>
      <c r="N95" s="3">
        <f t="shared" si="14"/>
        <v>0.11016666666666666</v>
      </c>
      <c r="O95" s="3" t="str">
        <f t="shared" si="14"/>
        <v/>
      </c>
      <c r="P95" s="4">
        <f t="shared" si="15"/>
        <v>0.11016666666666666</v>
      </c>
      <c r="Q95" s="25">
        <f>SUM(E$13:E95)</f>
        <v>250000</v>
      </c>
      <c r="R95" s="26">
        <f>SUM(F$13:F95)</f>
        <v>1990000</v>
      </c>
      <c r="S95" s="26">
        <f>SUM(G$13:G95)</f>
        <v>250000</v>
      </c>
      <c r="T95" s="27">
        <f t="shared" si="21"/>
        <v>2490000</v>
      </c>
      <c r="U95" s="25">
        <f>SUM(I$13:I95)</f>
        <v>22534</v>
      </c>
      <c r="V95" s="26">
        <f>SUM(J$13:J95)</f>
        <v>219356</v>
      </c>
      <c r="W95" s="26">
        <f>SUM(K$13:K95)</f>
        <v>25426</v>
      </c>
      <c r="X95" s="27">
        <f t="shared" si="16"/>
        <v>267316</v>
      </c>
      <c r="Y95" s="3">
        <f t="shared" si="22"/>
        <v>9.0135999999999994E-2</v>
      </c>
      <c r="Z95" s="3">
        <f t="shared" si="22"/>
        <v>0.11022914572864322</v>
      </c>
      <c r="AA95" s="3">
        <f t="shared" si="22"/>
        <v>0.101704</v>
      </c>
      <c r="AB95" s="4">
        <f t="shared" si="23"/>
        <v>0.1073558232931727</v>
      </c>
    </row>
    <row r="96" spans="1:28" x14ac:dyDescent="0.3">
      <c r="A96" s="2">
        <v>84</v>
      </c>
      <c r="B96" s="13">
        <v>2.4018343509170204E-2</v>
      </c>
      <c r="C96" s="21">
        <v>0.13928576039662621</v>
      </c>
      <c r="D96" s="31">
        <v>0.83560141946420796</v>
      </c>
      <c r="E96" s="25">
        <v>0</v>
      </c>
      <c r="F96" s="26">
        <v>30000</v>
      </c>
      <c r="G96" s="26">
        <v>0</v>
      </c>
      <c r="H96" s="27">
        <f t="shared" si="17"/>
        <v>30000</v>
      </c>
      <c r="I96" s="25">
        <f t="shared" si="18"/>
        <v>0</v>
      </c>
      <c r="J96" s="26">
        <f t="shared" si="19"/>
        <v>3241</v>
      </c>
      <c r="K96" s="26">
        <f t="shared" si="20"/>
        <v>0</v>
      </c>
      <c r="L96" s="27">
        <f t="shared" si="13"/>
        <v>3241</v>
      </c>
      <c r="M96" s="19" t="str">
        <f t="shared" si="14"/>
        <v/>
      </c>
      <c r="N96" s="3">
        <f t="shared" si="14"/>
        <v>0.10803333333333333</v>
      </c>
      <c r="O96" s="3" t="str">
        <f t="shared" si="14"/>
        <v/>
      </c>
      <c r="P96" s="4">
        <f t="shared" si="15"/>
        <v>0.10803333333333333</v>
      </c>
      <c r="Q96" s="25">
        <f>SUM(E$13:E96)</f>
        <v>250000</v>
      </c>
      <c r="R96" s="26">
        <f>SUM(F$13:F96)</f>
        <v>2020000</v>
      </c>
      <c r="S96" s="26">
        <f>SUM(G$13:G96)</f>
        <v>250000</v>
      </c>
      <c r="T96" s="27">
        <f t="shared" si="21"/>
        <v>2520000</v>
      </c>
      <c r="U96" s="25">
        <f>SUM(I$13:I96)</f>
        <v>22534</v>
      </c>
      <c r="V96" s="26">
        <f>SUM(J$13:J96)</f>
        <v>222597</v>
      </c>
      <c r="W96" s="26">
        <f>SUM(K$13:K96)</f>
        <v>25426</v>
      </c>
      <c r="X96" s="27">
        <f t="shared" si="16"/>
        <v>270557</v>
      </c>
      <c r="Y96" s="3">
        <f t="shared" si="22"/>
        <v>9.0135999999999994E-2</v>
      </c>
      <c r="Z96" s="3">
        <f t="shared" si="22"/>
        <v>0.11019653465346535</v>
      </c>
      <c r="AA96" s="3">
        <f t="shared" si="22"/>
        <v>0.101704</v>
      </c>
      <c r="AB96" s="4">
        <f t="shared" si="23"/>
        <v>0.10736388888888888</v>
      </c>
    </row>
    <row r="97" spans="1:28" x14ac:dyDescent="0.3">
      <c r="A97" s="2">
        <v>85</v>
      </c>
      <c r="B97" s="13">
        <v>0.31814169174281948</v>
      </c>
      <c r="C97" s="21">
        <v>0.2351072569789161</v>
      </c>
      <c r="D97" s="31">
        <v>2.9852004744422178E-2</v>
      </c>
      <c r="E97" s="25">
        <v>0</v>
      </c>
      <c r="F97" s="26">
        <v>30000</v>
      </c>
      <c r="G97" s="26">
        <v>0</v>
      </c>
      <c r="H97" s="27">
        <f t="shared" si="17"/>
        <v>30000</v>
      </c>
      <c r="I97" s="25">
        <f t="shared" si="18"/>
        <v>0</v>
      </c>
      <c r="J97" s="26">
        <f t="shared" si="19"/>
        <v>3261</v>
      </c>
      <c r="K97" s="26">
        <f t="shared" si="20"/>
        <v>0</v>
      </c>
      <c r="L97" s="27">
        <f t="shared" si="13"/>
        <v>3261</v>
      </c>
      <c r="M97" s="19" t="str">
        <f t="shared" si="14"/>
        <v/>
      </c>
      <c r="N97" s="3">
        <f t="shared" si="14"/>
        <v>0.1087</v>
      </c>
      <c r="O97" s="3" t="str">
        <f t="shared" si="14"/>
        <v/>
      </c>
      <c r="P97" s="4">
        <f t="shared" si="15"/>
        <v>0.1087</v>
      </c>
      <c r="Q97" s="25">
        <f>SUM(E$13:E97)</f>
        <v>250000</v>
      </c>
      <c r="R97" s="26">
        <f>SUM(F$13:F97)</f>
        <v>2050000</v>
      </c>
      <c r="S97" s="26">
        <f>SUM(G$13:G97)</f>
        <v>250000</v>
      </c>
      <c r="T97" s="27">
        <f t="shared" si="21"/>
        <v>2550000</v>
      </c>
      <c r="U97" s="25">
        <f>SUM(I$13:I97)</f>
        <v>22534</v>
      </c>
      <c r="V97" s="26">
        <f>SUM(J$13:J97)</f>
        <v>225858</v>
      </c>
      <c r="W97" s="26">
        <f>SUM(K$13:K97)</f>
        <v>25426</v>
      </c>
      <c r="X97" s="27">
        <f t="shared" si="16"/>
        <v>273818</v>
      </c>
      <c r="Y97" s="3">
        <f t="shared" si="22"/>
        <v>9.0135999999999994E-2</v>
      </c>
      <c r="Z97" s="3">
        <f t="shared" si="22"/>
        <v>0.11017463414634146</v>
      </c>
      <c r="AA97" s="3">
        <f t="shared" si="22"/>
        <v>0.101704</v>
      </c>
      <c r="AB97" s="4">
        <f t="shared" si="23"/>
        <v>0.10737960784313726</v>
      </c>
    </row>
    <row r="98" spans="1:28" x14ac:dyDescent="0.3">
      <c r="A98" s="2">
        <v>86</v>
      </c>
      <c r="B98" s="13">
        <v>0.8885010343526113</v>
      </c>
      <c r="C98" s="21">
        <v>0.51675477382158452</v>
      </c>
      <c r="D98" s="31">
        <v>0.23468028359458015</v>
      </c>
      <c r="E98" s="25">
        <v>0</v>
      </c>
      <c r="F98" s="26">
        <v>30000</v>
      </c>
      <c r="G98" s="26">
        <v>0</v>
      </c>
      <c r="H98" s="27">
        <f t="shared" si="17"/>
        <v>30000</v>
      </c>
      <c r="I98" s="25">
        <f t="shared" si="18"/>
        <v>0</v>
      </c>
      <c r="J98" s="26">
        <f t="shared" si="19"/>
        <v>3302</v>
      </c>
      <c r="K98" s="26">
        <f t="shared" si="20"/>
        <v>0</v>
      </c>
      <c r="L98" s="27">
        <f t="shared" si="13"/>
        <v>3302</v>
      </c>
      <c r="M98" s="19" t="str">
        <f t="shared" si="14"/>
        <v/>
      </c>
      <c r="N98" s="3">
        <f t="shared" si="14"/>
        <v>0.11006666666666666</v>
      </c>
      <c r="O98" s="3" t="str">
        <f t="shared" si="14"/>
        <v/>
      </c>
      <c r="P98" s="4">
        <f t="shared" si="15"/>
        <v>0.11006666666666666</v>
      </c>
      <c r="Q98" s="25">
        <f>SUM(E$13:E98)</f>
        <v>250000</v>
      </c>
      <c r="R98" s="26">
        <f>SUM(F$13:F98)</f>
        <v>2080000</v>
      </c>
      <c r="S98" s="26">
        <f>SUM(G$13:G98)</f>
        <v>250000</v>
      </c>
      <c r="T98" s="27">
        <f t="shared" si="21"/>
        <v>2580000</v>
      </c>
      <c r="U98" s="25">
        <f>SUM(I$13:I98)</f>
        <v>22534</v>
      </c>
      <c r="V98" s="26">
        <f>SUM(J$13:J98)</f>
        <v>229160</v>
      </c>
      <c r="W98" s="26">
        <f>SUM(K$13:K98)</f>
        <v>25426</v>
      </c>
      <c r="X98" s="27">
        <f t="shared" si="16"/>
        <v>277120</v>
      </c>
      <c r="Y98" s="3">
        <f t="shared" si="22"/>
        <v>9.0135999999999994E-2</v>
      </c>
      <c r="Z98" s="3">
        <f t="shared" si="22"/>
        <v>0.11017307692307693</v>
      </c>
      <c r="AA98" s="3">
        <f t="shared" si="22"/>
        <v>0.101704</v>
      </c>
      <c r="AB98" s="4">
        <f t="shared" si="23"/>
        <v>0.1074108527131783</v>
      </c>
    </row>
    <row r="99" spans="1:28" x14ac:dyDescent="0.3">
      <c r="A99" s="2">
        <v>87</v>
      </c>
      <c r="B99" s="13">
        <v>0.64857937990936154</v>
      </c>
      <c r="C99" s="21">
        <v>0.49305256267982889</v>
      </c>
      <c r="D99" s="31">
        <v>0.31263897501178872</v>
      </c>
      <c r="E99" s="25">
        <v>0</v>
      </c>
      <c r="F99" s="26">
        <v>30000</v>
      </c>
      <c r="G99" s="26">
        <v>0</v>
      </c>
      <c r="H99" s="27">
        <f t="shared" si="17"/>
        <v>30000</v>
      </c>
      <c r="I99" s="25">
        <f t="shared" si="18"/>
        <v>0</v>
      </c>
      <c r="J99" s="26">
        <f t="shared" si="19"/>
        <v>3299</v>
      </c>
      <c r="K99" s="26">
        <f t="shared" si="20"/>
        <v>0</v>
      </c>
      <c r="L99" s="27">
        <f t="shared" si="13"/>
        <v>3299</v>
      </c>
      <c r="M99" s="19" t="str">
        <f t="shared" si="14"/>
        <v/>
      </c>
      <c r="N99" s="3">
        <f t="shared" si="14"/>
        <v>0.10996666666666667</v>
      </c>
      <c r="O99" s="3" t="str">
        <f t="shared" si="14"/>
        <v/>
      </c>
      <c r="P99" s="4">
        <f t="shared" si="15"/>
        <v>0.10996666666666667</v>
      </c>
      <c r="Q99" s="25">
        <f>SUM(E$13:E99)</f>
        <v>250000</v>
      </c>
      <c r="R99" s="26">
        <f>SUM(F$13:F99)</f>
        <v>2110000</v>
      </c>
      <c r="S99" s="26">
        <f>SUM(G$13:G99)</f>
        <v>250000</v>
      </c>
      <c r="T99" s="27">
        <f t="shared" si="21"/>
        <v>2610000</v>
      </c>
      <c r="U99" s="25">
        <f>SUM(I$13:I99)</f>
        <v>22534</v>
      </c>
      <c r="V99" s="26">
        <f>SUM(J$13:J99)</f>
        <v>232459</v>
      </c>
      <c r="W99" s="26">
        <f>SUM(K$13:K99)</f>
        <v>25426</v>
      </c>
      <c r="X99" s="27">
        <f t="shared" si="16"/>
        <v>280419</v>
      </c>
      <c r="Y99" s="3">
        <f t="shared" si="22"/>
        <v>9.0135999999999994E-2</v>
      </c>
      <c r="Z99" s="3">
        <f t="shared" si="22"/>
        <v>0.11017014218009478</v>
      </c>
      <c r="AA99" s="3">
        <f t="shared" si="22"/>
        <v>0.101704</v>
      </c>
      <c r="AB99" s="4">
        <f t="shared" si="23"/>
        <v>0.10744022988505747</v>
      </c>
    </row>
    <row r="100" spans="1:28" x14ac:dyDescent="0.3">
      <c r="A100" s="2">
        <v>88</v>
      </c>
      <c r="B100" s="13">
        <v>0.10046354405298519</v>
      </c>
      <c r="C100" s="21">
        <v>0.69831772569615647</v>
      </c>
      <c r="D100" s="31">
        <v>0.33135131823650465</v>
      </c>
      <c r="E100" s="25">
        <v>0</v>
      </c>
      <c r="F100" s="26">
        <v>30000</v>
      </c>
      <c r="G100" s="26">
        <v>0</v>
      </c>
      <c r="H100" s="27">
        <f t="shared" si="17"/>
        <v>30000</v>
      </c>
      <c r="I100" s="25">
        <f t="shared" si="18"/>
        <v>0</v>
      </c>
      <c r="J100" s="26">
        <f t="shared" si="19"/>
        <v>3328</v>
      </c>
      <c r="K100" s="26">
        <f t="shared" si="20"/>
        <v>0</v>
      </c>
      <c r="L100" s="27">
        <f t="shared" si="13"/>
        <v>3328</v>
      </c>
      <c r="M100" s="19" t="str">
        <f t="shared" si="14"/>
        <v/>
      </c>
      <c r="N100" s="3">
        <f t="shared" si="14"/>
        <v>0.11093333333333333</v>
      </c>
      <c r="O100" s="3" t="str">
        <f t="shared" si="14"/>
        <v/>
      </c>
      <c r="P100" s="4">
        <f t="shared" si="15"/>
        <v>0.11093333333333333</v>
      </c>
      <c r="Q100" s="25">
        <f>SUM(E$13:E100)</f>
        <v>250000</v>
      </c>
      <c r="R100" s="26">
        <f>SUM(F$13:F100)</f>
        <v>2140000</v>
      </c>
      <c r="S100" s="26">
        <f>SUM(G$13:G100)</f>
        <v>250000</v>
      </c>
      <c r="T100" s="27">
        <f t="shared" si="21"/>
        <v>2640000</v>
      </c>
      <c r="U100" s="25">
        <f>SUM(I$13:I100)</f>
        <v>22534</v>
      </c>
      <c r="V100" s="26">
        <f>SUM(J$13:J100)</f>
        <v>235787</v>
      </c>
      <c r="W100" s="26">
        <f>SUM(K$13:K100)</f>
        <v>25426</v>
      </c>
      <c r="X100" s="27">
        <f t="shared" si="16"/>
        <v>283747</v>
      </c>
      <c r="Y100" s="3">
        <f t="shared" si="22"/>
        <v>9.0135999999999994E-2</v>
      </c>
      <c r="Z100" s="3">
        <f t="shared" si="22"/>
        <v>0.11018084112149533</v>
      </c>
      <c r="AA100" s="3">
        <f t="shared" si="22"/>
        <v>0.101704</v>
      </c>
      <c r="AB100" s="4">
        <f t="shared" si="23"/>
        <v>0.10747992424242424</v>
      </c>
    </row>
    <row r="101" spans="1:28" x14ac:dyDescent="0.3">
      <c r="A101" s="2">
        <v>89</v>
      </c>
      <c r="B101" s="13">
        <v>0.80527171132507769</v>
      </c>
      <c r="C101" s="21">
        <v>0.46912419276395889</v>
      </c>
      <c r="D101" s="31">
        <v>0.15508711917457563</v>
      </c>
      <c r="E101" s="25">
        <v>0</v>
      </c>
      <c r="F101" s="26">
        <v>30000</v>
      </c>
      <c r="G101" s="26">
        <v>0</v>
      </c>
      <c r="H101" s="27">
        <f t="shared" si="17"/>
        <v>30000</v>
      </c>
      <c r="I101" s="25">
        <f t="shared" si="18"/>
        <v>0</v>
      </c>
      <c r="J101" s="26">
        <f t="shared" si="19"/>
        <v>3296</v>
      </c>
      <c r="K101" s="26">
        <f t="shared" si="20"/>
        <v>0</v>
      </c>
      <c r="L101" s="27">
        <f t="shared" si="13"/>
        <v>3296</v>
      </c>
      <c r="M101" s="19" t="str">
        <f t="shared" si="14"/>
        <v/>
      </c>
      <c r="N101" s="3">
        <f t="shared" si="14"/>
        <v>0.10986666666666667</v>
      </c>
      <c r="O101" s="3" t="str">
        <f t="shared" si="14"/>
        <v/>
      </c>
      <c r="P101" s="4">
        <f t="shared" si="15"/>
        <v>0.10986666666666667</v>
      </c>
      <c r="Q101" s="25">
        <f>SUM(E$13:E101)</f>
        <v>250000</v>
      </c>
      <c r="R101" s="26">
        <f>SUM(F$13:F101)</f>
        <v>2170000</v>
      </c>
      <c r="S101" s="26">
        <f>SUM(G$13:G101)</f>
        <v>250000</v>
      </c>
      <c r="T101" s="27">
        <f t="shared" si="21"/>
        <v>2670000</v>
      </c>
      <c r="U101" s="25">
        <f>SUM(I$13:I101)</f>
        <v>22534</v>
      </c>
      <c r="V101" s="26">
        <f>SUM(J$13:J101)</f>
        <v>239083</v>
      </c>
      <c r="W101" s="26">
        <f>SUM(K$13:K101)</f>
        <v>25426</v>
      </c>
      <c r="X101" s="27">
        <f t="shared" si="16"/>
        <v>287043</v>
      </c>
      <c r="Y101" s="3">
        <f t="shared" si="22"/>
        <v>9.0135999999999994E-2</v>
      </c>
      <c r="Z101" s="3">
        <f t="shared" si="22"/>
        <v>0.11017649769585254</v>
      </c>
      <c r="AA101" s="3">
        <f t="shared" si="22"/>
        <v>0.101704</v>
      </c>
      <c r="AB101" s="4">
        <f t="shared" si="23"/>
        <v>0.10750674157303371</v>
      </c>
    </row>
    <row r="102" spans="1:28" x14ac:dyDescent="0.3">
      <c r="A102" s="2">
        <v>90</v>
      </c>
      <c r="B102" s="13">
        <v>0.71522780574552536</v>
      </c>
      <c r="C102" s="21">
        <v>0.92633689273087105</v>
      </c>
      <c r="D102" s="31">
        <v>0.61818661320843427</v>
      </c>
      <c r="E102" s="25">
        <v>0</v>
      </c>
      <c r="F102" s="26">
        <v>30000</v>
      </c>
      <c r="G102" s="26">
        <v>0</v>
      </c>
      <c r="H102" s="27">
        <f t="shared" si="17"/>
        <v>30000</v>
      </c>
      <c r="I102" s="25">
        <f t="shared" si="18"/>
        <v>0</v>
      </c>
      <c r="J102" s="26">
        <f t="shared" si="19"/>
        <v>3379</v>
      </c>
      <c r="K102" s="26">
        <f t="shared" si="20"/>
        <v>0</v>
      </c>
      <c r="L102" s="27">
        <f t="shared" si="13"/>
        <v>3379</v>
      </c>
      <c r="M102" s="19" t="str">
        <f t="shared" si="14"/>
        <v/>
      </c>
      <c r="N102" s="3">
        <f t="shared" si="14"/>
        <v>0.11263333333333334</v>
      </c>
      <c r="O102" s="3" t="str">
        <f t="shared" si="14"/>
        <v/>
      </c>
      <c r="P102" s="4">
        <f t="shared" si="15"/>
        <v>0.11263333333333334</v>
      </c>
      <c r="Q102" s="25">
        <f>SUM(E$13:E102)</f>
        <v>250000</v>
      </c>
      <c r="R102" s="26">
        <f>SUM(F$13:F102)</f>
        <v>2200000</v>
      </c>
      <c r="S102" s="26">
        <f>SUM(G$13:G102)</f>
        <v>250000</v>
      </c>
      <c r="T102" s="27">
        <f t="shared" si="21"/>
        <v>2700000</v>
      </c>
      <c r="U102" s="25">
        <f>SUM(I$13:I102)</f>
        <v>22534</v>
      </c>
      <c r="V102" s="26">
        <f>SUM(J$13:J102)</f>
        <v>242462</v>
      </c>
      <c r="W102" s="26">
        <f>SUM(K$13:K102)</f>
        <v>25426</v>
      </c>
      <c r="X102" s="27">
        <f t="shared" si="16"/>
        <v>290422</v>
      </c>
      <c r="Y102" s="3">
        <f t="shared" si="22"/>
        <v>9.0135999999999994E-2</v>
      </c>
      <c r="Z102" s="3">
        <f t="shared" si="22"/>
        <v>0.11021</v>
      </c>
      <c r="AA102" s="3">
        <f t="shared" si="22"/>
        <v>0.101704</v>
      </c>
      <c r="AB102" s="4">
        <f t="shared" si="23"/>
        <v>0.1075637037037037</v>
      </c>
    </row>
    <row r="103" spans="1:28" x14ac:dyDescent="0.3">
      <c r="A103" s="2">
        <v>91</v>
      </c>
      <c r="B103" s="13">
        <v>0.56547221841622886</v>
      </c>
      <c r="C103" s="21">
        <v>0.29672057058124457</v>
      </c>
      <c r="D103" s="31">
        <v>0.73096467990167469</v>
      </c>
      <c r="E103" s="25">
        <v>0</v>
      </c>
      <c r="F103" s="26">
        <v>30000</v>
      </c>
      <c r="G103" s="26">
        <v>0</v>
      </c>
      <c r="H103" s="27">
        <f t="shared" si="17"/>
        <v>30000</v>
      </c>
      <c r="I103" s="25">
        <f t="shared" si="18"/>
        <v>0</v>
      </c>
      <c r="J103" s="26">
        <f t="shared" si="19"/>
        <v>3271</v>
      </c>
      <c r="K103" s="26">
        <f t="shared" si="20"/>
        <v>0</v>
      </c>
      <c r="L103" s="27">
        <f t="shared" si="13"/>
        <v>3271</v>
      </c>
      <c r="M103" s="19" t="str">
        <f t="shared" si="14"/>
        <v/>
      </c>
      <c r="N103" s="3">
        <f t="shared" si="14"/>
        <v>0.10903333333333333</v>
      </c>
      <c r="O103" s="3" t="str">
        <f t="shared" si="14"/>
        <v/>
      </c>
      <c r="P103" s="4">
        <f t="shared" si="15"/>
        <v>0.10903333333333333</v>
      </c>
      <c r="Q103" s="25">
        <f>SUM(E$13:E103)</f>
        <v>250000</v>
      </c>
      <c r="R103" s="26">
        <f>SUM(F$13:F103)</f>
        <v>2230000</v>
      </c>
      <c r="S103" s="26">
        <f>SUM(G$13:G103)</f>
        <v>250000</v>
      </c>
      <c r="T103" s="27">
        <f t="shared" si="21"/>
        <v>2730000</v>
      </c>
      <c r="U103" s="25">
        <f>SUM(I$13:I103)</f>
        <v>22534</v>
      </c>
      <c r="V103" s="26">
        <f>SUM(J$13:J103)</f>
        <v>245733</v>
      </c>
      <c r="W103" s="26">
        <f>SUM(K$13:K103)</f>
        <v>25426</v>
      </c>
      <c r="X103" s="27">
        <f t="shared" si="16"/>
        <v>293693</v>
      </c>
      <c r="Y103" s="3">
        <f t="shared" si="22"/>
        <v>9.0135999999999994E-2</v>
      </c>
      <c r="Z103" s="3">
        <f t="shared" si="22"/>
        <v>0.11019417040358745</v>
      </c>
      <c r="AA103" s="3">
        <f t="shared" si="22"/>
        <v>0.101704</v>
      </c>
      <c r="AB103" s="4">
        <f t="shared" si="23"/>
        <v>0.10757985347985348</v>
      </c>
    </row>
    <row r="104" spans="1:28" x14ac:dyDescent="0.3">
      <c r="A104" s="2">
        <v>92</v>
      </c>
      <c r="B104" s="13">
        <v>0.58673739987979778</v>
      </c>
      <c r="C104" s="21">
        <v>0.92627667649164835</v>
      </c>
      <c r="D104" s="31">
        <v>0.70717938221237242</v>
      </c>
      <c r="E104" s="25">
        <v>0</v>
      </c>
      <c r="F104" s="26">
        <v>30000</v>
      </c>
      <c r="G104" s="26">
        <v>0</v>
      </c>
      <c r="H104" s="27">
        <f t="shared" si="17"/>
        <v>30000</v>
      </c>
      <c r="I104" s="25">
        <f t="shared" si="18"/>
        <v>0</v>
      </c>
      <c r="J104" s="26">
        <f t="shared" si="19"/>
        <v>3379</v>
      </c>
      <c r="K104" s="26">
        <f t="shared" si="20"/>
        <v>0</v>
      </c>
      <c r="L104" s="27">
        <f t="shared" si="13"/>
        <v>3379</v>
      </c>
      <c r="M104" s="19" t="str">
        <f t="shared" si="14"/>
        <v/>
      </c>
      <c r="N104" s="3">
        <f t="shared" si="14"/>
        <v>0.11263333333333334</v>
      </c>
      <c r="O104" s="3" t="str">
        <f t="shared" si="14"/>
        <v/>
      </c>
      <c r="P104" s="4">
        <f t="shared" si="15"/>
        <v>0.11263333333333334</v>
      </c>
      <c r="Q104" s="25">
        <f>SUM(E$13:E104)</f>
        <v>250000</v>
      </c>
      <c r="R104" s="26">
        <f>SUM(F$13:F104)</f>
        <v>2260000</v>
      </c>
      <c r="S104" s="26">
        <f>SUM(G$13:G104)</f>
        <v>250000</v>
      </c>
      <c r="T104" s="27">
        <f t="shared" si="21"/>
        <v>2760000</v>
      </c>
      <c r="U104" s="25">
        <f>SUM(I$13:I104)</f>
        <v>22534</v>
      </c>
      <c r="V104" s="26">
        <f>SUM(J$13:J104)</f>
        <v>249112</v>
      </c>
      <c r="W104" s="26">
        <f>SUM(K$13:K104)</f>
        <v>25426</v>
      </c>
      <c r="X104" s="27">
        <f t="shared" si="16"/>
        <v>297072</v>
      </c>
      <c r="Y104" s="3">
        <f t="shared" si="22"/>
        <v>9.0135999999999994E-2</v>
      </c>
      <c r="Z104" s="3">
        <f t="shared" si="22"/>
        <v>0.11022654867256637</v>
      </c>
      <c r="AA104" s="3">
        <f t="shared" si="22"/>
        <v>0.101704</v>
      </c>
      <c r="AB104" s="4">
        <f t="shared" si="23"/>
        <v>0.10763478260869565</v>
      </c>
    </row>
    <row r="105" spans="1:28" x14ac:dyDescent="0.3">
      <c r="A105" s="2">
        <v>93</v>
      </c>
      <c r="B105" s="13">
        <v>0.90891228973019411</v>
      </c>
      <c r="C105" s="21">
        <v>0.11383310303295957</v>
      </c>
      <c r="D105" s="31">
        <v>0.58057234015474923</v>
      </c>
      <c r="E105" s="25">
        <v>0</v>
      </c>
      <c r="F105" s="26">
        <v>30000</v>
      </c>
      <c r="G105" s="26">
        <v>0</v>
      </c>
      <c r="H105" s="27">
        <f t="shared" si="17"/>
        <v>30000</v>
      </c>
      <c r="I105" s="25">
        <f t="shared" si="18"/>
        <v>0</v>
      </c>
      <c r="J105" s="26">
        <f t="shared" si="19"/>
        <v>3235</v>
      </c>
      <c r="K105" s="26">
        <f t="shared" si="20"/>
        <v>0</v>
      </c>
      <c r="L105" s="27">
        <f t="shared" si="13"/>
        <v>3235</v>
      </c>
      <c r="M105" s="19" t="str">
        <f t="shared" si="14"/>
        <v/>
      </c>
      <c r="N105" s="3">
        <f t="shared" si="14"/>
        <v>0.10783333333333334</v>
      </c>
      <c r="O105" s="3" t="str">
        <f t="shared" si="14"/>
        <v/>
      </c>
      <c r="P105" s="4">
        <f t="shared" si="15"/>
        <v>0.10783333333333334</v>
      </c>
      <c r="Q105" s="25">
        <f>SUM(E$13:E105)</f>
        <v>250000</v>
      </c>
      <c r="R105" s="26">
        <f>SUM(F$13:F105)</f>
        <v>2290000</v>
      </c>
      <c r="S105" s="26">
        <f>SUM(G$13:G105)</f>
        <v>250000</v>
      </c>
      <c r="T105" s="27">
        <f t="shared" si="21"/>
        <v>2790000</v>
      </c>
      <c r="U105" s="25">
        <f>SUM(I$13:I105)</f>
        <v>22534</v>
      </c>
      <c r="V105" s="26">
        <f>SUM(J$13:J105)</f>
        <v>252347</v>
      </c>
      <c r="W105" s="26">
        <f>SUM(K$13:K105)</f>
        <v>25426</v>
      </c>
      <c r="X105" s="27">
        <f t="shared" si="16"/>
        <v>300307</v>
      </c>
      <c r="Y105" s="3">
        <f t="shared" si="22"/>
        <v>9.0135999999999994E-2</v>
      </c>
      <c r="Z105" s="3">
        <f t="shared" si="22"/>
        <v>0.11019519650655021</v>
      </c>
      <c r="AA105" s="3">
        <f t="shared" si="22"/>
        <v>0.101704</v>
      </c>
      <c r="AB105" s="4">
        <f t="shared" si="23"/>
        <v>0.10763691756272402</v>
      </c>
    </row>
    <row r="106" spans="1:28" x14ac:dyDescent="0.3">
      <c r="A106" s="2">
        <v>94</v>
      </c>
      <c r="B106" s="13">
        <v>0.40386752608308218</v>
      </c>
      <c r="C106" s="21">
        <v>0.37599147345760264</v>
      </c>
      <c r="D106" s="31">
        <v>0.54211540944974157</v>
      </c>
      <c r="E106" s="25">
        <v>0</v>
      </c>
      <c r="F106" s="26">
        <v>30000</v>
      </c>
      <c r="G106" s="26">
        <v>0</v>
      </c>
      <c r="H106" s="27">
        <f t="shared" si="17"/>
        <v>30000</v>
      </c>
      <c r="I106" s="25">
        <f t="shared" si="18"/>
        <v>0</v>
      </c>
      <c r="J106" s="26">
        <f t="shared" si="19"/>
        <v>3283</v>
      </c>
      <c r="K106" s="26">
        <f t="shared" si="20"/>
        <v>0</v>
      </c>
      <c r="L106" s="27">
        <f t="shared" si="13"/>
        <v>3283</v>
      </c>
      <c r="M106" s="19" t="str">
        <f t="shared" si="14"/>
        <v/>
      </c>
      <c r="N106" s="3">
        <f t="shared" si="14"/>
        <v>0.10943333333333333</v>
      </c>
      <c r="O106" s="3" t="str">
        <f t="shared" si="14"/>
        <v/>
      </c>
      <c r="P106" s="4">
        <f t="shared" si="15"/>
        <v>0.10943333333333333</v>
      </c>
      <c r="Q106" s="25">
        <f>SUM(E$13:E106)</f>
        <v>250000</v>
      </c>
      <c r="R106" s="26">
        <f>SUM(F$13:F106)</f>
        <v>2320000</v>
      </c>
      <c r="S106" s="26">
        <f>SUM(G$13:G106)</f>
        <v>250000</v>
      </c>
      <c r="T106" s="27">
        <f t="shared" si="21"/>
        <v>2820000</v>
      </c>
      <c r="U106" s="25">
        <f>SUM(I$13:I106)</f>
        <v>22534</v>
      </c>
      <c r="V106" s="26">
        <f>SUM(J$13:J106)</f>
        <v>255630</v>
      </c>
      <c r="W106" s="26">
        <f>SUM(K$13:K106)</f>
        <v>25426</v>
      </c>
      <c r="X106" s="27">
        <f t="shared" si="16"/>
        <v>303590</v>
      </c>
      <c r="Y106" s="3">
        <f t="shared" si="22"/>
        <v>9.0135999999999994E-2</v>
      </c>
      <c r="Z106" s="3">
        <f t="shared" si="22"/>
        <v>0.11018534482758621</v>
      </c>
      <c r="AA106" s="3">
        <f t="shared" si="22"/>
        <v>0.101704</v>
      </c>
      <c r="AB106" s="4">
        <f t="shared" si="23"/>
        <v>0.10765602836879433</v>
      </c>
    </row>
    <row r="107" spans="1:28" x14ac:dyDescent="0.3">
      <c r="A107" s="2">
        <v>95</v>
      </c>
      <c r="B107" s="13">
        <v>0.99994549441024017</v>
      </c>
      <c r="C107" s="21">
        <v>0.46122937684378496</v>
      </c>
      <c r="D107" s="31">
        <v>0.34434699734304997</v>
      </c>
      <c r="E107" s="25">
        <v>0</v>
      </c>
      <c r="F107" s="26">
        <v>30000</v>
      </c>
      <c r="G107" s="26">
        <v>0</v>
      </c>
      <c r="H107" s="27">
        <f t="shared" si="17"/>
        <v>30000</v>
      </c>
      <c r="I107" s="25">
        <f t="shared" si="18"/>
        <v>0</v>
      </c>
      <c r="J107" s="26">
        <f t="shared" si="19"/>
        <v>3295</v>
      </c>
      <c r="K107" s="26">
        <f t="shared" si="20"/>
        <v>0</v>
      </c>
      <c r="L107" s="27">
        <f t="shared" si="13"/>
        <v>3295</v>
      </c>
      <c r="M107" s="19" t="str">
        <f t="shared" si="14"/>
        <v/>
      </c>
      <c r="N107" s="3">
        <f t="shared" si="14"/>
        <v>0.10983333333333334</v>
      </c>
      <c r="O107" s="3" t="str">
        <f t="shared" si="14"/>
        <v/>
      </c>
      <c r="P107" s="4">
        <f t="shared" si="15"/>
        <v>0.10983333333333334</v>
      </c>
      <c r="Q107" s="25">
        <f>SUM(E$13:E107)</f>
        <v>250000</v>
      </c>
      <c r="R107" s="26">
        <f>SUM(F$13:F107)</f>
        <v>2350000</v>
      </c>
      <c r="S107" s="26">
        <f>SUM(G$13:G107)</f>
        <v>250000</v>
      </c>
      <c r="T107" s="27">
        <f t="shared" si="21"/>
        <v>2850000</v>
      </c>
      <c r="U107" s="25">
        <f>SUM(I$13:I107)</f>
        <v>22534</v>
      </c>
      <c r="V107" s="26">
        <f>SUM(J$13:J107)</f>
        <v>258925</v>
      </c>
      <c r="W107" s="26">
        <f>SUM(K$13:K107)</f>
        <v>25426</v>
      </c>
      <c r="X107" s="27">
        <f t="shared" si="16"/>
        <v>306885</v>
      </c>
      <c r="Y107" s="3">
        <f t="shared" si="22"/>
        <v>9.0135999999999994E-2</v>
      </c>
      <c r="Z107" s="3">
        <f t="shared" si="22"/>
        <v>0.11018085106382978</v>
      </c>
      <c r="AA107" s="3">
        <f t="shared" si="22"/>
        <v>0.101704</v>
      </c>
      <c r="AB107" s="4">
        <f t="shared" si="23"/>
        <v>0.10767894736842105</v>
      </c>
    </row>
    <row r="108" spans="1:28" x14ac:dyDescent="0.3">
      <c r="A108" s="2">
        <v>96</v>
      </c>
      <c r="B108" s="13">
        <v>1.540699729919115E-2</v>
      </c>
      <c r="C108" s="21">
        <v>0.81186592734580143</v>
      </c>
      <c r="D108" s="31">
        <v>0.71727807641252517</v>
      </c>
      <c r="E108" s="25">
        <v>0</v>
      </c>
      <c r="F108" s="26">
        <v>30000</v>
      </c>
      <c r="G108" s="26">
        <v>0</v>
      </c>
      <c r="H108" s="27">
        <f t="shared" si="17"/>
        <v>30000</v>
      </c>
      <c r="I108" s="25">
        <f t="shared" si="18"/>
        <v>0</v>
      </c>
      <c r="J108" s="26">
        <f t="shared" si="19"/>
        <v>3348</v>
      </c>
      <c r="K108" s="26">
        <f t="shared" si="20"/>
        <v>0</v>
      </c>
      <c r="L108" s="27">
        <f t="shared" si="13"/>
        <v>3348</v>
      </c>
      <c r="M108" s="19" t="str">
        <f t="shared" si="14"/>
        <v/>
      </c>
      <c r="N108" s="3">
        <f t="shared" si="14"/>
        <v>0.1116</v>
      </c>
      <c r="O108" s="3" t="str">
        <f t="shared" si="14"/>
        <v/>
      </c>
      <c r="P108" s="4">
        <f t="shared" si="15"/>
        <v>0.1116</v>
      </c>
      <c r="Q108" s="25">
        <f>SUM(E$13:E108)</f>
        <v>250000</v>
      </c>
      <c r="R108" s="26">
        <f>SUM(F$13:F108)</f>
        <v>2380000</v>
      </c>
      <c r="S108" s="26">
        <f>SUM(G$13:G108)</f>
        <v>250000</v>
      </c>
      <c r="T108" s="27">
        <f t="shared" si="21"/>
        <v>2880000</v>
      </c>
      <c r="U108" s="25">
        <f>SUM(I$13:I108)</f>
        <v>22534</v>
      </c>
      <c r="V108" s="26">
        <f>SUM(J$13:J108)</f>
        <v>262273</v>
      </c>
      <c r="W108" s="26">
        <f>SUM(K$13:K108)</f>
        <v>25426</v>
      </c>
      <c r="X108" s="27">
        <f t="shared" si="16"/>
        <v>310233</v>
      </c>
      <c r="Y108" s="3">
        <f t="shared" si="22"/>
        <v>9.0135999999999994E-2</v>
      </c>
      <c r="Z108" s="3">
        <f t="shared" si="22"/>
        <v>0.11019873949579832</v>
      </c>
      <c r="AA108" s="3">
        <f t="shared" si="22"/>
        <v>0.101704</v>
      </c>
      <c r="AB108" s="4">
        <f t="shared" si="23"/>
        <v>0.10771979166666666</v>
      </c>
    </row>
    <row r="109" spans="1:28" x14ac:dyDescent="0.3">
      <c r="A109" s="2">
        <v>97</v>
      </c>
      <c r="B109" s="13">
        <v>0.44863320658864525</v>
      </c>
      <c r="C109" s="21">
        <v>0.72694128934889934</v>
      </c>
      <c r="D109" s="31">
        <v>0.80312747208467261</v>
      </c>
      <c r="E109" s="25">
        <v>0</v>
      </c>
      <c r="F109" s="26">
        <v>30000</v>
      </c>
      <c r="G109" s="26">
        <v>0</v>
      </c>
      <c r="H109" s="27">
        <f t="shared" si="17"/>
        <v>30000</v>
      </c>
      <c r="I109" s="25">
        <f t="shared" si="18"/>
        <v>0</v>
      </c>
      <c r="J109" s="26">
        <f t="shared" si="19"/>
        <v>3333</v>
      </c>
      <c r="K109" s="26">
        <f t="shared" si="20"/>
        <v>0</v>
      </c>
      <c r="L109" s="27">
        <f t="shared" si="13"/>
        <v>3333</v>
      </c>
      <c r="M109" s="19" t="str">
        <f t="shared" si="14"/>
        <v/>
      </c>
      <c r="N109" s="3">
        <f t="shared" si="14"/>
        <v>0.1111</v>
      </c>
      <c r="O109" s="3" t="str">
        <f t="shared" si="14"/>
        <v/>
      </c>
      <c r="P109" s="4">
        <f t="shared" si="15"/>
        <v>0.1111</v>
      </c>
      <c r="Q109" s="25">
        <f>SUM(E$13:E109)</f>
        <v>250000</v>
      </c>
      <c r="R109" s="26">
        <f>SUM(F$13:F109)</f>
        <v>2410000</v>
      </c>
      <c r="S109" s="26">
        <f>SUM(G$13:G109)</f>
        <v>250000</v>
      </c>
      <c r="T109" s="27">
        <f t="shared" si="21"/>
        <v>2910000</v>
      </c>
      <c r="U109" s="25">
        <f>SUM(I$13:I109)</f>
        <v>22534</v>
      </c>
      <c r="V109" s="26">
        <f>SUM(J$13:J109)</f>
        <v>265606</v>
      </c>
      <c r="W109" s="26">
        <f>SUM(K$13:K109)</f>
        <v>25426</v>
      </c>
      <c r="X109" s="27">
        <f t="shared" si="16"/>
        <v>313566</v>
      </c>
      <c r="Y109" s="3">
        <f t="shared" si="22"/>
        <v>9.0135999999999994E-2</v>
      </c>
      <c r="Z109" s="3">
        <f t="shared" si="22"/>
        <v>0.11020995850622407</v>
      </c>
      <c r="AA109" s="3">
        <f t="shared" si="22"/>
        <v>0.101704</v>
      </c>
      <c r="AB109" s="4">
        <f t="shared" si="23"/>
        <v>0.10775463917525774</v>
      </c>
    </row>
    <row r="110" spans="1:28" x14ac:dyDescent="0.3">
      <c r="A110" s="2">
        <v>98</v>
      </c>
      <c r="B110" s="13">
        <v>0.3639248785843745</v>
      </c>
      <c r="C110" s="21">
        <v>2.1605342652735837E-2</v>
      </c>
      <c r="D110" s="31">
        <v>4.2592682877134025E-2</v>
      </c>
      <c r="E110" s="25">
        <v>0</v>
      </c>
      <c r="F110" s="26">
        <v>30000</v>
      </c>
      <c r="G110" s="26">
        <v>0</v>
      </c>
      <c r="H110" s="27">
        <f t="shared" si="17"/>
        <v>30000</v>
      </c>
      <c r="I110" s="25">
        <f t="shared" si="18"/>
        <v>0</v>
      </c>
      <c r="J110" s="26">
        <f t="shared" si="19"/>
        <v>3191</v>
      </c>
      <c r="K110" s="26">
        <f t="shared" si="20"/>
        <v>0</v>
      </c>
      <c r="L110" s="27">
        <f t="shared" si="13"/>
        <v>3191</v>
      </c>
      <c r="M110" s="19" t="str">
        <f t="shared" si="14"/>
        <v/>
      </c>
      <c r="N110" s="3">
        <f t="shared" si="14"/>
        <v>0.10636666666666666</v>
      </c>
      <c r="O110" s="3" t="str">
        <f t="shared" si="14"/>
        <v/>
      </c>
      <c r="P110" s="4">
        <f t="shared" si="15"/>
        <v>0.10636666666666666</v>
      </c>
      <c r="Q110" s="25">
        <f>SUM(E$13:E110)</f>
        <v>250000</v>
      </c>
      <c r="R110" s="26">
        <f>SUM(F$13:F110)</f>
        <v>2440000</v>
      </c>
      <c r="S110" s="26">
        <f>SUM(G$13:G110)</f>
        <v>250000</v>
      </c>
      <c r="T110" s="27">
        <f t="shared" si="21"/>
        <v>2940000</v>
      </c>
      <c r="U110" s="25">
        <f>SUM(I$13:I110)</f>
        <v>22534</v>
      </c>
      <c r="V110" s="26">
        <f>SUM(J$13:J110)</f>
        <v>268797</v>
      </c>
      <c r="W110" s="26">
        <f>SUM(K$13:K110)</f>
        <v>25426</v>
      </c>
      <c r="X110" s="27">
        <f t="shared" si="16"/>
        <v>316757</v>
      </c>
      <c r="Y110" s="3">
        <f t="shared" si="22"/>
        <v>9.0135999999999994E-2</v>
      </c>
      <c r="Z110" s="3">
        <f t="shared" si="22"/>
        <v>0.11016270491803279</v>
      </c>
      <c r="AA110" s="3">
        <f t="shared" si="22"/>
        <v>0.101704</v>
      </c>
      <c r="AB110" s="4">
        <f t="shared" si="23"/>
        <v>0.10774047619047619</v>
      </c>
    </row>
    <row r="111" spans="1:28" x14ac:dyDescent="0.3">
      <c r="A111" s="2">
        <v>99</v>
      </c>
      <c r="B111" s="13">
        <v>0.25907602228883297</v>
      </c>
      <c r="C111" s="21">
        <v>0.87751479000351129</v>
      </c>
      <c r="D111" s="31">
        <v>0.62793685694420032</v>
      </c>
      <c r="E111" s="25">
        <v>0</v>
      </c>
      <c r="F111" s="26">
        <v>30000</v>
      </c>
      <c r="G111" s="26">
        <v>0</v>
      </c>
      <c r="H111" s="27">
        <f t="shared" si="17"/>
        <v>30000</v>
      </c>
      <c r="I111" s="25">
        <f t="shared" si="18"/>
        <v>0</v>
      </c>
      <c r="J111" s="26">
        <f t="shared" si="19"/>
        <v>3363</v>
      </c>
      <c r="K111" s="26">
        <f t="shared" si="20"/>
        <v>0</v>
      </c>
      <c r="L111" s="27">
        <f t="shared" si="13"/>
        <v>3363</v>
      </c>
      <c r="M111" s="19" t="str">
        <f t="shared" si="14"/>
        <v/>
      </c>
      <c r="N111" s="3">
        <f t="shared" si="14"/>
        <v>0.11210000000000001</v>
      </c>
      <c r="O111" s="3" t="str">
        <f t="shared" si="14"/>
        <v/>
      </c>
      <c r="P111" s="4">
        <f t="shared" si="15"/>
        <v>0.11210000000000001</v>
      </c>
      <c r="Q111" s="25">
        <f>SUM(E$13:E111)</f>
        <v>250000</v>
      </c>
      <c r="R111" s="26">
        <f>SUM(F$13:F111)</f>
        <v>2470000</v>
      </c>
      <c r="S111" s="26">
        <f>SUM(G$13:G111)</f>
        <v>250000</v>
      </c>
      <c r="T111" s="27">
        <f t="shared" si="21"/>
        <v>2970000</v>
      </c>
      <c r="U111" s="25">
        <f>SUM(I$13:I111)</f>
        <v>22534</v>
      </c>
      <c r="V111" s="26">
        <f>SUM(J$13:J111)</f>
        <v>272160</v>
      </c>
      <c r="W111" s="26">
        <f>SUM(K$13:K111)</f>
        <v>25426</v>
      </c>
      <c r="X111" s="27">
        <f t="shared" si="16"/>
        <v>320120</v>
      </c>
      <c r="Y111" s="3">
        <f t="shared" si="22"/>
        <v>9.0135999999999994E-2</v>
      </c>
      <c r="Z111" s="3">
        <f t="shared" si="22"/>
        <v>0.11018623481781377</v>
      </c>
      <c r="AA111" s="3">
        <f t="shared" si="22"/>
        <v>0.101704</v>
      </c>
      <c r="AB111" s="4">
        <f t="shared" si="23"/>
        <v>0.10778451178451179</v>
      </c>
    </row>
    <row r="112" spans="1:28" x14ac:dyDescent="0.3">
      <c r="A112" s="5">
        <v>100</v>
      </c>
      <c r="B112" s="14">
        <v>0.79531740617593338</v>
      </c>
      <c r="C112" s="32">
        <v>0.53819267336249277</v>
      </c>
      <c r="D112" s="33">
        <v>0.45843732587333197</v>
      </c>
      <c r="E112" s="28">
        <v>0</v>
      </c>
      <c r="F112" s="29">
        <v>30000</v>
      </c>
      <c r="G112" s="29">
        <v>0</v>
      </c>
      <c r="H112" s="30">
        <f t="shared" si="17"/>
        <v>30000</v>
      </c>
      <c r="I112" s="28">
        <f t="shared" si="18"/>
        <v>0</v>
      </c>
      <c r="J112" s="29">
        <f t="shared" si="19"/>
        <v>3305</v>
      </c>
      <c r="K112" s="29">
        <f t="shared" si="20"/>
        <v>0</v>
      </c>
      <c r="L112" s="30">
        <f t="shared" si="13"/>
        <v>3305</v>
      </c>
      <c r="M112" s="20" t="str">
        <f t="shared" si="14"/>
        <v/>
      </c>
      <c r="N112" s="6">
        <f t="shared" si="14"/>
        <v>0.11016666666666666</v>
      </c>
      <c r="O112" s="6" t="str">
        <f t="shared" si="14"/>
        <v/>
      </c>
      <c r="P112" s="7">
        <f t="shared" si="15"/>
        <v>0.11016666666666666</v>
      </c>
      <c r="Q112" s="28">
        <f>SUM(E$13:E112)</f>
        <v>250000</v>
      </c>
      <c r="R112" s="29">
        <f>SUM(F$13:F112)</f>
        <v>2500000</v>
      </c>
      <c r="S112" s="29">
        <f>SUM(G$13:G112)</f>
        <v>250000</v>
      </c>
      <c r="T112" s="30">
        <f t="shared" si="21"/>
        <v>3000000</v>
      </c>
      <c r="U112" s="28">
        <f>SUM(I$13:I112)</f>
        <v>22534</v>
      </c>
      <c r="V112" s="29">
        <f>SUM(J$13:J112)</f>
        <v>275465</v>
      </c>
      <c r="W112" s="29">
        <f>SUM(K$13:K112)</f>
        <v>25426</v>
      </c>
      <c r="X112" s="30">
        <f t="shared" si="16"/>
        <v>323425</v>
      </c>
      <c r="Y112" s="6">
        <f t="shared" si="22"/>
        <v>9.0135999999999994E-2</v>
      </c>
      <c r="Z112" s="6">
        <f t="shared" si="22"/>
        <v>0.11018600000000001</v>
      </c>
      <c r="AA112" s="6">
        <f t="shared" si="22"/>
        <v>0.101704</v>
      </c>
      <c r="AB112" s="7">
        <f t="shared" si="23"/>
        <v>0.10780833333333334</v>
      </c>
    </row>
  </sheetData>
  <mergeCells count="16">
    <mergeCell ref="A3:B3"/>
    <mergeCell ref="A1:C1"/>
    <mergeCell ref="F1:G1"/>
    <mergeCell ref="L1:N1"/>
    <mergeCell ref="A2:B2"/>
    <mergeCell ref="I2:K2"/>
    <mergeCell ref="A4:A6"/>
    <mergeCell ref="E10:P10"/>
    <mergeCell ref="Q10:AB10"/>
    <mergeCell ref="B11:D11"/>
    <mergeCell ref="E11:H11"/>
    <mergeCell ref="I11:L11"/>
    <mergeCell ref="M11:P11"/>
    <mergeCell ref="Q11:T11"/>
    <mergeCell ref="U11:X11"/>
    <mergeCell ref="Y11:A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90759-EECA-4A00-BE56-DB9AC625D476}">
  <dimension ref="A1:AC112"/>
  <sheetViews>
    <sheetView workbookViewId="0">
      <selection activeCell="F6" sqref="F6:G9"/>
    </sheetView>
  </sheetViews>
  <sheetFormatPr defaultRowHeight="14.4" x14ac:dyDescent="0.3"/>
  <cols>
    <col min="1" max="1" width="14.88671875" customWidth="1"/>
    <col min="6" max="6" width="10.88671875" bestFit="1" customWidth="1"/>
    <col min="29" max="29" width="23.21875" bestFit="1" customWidth="1"/>
  </cols>
  <sheetData>
    <row r="1" spans="1:29" ht="15.6" x14ac:dyDescent="0.3">
      <c r="A1" s="70" t="s">
        <v>11</v>
      </c>
      <c r="B1" s="70"/>
      <c r="C1" s="70"/>
      <c r="F1" s="75" t="s">
        <v>17</v>
      </c>
      <c r="G1" s="75"/>
      <c r="I1" s="63" t="s">
        <v>35</v>
      </c>
    </row>
    <row r="2" spans="1:29" x14ac:dyDescent="0.3">
      <c r="A2" s="74" t="s">
        <v>19</v>
      </c>
      <c r="B2" s="74"/>
      <c r="C2" s="11">
        <v>30000</v>
      </c>
      <c r="F2" s="41" t="s">
        <v>14</v>
      </c>
      <c r="G2" s="42">
        <f ca="1">SUM(Q112:S112)</f>
        <v>3000000</v>
      </c>
      <c r="J2" s="1"/>
      <c r="K2" s="1"/>
      <c r="L2" s="1"/>
    </row>
    <row r="3" spans="1:29" x14ac:dyDescent="0.3">
      <c r="A3" s="74" t="s">
        <v>9</v>
      </c>
      <c r="B3" s="74"/>
      <c r="C3" s="11">
        <v>3</v>
      </c>
      <c r="F3" s="41" t="s">
        <v>3</v>
      </c>
      <c r="G3" s="42">
        <f ca="1">SUM(U112:W112)</f>
        <v>435369</v>
      </c>
      <c r="I3" s="82" t="s">
        <v>36</v>
      </c>
      <c r="J3" s="82"/>
      <c r="K3" s="82"/>
      <c r="L3" s="82"/>
      <c r="M3" s="82"/>
      <c r="N3" s="82"/>
    </row>
    <row r="4" spans="1:29" x14ac:dyDescent="0.3">
      <c r="A4" s="71" t="s">
        <v>10</v>
      </c>
      <c r="B4" s="23" t="s">
        <v>0</v>
      </c>
      <c r="C4" s="24">
        <v>0.09</v>
      </c>
      <c r="F4" s="41" t="s">
        <v>16</v>
      </c>
      <c r="G4" s="43">
        <f ca="1">G3/G2</f>
        <v>0.145123</v>
      </c>
      <c r="I4" s="82"/>
      <c r="J4" s="82"/>
      <c r="K4" s="82"/>
      <c r="L4" s="82"/>
      <c r="M4" s="82"/>
      <c r="N4" s="82"/>
    </row>
    <row r="5" spans="1:29" ht="14.4" customHeight="1" x14ac:dyDescent="0.3">
      <c r="A5" s="72"/>
      <c r="B5" s="11" t="s">
        <v>1</v>
      </c>
      <c r="C5" s="12">
        <v>0.15</v>
      </c>
      <c r="I5" s="82"/>
      <c r="J5" s="82"/>
      <c r="K5" s="82"/>
      <c r="L5" s="82"/>
      <c r="M5" s="82"/>
      <c r="N5" s="82"/>
    </row>
    <row r="6" spans="1:29" ht="26.4" customHeight="1" x14ac:dyDescent="0.3">
      <c r="A6" s="73"/>
      <c r="B6" s="44" t="s">
        <v>2</v>
      </c>
      <c r="C6" s="45">
        <v>0.1</v>
      </c>
      <c r="F6" s="81" t="s">
        <v>34</v>
      </c>
      <c r="G6" s="81"/>
      <c r="I6" s="82"/>
      <c r="J6" s="82"/>
      <c r="K6" s="82"/>
      <c r="L6" s="82"/>
      <c r="M6" s="82"/>
      <c r="N6" s="82"/>
    </row>
    <row r="7" spans="1:29" x14ac:dyDescent="0.3">
      <c r="A7" s="34" t="s">
        <v>12</v>
      </c>
      <c r="B7" s="22"/>
      <c r="C7" s="22">
        <v>0.2</v>
      </c>
      <c r="F7" s="62">
        <v>1</v>
      </c>
      <c r="G7" s="62" t="s">
        <v>0</v>
      </c>
      <c r="I7" s="82"/>
      <c r="J7" s="82"/>
      <c r="K7" s="82"/>
      <c r="L7" s="82"/>
      <c r="M7" s="82"/>
      <c r="N7" s="82"/>
    </row>
    <row r="8" spans="1:29" x14ac:dyDescent="0.3">
      <c r="A8" s="34" t="s">
        <v>13</v>
      </c>
      <c r="B8" s="22"/>
      <c r="C8" s="22"/>
      <c r="F8" s="62">
        <v>2</v>
      </c>
      <c r="G8" s="62" t="s">
        <v>1</v>
      </c>
    </row>
    <row r="9" spans="1:29" x14ac:dyDescent="0.3">
      <c r="F9" s="62">
        <v>3</v>
      </c>
      <c r="G9" s="62" t="s">
        <v>2</v>
      </c>
    </row>
    <row r="10" spans="1:29" x14ac:dyDescent="0.3">
      <c r="A10" s="1"/>
      <c r="D10" s="1"/>
      <c r="E10" s="76" t="s">
        <v>4</v>
      </c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8"/>
      <c r="Q10" s="76" t="s">
        <v>5</v>
      </c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8"/>
    </row>
    <row r="11" spans="1:29" x14ac:dyDescent="0.3">
      <c r="A11" s="1"/>
      <c r="B11" s="67" t="s">
        <v>18</v>
      </c>
      <c r="C11" s="68"/>
      <c r="D11" s="69"/>
      <c r="E11" s="76" t="s">
        <v>15</v>
      </c>
      <c r="F11" s="77"/>
      <c r="G11" s="77"/>
      <c r="H11" s="78"/>
      <c r="I11" s="76" t="s">
        <v>3</v>
      </c>
      <c r="J11" s="77"/>
      <c r="K11" s="77"/>
      <c r="L11" s="77"/>
      <c r="M11" s="76" t="s">
        <v>7</v>
      </c>
      <c r="N11" s="77"/>
      <c r="O11" s="77"/>
      <c r="P11" s="78"/>
      <c r="Q11" s="76" t="s">
        <v>15</v>
      </c>
      <c r="R11" s="77"/>
      <c r="S11" s="77"/>
      <c r="T11" s="78"/>
      <c r="U11" s="76" t="s">
        <v>3</v>
      </c>
      <c r="V11" s="77"/>
      <c r="W11" s="77"/>
      <c r="X11" s="77"/>
      <c r="Y11" s="76" t="s">
        <v>7</v>
      </c>
      <c r="Z11" s="77"/>
      <c r="AA11" s="77"/>
      <c r="AB11" s="78"/>
      <c r="AC11" s="61" t="s">
        <v>29</v>
      </c>
    </row>
    <row r="12" spans="1:29" x14ac:dyDescent="0.3">
      <c r="A12" s="8" t="s">
        <v>6</v>
      </c>
      <c r="B12" s="8" t="s">
        <v>0</v>
      </c>
      <c r="C12" s="9" t="s">
        <v>1</v>
      </c>
      <c r="D12" s="10" t="s">
        <v>2</v>
      </c>
      <c r="E12" s="8" t="s">
        <v>0</v>
      </c>
      <c r="F12" s="9" t="s">
        <v>1</v>
      </c>
      <c r="G12" s="9" t="s">
        <v>2</v>
      </c>
      <c r="H12" s="10" t="s">
        <v>8</v>
      </c>
      <c r="I12" s="8" t="s">
        <v>0</v>
      </c>
      <c r="J12" s="9" t="s">
        <v>1</v>
      </c>
      <c r="K12" s="9" t="s">
        <v>2</v>
      </c>
      <c r="L12" s="10" t="s">
        <v>8</v>
      </c>
      <c r="M12" s="8" t="s">
        <v>0</v>
      </c>
      <c r="N12" s="9" t="s">
        <v>1</v>
      </c>
      <c r="O12" s="9" t="s">
        <v>2</v>
      </c>
      <c r="P12" s="10" t="s">
        <v>8</v>
      </c>
      <c r="Q12" s="8" t="s">
        <v>0</v>
      </c>
      <c r="R12" s="9" t="s">
        <v>1</v>
      </c>
      <c r="S12" s="9" t="s">
        <v>2</v>
      </c>
      <c r="T12" s="10" t="s">
        <v>8</v>
      </c>
      <c r="U12" s="8" t="s">
        <v>0</v>
      </c>
      <c r="V12" s="9" t="s">
        <v>1</v>
      </c>
      <c r="W12" s="9" t="s">
        <v>2</v>
      </c>
      <c r="X12" s="10" t="s">
        <v>8</v>
      </c>
      <c r="Y12" s="9" t="s">
        <v>0</v>
      </c>
      <c r="Z12" s="9" t="s">
        <v>1</v>
      </c>
      <c r="AA12" s="9" t="s">
        <v>2</v>
      </c>
      <c r="AB12" s="10" t="s">
        <v>8</v>
      </c>
      <c r="AC12" s="47"/>
    </row>
    <row r="13" spans="1:29" x14ac:dyDescent="0.3">
      <c r="A13" s="15">
        <v>1</v>
      </c>
      <c r="B13" s="35">
        <v>0.70198031293466034</v>
      </c>
      <c r="C13" s="36">
        <v>0.75705401715290677</v>
      </c>
      <c r="D13" s="37">
        <v>0.58178693585021324</v>
      </c>
      <c r="E13" s="38">
        <f>$C$2/$C$3</f>
        <v>10000</v>
      </c>
      <c r="F13" s="39">
        <v>10000</v>
      </c>
      <c r="G13" s="39">
        <v>10000</v>
      </c>
      <c r="H13" s="40">
        <f>SUM(E13:G13)</f>
        <v>30000</v>
      </c>
      <c r="I13" s="38">
        <f>IFERROR(_xlfn.BINOM.INV(E13,$C$4,B13),0)</f>
        <v>915</v>
      </c>
      <c r="J13" s="39">
        <f>IFERROR(_xlfn.BINOM.INV(F13,$C$5,C13),0)</f>
        <v>1525</v>
      </c>
      <c r="K13" s="39">
        <f>IFERROR(_xlfn.BINOM.INV(G13,$C$6,D13),0)</f>
        <v>1006</v>
      </c>
      <c r="L13" s="40">
        <f t="shared" ref="L13:L76" si="0">SUM(I13:K13)</f>
        <v>3446</v>
      </c>
      <c r="M13" s="16">
        <f t="shared" ref="M13:O44" si="1">IF(E13=0,"",I13/E13)</f>
        <v>9.1499999999999998E-2</v>
      </c>
      <c r="N13" s="17">
        <f t="shared" si="1"/>
        <v>0.1525</v>
      </c>
      <c r="O13" s="17">
        <f t="shared" si="1"/>
        <v>0.10059999999999999</v>
      </c>
      <c r="P13" s="18">
        <f t="shared" ref="P13:P76" si="2">L13/H13</f>
        <v>0.11486666666666667</v>
      </c>
      <c r="Q13" s="38">
        <f>SUM(E$13:E13)</f>
        <v>10000</v>
      </c>
      <c r="R13" s="39">
        <f>SUM(F$13:F13)</f>
        <v>10000</v>
      </c>
      <c r="S13" s="39">
        <f>SUM(G$13:G13)</f>
        <v>10000</v>
      </c>
      <c r="T13" s="40">
        <f>SUM(Q13:S13)</f>
        <v>30000</v>
      </c>
      <c r="U13" s="38">
        <f>SUM(I$13:I13)</f>
        <v>915</v>
      </c>
      <c r="V13" s="39">
        <f>SUM(J$13:J13)</f>
        <v>1525</v>
      </c>
      <c r="W13" s="39">
        <f>SUM(K$13:K13)</f>
        <v>1006</v>
      </c>
      <c r="X13" s="40">
        <f t="shared" ref="X13:X76" si="3">SUM(U13:W13)</f>
        <v>3446</v>
      </c>
      <c r="Y13" s="17">
        <f>IF(Q13=0,"",U13/Q13)</f>
        <v>9.1499999999999998E-2</v>
      </c>
      <c r="Z13" s="17">
        <f t="shared" ref="Z13:AA76" si="4">IF(R13=0,"",V13/R13)</f>
        <v>0.1525</v>
      </c>
      <c r="AA13" s="17">
        <f t="shared" si="4"/>
        <v>0.10059999999999999</v>
      </c>
      <c r="AB13" s="18">
        <f>X13/T13</f>
        <v>0.11486666666666667</v>
      </c>
      <c r="AC13" s="47">
        <f t="shared" ref="AC13:AC44" ca="1" si="5">IF(C13&lt;$C$7, RANDBETWEEN(1,3), IF( AND(Y13&gt;Z13, Y13&gt;AA13), 1, IF(AND(AA13&gt;Y13, AA13&gt;Z13), 3, 2)))</f>
        <v>2</v>
      </c>
    </row>
    <row r="14" spans="1:29" x14ac:dyDescent="0.3">
      <c r="A14" s="2">
        <v>2</v>
      </c>
      <c r="B14" s="13">
        <v>0.24700336545827017</v>
      </c>
      <c r="C14" s="21">
        <v>0.9130203135069771</v>
      </c>
      <c r="D14" s="31">
        <v>0.6162584125029098</v>
      </c>
      <c r="E14" s="25">
        <f ca="1">IF(AC13 = 1, 30000, 0)</f>
        <v>0</v>
      </c>
      <c r="F14" s="26">
        <f ca="1">IF(AC13=2,30000,0)</f>
        <v>30000</v>
      </c>
      <c r="G14" s="26">
        <f ca="1">IF(AC13 = 3, 30000, 0)</f>
        <v>0</v>
      </c>
      <c r="H14" s="27">
        <f t="shared" ref="H14:H77" ca="1" si="6">SUM(E14:G14)</f>
        <v>30000</v>
      </c>
      <c r="I14" s="25">
        <f t="shared" ref="I14:I77" ca="1" si="7">IFERROR(_xlfn.BINOM.INV(E14,$C$4,B14),0)</f>
        <v>0</v>
      </c>
      <c r="J14" s="26">
        <f t="shared" ref="J14:J77" ca="1" si="8">IFERROR(_xlfn.BINOM.INV(F14,$C$5,C14),0)</f>
        <v>4584</v>
      </c>
      <c r="K14" s="26">
        <f ca="1">IFERROR(_xlfn.BINOM.INV(G14,$C$6,D14),0)</f>
        <v>0</v>
      </c>
      <c r="L14" s="27">
        <f t="shared" ca="1" si="0"/>
        <v>4584</v>
      </c>
      <c r="M14" s="19" t="str">
        <f t="shared" ca="1" si="1"/>
        <v/>
      </c>
      <c r="N14" s="3">
        <f t="shared" ca="1" si="1"/>
        <v>0.15279999999999999</v>
      </c>
      <c r="O14" s="3" t="str">
        <f t="shared" ca="1" si="1"/>
        <v/>
      </c>
      <c r="P14" s="4">
        <f t="shared" ca="1" si="2"/>
        <v>0.15279999999999999</v>
      </c>
      <c r="Q14" s="25">
        <f ca="1">SUM(E$13:E14)</f>
        <v>10000</v>
      </c>
      <c r="R14" s="26">
        <f ca="1">SUM(F$13:F14)</f>
        <v>40000</v>
      </c>
      <c r="S14" s="26">
        <f ca="1">SUM(G$13:G14)</f>
        <v>10000</v>
      </c>
      <c r="T14" s="27">
        <f t="shared" ref="T14:T77" ca="1" si="9">SUM(Q14:S14)</f>
        <v>60000</v>
      </c>
      <c r="U14" s="25">
        <f ca="1">SUM(I$13:I14)</f>
        <v>915</v>
      </c>
      <c r="V14" s="26">
        <f ca="1">SUM(J$13:J14)</f>
        <v>6109</v>
      </c>
      <c r="W14" s="26">
        <f ca="1">SUM(K$13:K14)</f>
        <v>1006</v>
      </c>
      <c r="X14" s="27">
        <f t="shared" ca="1" si="3"/>
        <v>8030</v>
      </c>
      <c r="Y14" s="3">
        <f t="shared" ref="Y14:AA77" ca="1" si="10">IF(Q14=0,"",U14/Q14)</f>
        <v>9.1499999999999998E-2</v>
      </c>
      <c r="Z14" s="3">
        <f t="shared" ca="1" si="4"/>
        <v>0.152725</v>
      </c>
      <c r="AA14" s="3">
        <f t="shared" ca="1" si="4"/>
        <v>0.10059999999999999</v>
      </c>
      <c r="AB14" s="4">
        <f t="shared" ref="AB14:AB77" ca="1" si="11">X14/T14</f>
        <v>0.13383333333333333</v>
      </c>
      <c r="AC14" s="47">
        <f t="shared" ca="1" si="5"/>
        <v>2</v>
      </c>
    </row>
    <row r="15" spans="1:29" x14ac:dyDescent="0.3">
      <c r="A15" s="2">
        <v>3</v>
      </c>
      <c r="B15" s="13">
        <v>0.77403786827093313</v>
      </c>
      <c r="C15" s="21">
        <v>0.88395829380752333</v>
      </c>
      <c r="D15" s="31">
        <v>0.99913470052741848</v>
      </c>
      <c r="E15" s="25">
        <f t="shared" ref="E15:E78" ca="1" si="12">IF(AC14 = 1, 30000, 0)</f>
        <v>0</v>
      </c>
      <c r="F15" s="26">
        <f t="shared" ref="F15:F78" ca="1" si="13">IF(AC14=2,30000,0)</f>
        <v>30000</v>
      </c>
      <c r="G15" s="26">
        <f t="shared" ref="G15:G78" ca="1" si="14">IF(AC14 = 3, 30000, 0)</f>
        <v>0</v>
      </c>
      <c r="H15" s="27">
        <f t="shared" ca="1" si="6"/>
        <v>30000</v>
      </c>
      <c r="I15" s="25">
        <f t="shared" ca="1" si="7"/>
        <v>0</v>
      </c>
      <c r="J15" s="26">
        <f t="shared" ca="1" si="8"/>
        <v>4574</v>
      </c>
      <c r="K15" s="26">
        <f t="shared" ref="K15:K77" ca="1" si="15">IFERROR(_xlfn.BINOM.INV(G15,$C$6,D15),0)</f>
        <v>0</v>
      </c>
      <c r="L15" s="27">
        <f t="shared" ca="1" si="0"/>
        <v>4574</v>
      </c>
      <c r="M15" s="19" t="str">
        <f t="shared" ca="1" si="1"/>
        <v/>
      </c>
      <c r="N15" s="3">
        <f t="shared" ca="1" si="1"/>
        <v>0.15246666666666667</v>
      </c>
      <c r="O15" s="3" t="str">
        <f t="shared" ca="1" si="1"/>
        <v/>
      </c>
      <c r="P15" s="4">
        <f t="shared" ca="1" si="2"/>
        <v>0.15246666666666667</v>
      </c>
      <c r="Q15" s="25">
        <f ca="1">SUM(E$13:E15)</f>
        <v>10000</v>
      </c>
      <c r="R15" s="26">
        <f ca="1">SUM(F$13:F15)</f>
        <v>70000</v>
      </c>
      <c r="S15" s="26">
        <f ca="1">SUM(G$13:G15)</f>
        <v>10000</v>
      </c>
      <c r="T15" s="27">
        <f t="shared" ca="1" si="9"/>
        <v>90000</v>
      </c>
      <c r="U15" s="25">
        <f ca="1">SUM(I$13:I15)</f>
        <v>915</v>
      </c>
      <c r="V15" s="26">
        <f ca="1">SUM(J$13:J15)</f>
        <v>10683</v>
      </c>
      <c r="W15" s="26">
        <f ca="1">SUM(K$13:K15)</f>
        <v>1006</v>
      </c>
      <c r="X15" s="27">
        <f t="shared" ca="1" si="3"/>
        <v>12604</v>
      </c>
      <c r="Y15" s="3">
        <f t="shared" ca="1" si="10"/>
        <v>9.1499999999999998E-2</v>
      </c>
      <c r="Z15" s="3">
        <f t="shared" ca="1" si="4"/>
        <v>0.1526142857142857</v>
      </c>
      <c r="AA15" s="3">
        <f t="shared" ca="1" si="4"/>
        <v>0.10059999999999999</v>
      </c>
      <c r="AB15" s="4">
        <f t="shared" ca="1" si="11"/>
        <v>0.14004444444444444</v>
      </c>
      <c r="AC15" s="47">
        <f t="shared" ca="1" si="5"/>
        <v>2</v>
      </c>
    </row>
    <row r="16" spans="1:29" x14ac:dyDescent="0.3">
      <c r="A16" s="2">
        <v>4</v>
      </c>
      <c r="B16" s="13">
        <v>0.44837627939003699</v>
      </c>
      <c r="C16" s="21">
        <v>0.76574702001985018</v>
      </c>
      <c r="D16" s="31">
        <v>0.92547885202713231</v>
      </c>
      <c r="E16" s="25">
        <f t="shared" ca="1" si="12"/>
        <v>0</v>
      </c>
      <c r="F16" s="26">
        <f t="shared" ca="1" si="13"/>
        <v>30000</v>
      </c>
      <c r="G16" s="26">
        <f t="shared" ca="1" si="14"/>
        <v>0</v>
      </c>
      <c r="H16" s="27">
        <f t="shared" ca="1" si="6"/>
        <v>30000</v>
      </c>
      <c r="I16" s="25">
        <f t="shared" ca="1" si="7"/>
        <v>0</v>
      </c>
      <c r="J16" s="26">
        <f t="shared" ca="1" si="8"/>
        <v>4545</v>
      </c>
      <c r="K16" s="26">
        <f t="shared" ca="1" si="15"/>
        <v>0</v>
      </c>
      <c r="L16" s="27">
        <f t="shared" ca="1" si="0"/>
        <v>4545</v>
      </c>
      <c r="M16" s="19" t="str">
        <f t="shared" ca="1" si="1"/>
        <v/>
      </c>
      <c r="N16" s="3">
        <f t="shared" ca="1" si="1"/>
        <v>0.1515</v>
      </c>
      <c r="O16" s="3" t="str">
        <f t="shared" ca="1" si="1"/>
        <v/>
      </c>
      <c r="P16" s="4">
        <f t="shared" ca="1" si="2"/>
        <v>0.1515</v>
      </c>
      <c r="Q16" s="25">
        <f ca="1">SUM(E$13:E16)</f>
        <v>10000</v>
      </c>
      <c r="R16" s="26">
        <f ca="1">SUM(F$13:F16)</f>
        <v>100000</v>
      </c>
      <c r="S16" s="26">
        <f ca="1">SUM(G$13:G16)</f>
        <v>10000</v>
      </c>
      <c r="T16" s="27">
        <f t="shared" ca="1" si="9"/>
        <v>120000</v>
      </c>
      <c r="U16" s="25">
        <f ca="1">SUM(I$13:I16)</f>
        <v>915</v>
      </c>
      <c r="V16" s="26">
        <f ca="1">SUM(J$13:J16)</f>
        <v>15228</v>
      </c>
      <c r="W16" s="26">
        <f ca="1">SUM(K$13:K16)</f>
        <v>1006</v>
      </c>
      <c r="X16" s="27">
        <f t="shared" ca="1" si="3"/>
        <v>17149</v>
      </c>
      <c r="Y16" s="3">
        <f t="shared" ca="1" si="10"/>
        <v>9.1499999999999998E-2</v>
      </c>
      <c r="Z16" s="3">
        <f t="shared" ca="1" si="4"/>
        <v>0.15228</v>
      </c>
      <c r="AA16" s="3">
        <f t="shared" ca="1" si="4"/>
        <v>0.10059999999999999</v>
      </c>
      <c r="AB16" s="4">
        <f t="shared" ca="1" si="11"/>
        <v>0.14290833333333333</v>
      </c>
      <c r="AC16" s="47">
        <f t="shared" ca="1" si="5"/>
        <v>2</v>
      </c>
    </row>
    <row r="17" spans="1:29" x14ac:dyDescent="0.3">
      <c r="A17" s="2">
        <v>5</v>
      </c>
      <c r="B17" s="13">
        <v>0.40610408831632827</v>
      </c>
      <c r="C17" s="21">
        <v>0.60061869943367407</v>
      </c>
      <c r="D17" s="31">
        <v>0.91935375465246327</v>
      </c>
      <c r="E17" s="25">
        <f t="shared" ca="1" si="12"/>
        <v>0</v>
      </c>
      <c r="F17" s="26">
        <f t="shared" ca="1" si="13"/>
        <v>30000</v>
      </c>
      <c r="G17" s="26">
        <f t="shared" ca="1" si="14"/>
        <v>0</v>
      </c>
      <c r="H17" s="27">
        <f t="shared" ca="1" si="6"/>
        <v>30000</v>
      </c>
      <c r="I17" s="25">
        <f t="shared" ca="1" si="7"/>
        <v>0</v>
      </c>
      <c r="J17" s="26">
        <f t="shared" ca="1" si="8"/>
        <v>4516</v>
      </c>
      <c r="K17" s="26">
        <f t="shared" ca="1" si="15"/>
        <v>0</v>
      </c>
      <c r="L17" s="27">
        <f t="shared" ca="1" si="0"/>
        <v>4516</v>
      </c>
      <c r="M17" s="19" t="str">
        <f t="shared" ca="1" si="1"/>
        <v/>
      </c>
      <c r="N17" s="3">
        <f t="shared" ca="1" si="1"/>
        <v>0.15053333333333332</v>
      </c>
      <c r="O17" s="3" t="str">
        <f t="shared" ca="1" si="1"/>
        <v/>
      </c>
      <c r="P17" s="4">
        <f t="shared" ca="1" si="2"/>
        <v>0.15053333333333332</v>
      </c>
      <c r="Q17" s="25">
        <f ca="1">SUM(E$13:E17)</f>
        <v>10000</v>
      </c>
      <c r="R17" s="26">
        <f ca="1">SUM(F$13:F17)</f>
        <v>130000</v>
      </c>
      <c r="S17" s="26">
        <f ca="1">SUM(G$13:G17)</f>
        <v>10000</v>
      </c>
      <c r="T17" s="27">
        <f t="shared" ca="1" si="9"/>
        <v>150000</v>
      </c>
      <c r="U17" s="25">
        <f ca="1">SUM(I$13:I17)</f>
        <v>915</v>
      </c>
      <c r="V17" s="26">
        <f ca="1">SUM(J$13:J17)</f>
        <v>19744</v>
      </c>
      <c r="W17" s="26">
        <f ca="1">SUM(K$13:K17)</f>
        <v>1006</v>
      </c>
      <c r="X17" s="27">
        <f t="shared" ca="1" si="3"/>
        <v>21665</v>
      </c>
      <c r="Y17" s="3">
        <f t="shared" ca="1" si="10"/>
        <v>9.1499999999999998E-2</v>
      </c>
      <c r="Z17" s="3">
        <f t="shared" ca="1" si="4"/>
        <v>0.15187692307692308</v>
      </c>
      <c r="AA17" s="3">
        <f t="shared" ca="1" si="4"/>
        <v>0.10059999999999999</v>
      </c>
      <c r="AB17" s="4">
        <f t="shared" ca="1" si="11"/>
        <v>0.14443333333333333</v>
      </c>
      <c r="AC17" s="47">
        <f t="shared" ca="1" si="5"/>
        <v>2</v>
      </c>
    </row>
    <row r="18" spans="1:29" x14ac:dyDescent="0.3">
      <c r="A18" s="2">
        <v>6</v>
      </c>
      <c r="B18" s="13">
        <v>0.76511272403243702</v>
      </c>
      <c r="C18" s="21">
        <v>4.6274063166740209E-2</v>
      </c>
      <c r="D18" s="31">
        <v>0.44652866677791125</v>
      </c>
      <c r="E18" s="25">
        <f t="shared" ca="1" si="12"/>
        <v>0</v>
      </c>
      <c r="F18" s="26">
        <f t="shared" ca="1" si="13"/>
        <v>30000</v>
      </c>
      <c r="G18" s="26">
        <f t="shared" ca="1" si="14"/>
        <v>0</v>
      </c>
      <c r="H18" s="27">
        <f t="shared" ca="1" si="6"/>
        <v>30000</v>
      </c>
      <c r="I18" s="25">
        <f t="shared" ca="1" si="7"/>
        <v>0</v>
      </c>
      <c r="J18" s="26">
        <f t="shared" ca="1" si="8"/>
        <v>4396</v>
      </c>
      <c r="K18" s="26">
        <f t="shared" ca="1" si="15"/>
        <v>0</v>
      </c>
      <c r="L18" s="27">
        <f t="shared" ca="1" si="0"/>
        <v>4396</v>
      </c>
      <c r="M18" s="19" t="str">
        <f t="shared" ca="1" si="1"/>
        <v/>
      </c>
      <c r="N18" s="3">
        <f t="shared" ca="1" si="1"/>
        <v>0.14653333333333332</v>
      </c>
      <c r="O18" s="3" t="str">
        <f t="shared" ca="1" si="1"/>
        <v/>
      </c>
      <c r="P18" s="4">
        <f t="shared" ca="1" si="2"/>
        <v>0.14653333333333332</v>
      </c>
      <c r="Q18" s="25">
        <f ca="1">SUM(E$13:E18)</f>
        <v>10000</v>
      </c>
      <c r="R18" s="26">
        <f ca="1">SUM(F$13:F18)</f>
        <v>160000</v>
      </c>
      <c r="S18" s="26">
        <f ca="1">SUM(G$13:G18)</f>
        <v>10000</v>
      </c>
      <c r="T18" s="27">
        <f t="shared" ca="1" si="9"/>
        <v>180000</v>
      </c>
      <c r="U18" s="25">
        <f ca="1">SUM(I$13:I18)</f>
        <v>915</v>
      </c>
      <c r="V18" s="26">
        <f ca="1">SUM(J$13:J18)</f>
        <v>24140</v>
      </c>
      <c r="W18" s="26">
        <f ca="1">SUM(K$13:K18)</f>
        <v>1006</v>
      </c>
      <c r="X18" s="27">
        <f t="shared" ca="1" si="3"/>
        <v>26061</v>
      </c>
      <c r="Y18" s="3">
        <f t="shared" ca="1" si="10"/>
        <v>9.1499999999999998E-2</v>
      </c>
      <c r="Z18" s="3">
        <f t="shared" ca="1" si="4"/>
        <v>0.15087500000000001</v>
      </c>
      <c r="AA18" s="3">
        <f t="shared" ca="1" si="4"/>
        <v>0.10059999999999999</v>
      </c>
      <c r="AB18" s="4">
        <f t="shared" ca="1" si="11"/>
        <v>0.14478333333333335</v>
      </c>
      <c r="AC18" s="47">
        <f t="shared" ca="1" si="5"/>
        <v>1</v>
      </c>
    </row>
    <row r="19" spans="1:29" x14ac:dyDescent="0.3">
      <c r="A19" s="2">
        <v>7</v>
      </c>
      <c r="B19" s="13">
        <v>0.13110042869977856</v>
      </c>
      <c r="C19" s="21">
        <v>5.3932979116556923E-2</v>
      </c>
      <c r="D19" s="31">
        <v>0.42070221883206749</v>
      </c>
      <c r="E19" s="25">
        <f t="shared" ca="1" si="12"/>
        <v>30000</v>
      </c>
      <c r="F19" s="26">
        <f t="shared" ca="1" si="13"/>
        <v>0</v>
      </c>
      <c r="G19" s="26">
        <f t="shared" ca="1" si="14"/>
        <v>0</v>
      </c>
      <c r="H19" s="27">
        <f t="shared" ca="1" si="6"/>
        <v>30000</v>
      </c>
      <c r="I19" s="25">
        <f t="shared" ca="1" si="7"/>
        <v>2644</v>
      </c>
      <c r="J19" s="26">
        <f t="shared" ca="1" si="8"/>
        <v>0</v>
      </c>
      <c r="K19" s="26">
        <f t="shared" ca="1" si="15"/>
        <v>0</v>
      </c>
      <c r="L19" s="27">
        <f t="shared" ca="1" si="0"/>
        <v>2644</v>
      </c>
      <c r="M19" s="19">
        <f t="shared" ca="1" si="1"/>
        <v>8.8133333333333327E-2</v>
      </c>
      <c r="N19" s="3" t="str">
        <f t="shared" ca="1" si="1"/>
        <v/>
      </c>
      <c r="O19" s="3" t="str">
        <f t="shared" ca="1" si="1"/>
        <v/>
      </c>
      <c r="P19" s="4">
        <f t="shared" ca="1" si="2"/>
        <v>8.8133333333333327E-2</v>
      </c>
      <c r="Q19" s="25">
        <f ca="1">SUM(E$13:E19)</f>
        <v>40000</v>
      </c>
      <c r="R19" s="26">
        <f ca="1">SUM(F$13:F19)</f>
        <v>160000</v>
      </c>
      <c r="S19" s="26">
        <f ca="1">SUM(G$13:G19)</f>
        <v>10000</v>
      </c>
      <c r="T19" s="27">
        <f t="shared" ca="1" si="9"/>
        <v>210000</v>
      </c>
      <c r="U19" s="25">
        <f ca="1">SUM(I$13:I19)</f>
        <v>3559</v>
      </c>
      <c r="V19" s="26">
        <f ca="1">SUM(J$13:J19)</f>
        <v>24140</v>
      </c>
      <c r="W19" s="26">
        <f ca="1">SUM(K$13:K19)</f>
        <v>1006</v>
      </c>
      <c r="X19" s="27">
        <f t="shared" ca="1" si="3"/>
        <v>28705</v>
      </c>
      <c r="Y19" s="3">
        <f t="shared" ca="1" si="10"/>
        <v>8.8974999999999999E-2</v>
      </c>
      <c r="Z19" s="3">
        <f t="shared" ca="1" si="4"/>
        <v>0.15087500000000001</v>
      </c>
      <c r="AA19" s="3">
        <f t="shared" ca="1" si="4"/>
        <v>0.10059999999999999</v>
      </c>
      <c r="AB19" s="4">
        <f t="shared" ca="1" si="11"/>
        <v>0.1366904761904762</v>
      </c>
      <c r="AC19" s="47">
        <f t="shared" ca="1" si="5"/>
        <v>1</v>
      </c>
    </row>
    <row r="20" spans="1:29" x14ac:dyDescent="0.3">
      <c r="A20" s="2">
        <v>8</v>
      </c>
      <c r="B20" s="13">
        <v>0.74261094498148517</v>
      </c>
      <c r="C20" s="21">
        <v>0.81469571556107911</v>
      </c>
      <c r="D20" s="31">
        <v>0.82482985155482891</v>
      </c>
      <c r="E20" s="25">
        <f t="shared" ca="1" si="12"/>
        <v>30000</v>
      </c>
      <c r="F20" s="26">
        <f t="shared" ca="1" si="13"/>
        <v>0</v>
      </c>
      <c r="G20" s="26">
        <f t="shared" ca="1" si="14"/>
        <v>0</v>
      </c>
      <c r="H20" s="27">
        <f t="shared" ca="1" si="6"/>
        <v>30000</v>
      </c>
      <c r="I20" s="25">
        <f t="shared" ca="1" si="7"/>
        <v>2732</v>
      </c>
      <c r="J20" s="26">
        <f t="shared" ca="1" si="8"/>
        <v>0</v>
      </c>
      <c r="K20" s="26">
        <f t="shared" ca="1" si="15"/>
        <v>0</v>
      </c>
      <c r="L20" s="27">
        <f t="shared" ca="1" si="0"/>
        <v>2732</v>
      </c>
      <c r="M20" s="19">
        <f t="shared" ca="1" si="1"/>
        <v>9.1066666666666671E-2</v>
      </c>
      <c r="N20" s="3" t="str">
        <f t="shared" ca="1" si="1"/>
        <v/>
      </c>
      <c r="O20" s="3" t="str">
        <f t="shared" ca="1" si="1"/>
        <v/>
      </c>
      <c r="P20" s="4">
        <f t="shared" ca="1" si="2"/>
        <v>9.1066666666666671E-2</v>
      </c>
      <c r="Q20" s="25">
        <f ca="1">SUM(E$13:E20)</f>
        <v>70000</v>
      </c>
      <c r="R20" s="26">
        <f ca="1">SUM(F$13:F20)</f>
        <v>160000</v>
      </c>
      <c r="S20" s="26">
        <f ca="1">SUM(G$13:G20)</f>
        <v>10000</v>
      </c>
      <c r="T20" s="27">
        <f t="shared" ca="1" si="9"/>
        <v>240000</v>
      </c>
      <c r="U20" s="25">
        <f ca="1">SUM(I$13:I20)</f>
        <v>6291</v>
      </c>
      <c r="V20" s="26">
        <f ca="1">SUM(J$13:J20)</f>
        <v>24140</v>
      </c>
      <c r="W20" s="26">
        <f ca="1">SUM(K$13:K20)</f>
        <v>1006</v>
      </c>
      <c r="X20" s="27">
        <f t="shared" ca="1" si="3"/>
        <v>31437</v>
      </c>
      <c r="Y20" s="3">
        <f t="shared" ca="1" si="10"/>
        <v>8.9871428571428574E-2</v>
      </c>
      <c r="Z20" s="3">
        <f t="shared" ca="1" si="4"/>
        <v>0.15087500000000001</v>
      </c>
      <c r="AA20" s="3">
        <f t="shared" ca="1" si="4"/>
        <v>0.10059999999999999</v>
      </c>
      <c r="AB20" s="4">
        <f t="shared" ca="1" si="11"/>
        <v>0.13098750000000001</v>
      </c>
      <c r="AC20" s="47">
        <f t="shared" ca="1" si="5"/>
        <v>2</v>
      </c>
    </row>
    <row r="21" spans="1:29" x14ac:dyDescent="0.3">
      <c r="A21" s="2">
        <v>9</v>
      </c>
      <c r="B21" s="13">
        <v>0.13194507659869581</v>
      </c>
      <c r="C21" s="21">
        <v>0.66711062694446599</v>
      </c>
      <c r="D21" s="31">
        <v>0.7948361344197441</v>
      </c>
      <c r="E21" s="25">
        <f t="shared" ca="1" si="12"/>
        <v>0</v>
      </c>
      <c r="F21" s="26">
        <f t="shared" ca="1" si="13"/>
        <v>30000</v>
      </c>
      <c r="G21" s="26">
        <f t="shared" ca="1" si="14"/>
        <v>0</v>
      </c>
      <c r="H21" s="27">
        <f t="shared" ca="1" si="6"/>
        <v>30000</v>
      </c>
      <c r="I21" s="25">
        <f t="shared" ca="1" si="7"/>
        <v>0</v>
      </c>
      <c r="J21" s="26">
        <f t="shared" ca="1" si="8"/>
        <v>4527</v>
      </c>
      <c r="K21" s="26">
        <f t="shared" ca="1" si="15"/>
        <v>0</v>
      </c>
      <c r="L21" s="27">
        <f t="shared" ca="1" si="0"/>
        <v>4527</v>
      </c>
      <c r="M21" s="19" t="str">
        <f t="shared" ca="1" si="1"/>
        <v/>
      </c>
      <c r="N21" s="3">
        <f t="shared" ca="1" si="1"/>
        <v>0.15090000000000001</v>
      </c>
      <c r="O21" s="3" t="str">
        <f t="shared" ca="1" si="1"/>
        <v/>
      </c>
      <c r="P21" s="4">
        <f t="shared" ca="1" si="2"/>
        <v>0.15090000000000001</v>
      </c>
      <c r="Q21" s="25">
        <f ca="1">SUM(E$13:E21)</f>
        <v>70000</v>
      </c>
      <c r="R21" s="26">
        <f ca="1">SUM(F$13:F21)</f>
        <v>190000</v>
      </c>
      <c r="S21" s="26">
        <f ca="1">SUM(G$13:G21)</f>
        <v>10000</v>
      </c>
      <c r="T21" s="27">
        <f t="shared" ca="1" si="9"/>
        <v>270000</v>
      </c>
      <c r="U21" s="25">
        <f ca="1">SUM(I$13:I21)</f>
        <v>6291</v>
      </c>
      <c r="V21" s="26">
        <f ca="1">SUM(J$13:J21)</f>
        <v>28667</v>
      </c>
      <c r="W21" s="26">
        <f ca="1">SUM(K$13:K21)</f>
        <v>1006</v>
      </c>
      <c r="X21" s="27">
        <f t="shared" ca="1" si="3"/>
        <v>35964</v>
      </c>
      <c r="Y21" s="3">
        <f t="shared" ca="1" si="10"/>
        <v>8.9871428571428574E-2</v>
      </c>
      <c r="Z21" s="3">
        <f t="shared" ca="1" si="4"/>
        <v>0.15087894736842106</v>
      </c>
      <c r="AA21" s="3">
        <f t="shared" ca="1" si="4"/>
        <v>0.10059999999999999</v>
      </c>
      <c r="AB21" s="4">
        <f t="shared" ca="1" si="11"/>
        <v>0.13320000000000001</v>
      </c>
      <c r="AC21" s="47">
        <f t="shared" ca="1" si="5"/>
        <v>2</v>
      </c>
    </row>
    <row r="22" spans="1:29" x14ac:dyDescent="0.3">
      <c r="A22" s="2">
        <v>10</v>
      </c>
      <c r="B22" s="13">
        <v>0.22385482421003322</v>
      </c>
      <c r="C22" s="21">
        <v>0.70737436625531691</v>
      </c>
      <c r="D22" s="31">
        <v>0.2369390275151747</v>
      </c>
      <c r="E22" s="25">
        <f t="shared" ca="1" si="12"/>
        <v>0</v>
      </c>
      <c r="F22" s="26">
        <f t="shared" ca="1" si="13"/>
        <v>30000</v>
      </c>
      <c r="G22" s="26">
        <f t="shared" ca="1" si="14"/>
        <v>0</v>
      </c>
      <c r="H22" s="27">
        <f t="shared" ca="1" si="6"/>
        <v>30000</v>
      </c>
      <c r="I22" s="25">
        <f t="shared" ca="1" si="7"/>
        <v>0</v>
      </c>
      <c r="J22" s="26">
        <f t="shared" ca="1" si="8"/>
        <v>4534</v>
      </c>
      <c r="K22" s="26">
        <f t="shared" ca="1" si="15"/>
        <v>0</v>
      </c>
      <c r="L22" s="27">
        <f t="shared" ca="1" si="0"/>
        <v>4534</v>
      </c>
      <c r="M22" s="19" t="str">
        <f t="shared" ca="1" si="1"/>
        <v/>
      </c>
      <c r="N22" s="3">
        <f t="shared" ca="1" si="1"/>
        <v>0.15113333333333334</v>
      </c>
      <c r="O22" s="3" t="str">
        <f t="shared" ca="1" si="1"/>
        <v/>
      </c>
      <c r="P22" s="4">
        <f t="shared" ca="1" si="2"/>
        <v>0.15113333333333334</v>
      </c>
      <c r="Q22" s="25">
        <f ca="1">SUM(E$13:E22)</f>
        <v>70000</v>
      </c>
      <c r="R22" s="26">
        <f ca="1">SUM(F$13:F22)</f>
        <v>220000</v>
      </c>
      <c r="S22" s="26">
        <f ca="1">SUM(G$13:G22)</f>
        <v>10000</v>
      </c>
      <c r="T22" s="27">
        <f t="shared" ca="1" si="9"/>
        <v>300000</v>
      </c>
      <c r="U22" s="25">
        <f ca="1">SUM(I$13:I22)</f>
        <v>6291</v>
      </c>
      <c r="V22" s="26">
        <f ca="1">SUM(J$13:J22)</f>
        <v>33201</v>
      </c>
      <c r="W22" s="26">
        <f ca="1">SUM(K$13:K22)</f>
        <v>1006</v>
      </c>
      <c r="X22" s="27">
        <f t="shared" ca="1" si="3"/>
        <v>40498</v>
      </c>
      <c r="Y22" s="3">
        <f t="shared" ca="1" si="10"/>
        <v>8.9871428571428574E-2</v>
      </c>
      <c r="Z22" s="3">
        <f t="shared" ca="1" si="4"/>
        <v>0.15091363636363636</v>
      </c>
      <c r="AA22" s="3">
        <f t="shared" ca="1" si="4"/>
        <v>0.10059999999999999</v>
      </c>
      <c r="AB22" s="4">
        <f t="shared" ca="1" si="11"/>
        <v>0.13499333333333333</v>
      </c>
      <c r="AC22" s="47">
        <f t="shared" ca="1" si="5"/>
        <v>2</v>
      </c>
    </row>
    <row r="23" spans="1:29" x14ac:dyDescent="0.3">
      <c r="A23" s="2">
        <v>11</v>
      </c>
      <c r="B23" s="13">
        <v>0.67062836826772965</v>
      </c>
      <c r="C23" s="21">
        <v>0.44254016384466377</v>
      </c>
      <c r="D23" s="31">
        <v>0.91555697773685774</v>
      </c>
      <c r="E23" s="25">
        <f t="shared" ca="1" si="12"/>
        <v>0</v>
      </c>
      <c r="F23" s="26">
        <f t="shared" ca="1" si="13"/>
        <v>30000</v>
      </c>
      <c r="G23" s="26">
        <f t="shared" ca="1" si="14"/>
        <v>0</v>
      </c>
      <c r="H23" s="27">
        <f t="shared" ca="1" si="6"/>
        <v>30000</v>
      </c>
      <c r="I23" s="25">
        <f t="shared" ca="1" si="7"/>
        <v>0</v>
      </c>
      <c r="J23" s="26">
        <f t="shared" ca="1" si="8"/>
        <v>4491</v>
      </c>
      <c r="K23" s="26">
        <f t="shared" ca="1" si="15"/>
        <v>0</v>
      </c>
      <c r="L23" s="27">
        <f t="shared" ca="1" si="0"/>
        <v>4491</v>
      </c>
      <c r="M23" s="19" t="str">
        <f t="shared" ca="1" si="1"/>
        <v/>
      </c>
      <c r="N23" s="3">
        <f t="shared" ca="1" si="1"/>
        <v>0.1497</v>
      </c>
      <c r="O23" s="3" t="str">
        <f t="shared" ca="1" si="1"/>
        <v/>
      </c>
      <c r="P23" s="4">
        <f t="shared" ca="1" si="2"/>
        <v>0.1497</v>
      </c>
      <c r="Q23" s="25">
        <f ca="1">SUM(E$13:E23)</f>
        <v>70000</v>
      </c>
      <c r="R23" s="26">
        <f ca="1">SUM(F$13:F23)</f>
        <v>250000</v>
      </c>
      <c r="S23" s="26">
        <f ca="1">SUM(G$13:G23)</f>
        <v>10000</v>
      </c>
      <c r="T23" s="27">
        <f t="shared" ca="1" si="9"/>
        <v>330000</v>
      </c>
      <c r="U23" s="25">
        <f ca="1">SUM(I$13:I23)</f>
        <v>6291</v>
      </c>
      <c r="V23" s="26">
        <f ca="1">SUM(J$13:J23)</f>
        <v>37692</v>
      </c>
      <c r="W23" s="26">
        <f ca="1">SUM(K$13:K23)</f>
        <v>1006</v>
      </c>
      <c r="X23" s="27">
        <f t="shared" ca="1" si="3"/>
        <v>44989</v>
      </c>
      <c r="Y23" s="3">
        <f t="shared" ca="1" si="10"/>
        <v>8.9871428571428574E-2</v>
      </c>
      <c r="Z23" s="3">
        <f t="shared" ca="1" si="4"/>
        <v>0.15076800000000001</v>
      </c>
      <c r="AA23" s="3">
        <f t="shared" ca="1" si="4"/>
        <v>0.10059999999999999</v>
      </c>
      <c r="AB23" s="4">
        <f t="shared" ca="1" si="11"/>
        <v>0.13633030303030302</v>
      </c>
      <c r="AC23" s="47">
        <f t="shared" ca="1" si="5"/>
        <v>2</v>
      </c>
    </row>
    <row r="24" spans="1:29" x14ac:dyDescent="0.3">
      <c r="A24" s="2">
        <v>12</v>
      </c>
      <c r="B24" s="13">
        <v>0.16301794093744759</v>
      </c>
      <c r="C24" s="21">
        <v>0.80054456358264614</v>
      </c>
      <c r="D24" s="31">
        <v>0.53844713213143058</v>
      </c>
      <c r="E24" s="25">
        <f t="shared" ca="1" si="12"/>
        <v>0</v>
      </c>
      <c r="F24" s="26">
        <f t="shared" ca="1" si="13"/>
        <v>30000</v>
      </c>
      <c r="G24" s="26">
        <f t="shared" ca="1" si="14"/>
        <v>0</v>
      </c>
      <c r="H24" s="27">
        <f t="shared" ca="1" si="6"/>
        <v>30000</v>
      </c>
      <c r="I24" s="25">
        <f t="shared" ca="1" si="7"/>
        <v>0</v>
      </c>
      <c r="J24" s="26">
        <f t="shared" ca="1" si="8"/>
        <v>4552</v>
      </c>
      <c r="K24" s="26">
        <f t="shared" ca="1" si="15"/>
        <v>0</v>
      </c>
      <c r="L24" s="27">
        <f t="shared" ca="1" si="0"/>
        <v>4552</v>
      </c>
      <c r="M24" s="19" t="str">
        <f t="shared" ca="1" si="1"/>
        <v/>
      </c>
      <c r="N24" s="3">
        <f t="shared" ca="1" si="1"/>
        <v>0.15173333333333333</v>
      </c>
      <c r="O24" s="3" t="str">
        <f t="shared" ca="1" si="1"/>
        <v/>
      </c>
      <c r="P24" s="4">
        <f t="shared" ca="1" si="2"/>
        <v>0.15173333333333333</v>
      </c>
      <c r="Q24" s="25">
        <f ca="1">SUM(E$13:E24)</f>
        <v>70000</v>
      </c>
      <c r="R24" s="26">
        <f ca="1">SUM(F$13:F24)</f>
        <v>280000</v>
      </c>
      <c r="S24" s="26">
        <f ca="1">SUM(G$13:G24)</f>
        <v>10000</v>
      </c>
      <c r="T24" s="27">
        <f t="shared" ca="1" si="9"/>
        <v>360000</v>
      </c>
      <c r="U24" s="25">
        <f ca="1">SUM(I$13:I24)</f>
        <v>6291</v>
      </c>
      <c r="V24" s="26">
        <f ca="1">SUM(J$13:J24)</f>
        <v>42244</v>
      </c>
      <c r="W24" s="26">
        <f ca="1">SUM(K$13:K24)</f>
        <v>1006</v>
      </c>
      <c r="X24" s="27">
        <f t="shared" ca="1" si="3"/>
        <v>49541</v>
      </c>
      <c r="Y24" s="3">
        <f t="shared" ca="1" si="10"/>
        <v>8.9871428571428574E-2</v>
      </c>
      <c r="Z24" s="3">
        <f t="shared" ca="1" si="4"/>
        <v>0.15087142857142857</v>
      </c>
      <c r="AA24" s="3">
        <f t="shared" ca="1" si="4"/>
        <v>0.10059999999999999</v>
      </c>
      <c r="AB24" s="4">
        <f t="shared" ca="1" si="11"/>
        <v>0.1376138888888889</v>
      </c>
      <c r="AC24" s="47">
        <f t="shared" ca="1" si="5"/>
        <v>2</v>
      </c>
    </row>
    <row r="25" spans="1:29" x14ac:dyDescent="0.3">
      <c r="A25" s="2">
        <v>13</v>
      </c>
      <c r="B25" s="13">
        <v>9.2444289284612902E-2</v>
      </c>
      <c r="C25" s="21">
        <v>0.96225053242008285</v>
      </c>
      <c r="D25" s="31">
        <v>0.46328918972010213</v>
      </c>
      <c r="E25" s="25">
        <f t="shared" ca="1" si="12"/>
        <v>0</v>
      </c>
      <c r="F25" s="26">
        <f t="shared" ca="1" si="13"/>
        <v>30000</v>
      </c>
      <c r="G25" s="26">
        <f t="shared" ca="1" si="14"/>
        <v>0</v>
      </c>
      <c r="H25" s="27">
        <f t="shared" ca="1" si="6"/>
        <v>30000</v>
      </c>
      <c r="I25" s="25">
        <f t="shared" ca="1" si="7"/>
        <v>0</v>
      </c>
      <c r="J25" s="26">
        <f t="shared" ca="1" si="8"/>
        <v>4610</v>
      </c>
      <c r="K25" s="26">
        <f t="shared" ca="1" si="15"/>
        <v>0</v>
      </c>
      <c r="L25" s="27">
        <f t="shared" ca="1" si="0"/>
        <v>4610</v>
      </c>
      <c r="M25" s="19" t="str">
        <f t="shared" ca="1" si="1"/>
        <v/>
      </c>
      <c r="N25" s="3">
        <f t="shared" ca="1" si="1"/>
        <v>0.15366666666666667</v>
      </c>
      <c r="O25" s="3" t="str">
        <f t="shared" ca="1" si="1"/>
        <v/>
      </c>
      <c r="P25" s="4">
        <f t="shared" ca="1" si="2"/>
        <v>0.15366666666666667</v>
      </c>
      <c r="Q25" s="25">
        <f ca="1">SUM(E$13:E25)</f>
        <v>70000</v>
      </c>
      <c r="R25" s="26">
        <f ca="1">SUM(F$13:F25)</f>
        <v>310000</v>
      </c>
      <c r="S25" s="26">
        <f ca="1">SUM(G$13:G25)</f>
        <v>10000</v>
      </c>
      <c r="T25" s="27">
        <f t="shared" ca="1" si="9"/>
        <v>390000</v>
      </c>
      <c r="U25" s="25">
        <f ca="1">SUM(I$13:I25)</f>
        <v>6291</v>
      </c>
      <c r="V25" s="26">
        <f ca="1">SUM(J$13:J25)</f>
        <v>46854</v>
      </c>
      <c r="W25" s="26">
        <f ca="1">SUM(K$13:K25)</f>
        <v>1006</v>
      </c>
      <c r="X25" s="27">
        <f t="shared" ca="1" si="3"/>
        <v>54151</v>
      </c>
      <c r="Y25" s="3">
        <f t="shared" ca="1" si="10"/>
        <v>8.9871428571428574E-2</v>
      </c>
      <c r="Z25" s="3">
        <f t="shared" ca="1" si="4"/>
        <v>0.15114193548387098</v>
      </c>
      <c r="AA25" s="3">
        <f t="shared" ca="1" si="4"/>
        <v>0.10059999999999999</v>
      </c>
      <c r="AB25" s="4">
        <f t="shared" ca="1" si="11"/>
        <v>0.13884871794871795</v>
      </c>
      <c r="AC25" s="47">
        <f t="shared" ca="1" si="5"/>
        <v>2</v>
      </c>
    </row>
    <row r="26" spans="1:29" x14ac:dyDescent="0.3">
      <c r="A26" s="2">
        <v>14</v>
      </c>
      <c r="B26" s="13">
        <v>0.58883775404502425</v>
      </c>
      <c r="C26" s="21">
        <v>0.97905052168461115</v>
      </c>
      <c r="D26" s="31">
        <v>0.53105665344050812</v>
      </c>
      <c r="E26" s="25">
        <f t="shared" ca="1" si="12"/>
        <v>0</v>
      </c>
      <c r="F26" s="26">
        <f t="shared" ca="1" si="13"/>
        <v>30000</v>
      </c>
      <c r="G26" s="26">
        <f t="shared" ca="1" si="14"/>
        <v>0</v>
      </c>
      <c r="H26" s="27">
        <f t="shared" ca="1" si="6"/>
        <v>30000</v>
      </c>
      <c r="I26" s="25">
        <f t="shared" ca="1" si="7"/>
        <v>0</v>
      </c>
      <c r="J26" s="26">
        <f t="shared" ca="1" si="8"/>
        <v>4626</v>
      </c>
      <c r="K26" s="26">
        <f t="shared" ca="1" si="15"/>
        <v>0</v>
      </c>
      <c r="L26" s="27">
        <f t="shared" ca="1" si="0"/>
        <v>4626</v>
      </c>
      <c r="M26" s="19" t="str">
        <f t="shared" ca="1" si="1"/>
        <v/>
      </c>
      <c r="N26" s="3">
        <f t="shared" ca="1" si="1"/>
        <v>0.1542</v>
      </c>
      <c r="O26" s="3" t="str">
        <f t="shared" ca="1" si="1"/>
        <v/>
      </c>
      <c r="P26" s="4">
        <f t="shared" ca="1" si="2"/>
        <v>0.1542</v>
      </c>
      <c r="Q26" s="25">
        <f ca="1">SUM(E$13:E26)</f>
        <v>70000</v>
      </c>
      <c r="R26" s="26">
        <f ca="1">SUM(F$13:F26)</f>
        <v>340000</v>
      </c>
      <c r="S26" s="26">
        <f ca="1">SUM(G$13:G26)</f>
        <v>10000</v>
      </c>
      <c r="T26" s="27">
        <f t="shared" ca="1" si="9"/>
        <v>420000</v>
      </c>
      <c r="U26" s="25">
        <f ca="1">SUM(I$13:I26)</f>
        <v>6291</v>
      </c>
      <c r="V26" s="26">
        <f ca="1">SUM(J$13:J26)</f>
        <v>51480</v>
      </c>
      <c r="W26" s="26">
        <f ca="1">SUM(K$13:K26)</f>
        <v>1006</v>
      </c>
      <c r="X26" s="27">
        <f t="shared" ca="1" si="3"/>
        <v>58777</v>
      </c>
      <c r="Y26" s="3">
        <f t="shared" ca="1" si="10"/>
        <v>8.9871428571428574E-2</v>
      </c>
      <c r="Z26" s="3">
        <f t="shared" ca="1" si="4"/>
        <v>0.15141176470588236</v>
      </c>
      <c r="AA26" s="3">
        <f t="shared" ca="1" si="4"/>
        <v>0.10059999999999999</v>
      </c>
      <c r="AB26" s="4">
        <f t="shared" ca="1" si="11"/>
        <v>0.13994523809523809</v>
      </c>
      <c r="AC26" s="47">
        <f t="shared" ca="1" si="5"/>
        <v>2</v>
      </c>
    </row>
    <row r="27" spans="1:29" x14ac:dyDescent="0.3">
      <c r="A27" s="2">
        <v>15</v>
      </c>
      <c r="B27" s="13">
        <v>0.82234226758866102</v>
      </c>
      <c r="C27" s="21">
        <v>0.55672474238340097</v>
      </c>
      <c r="D27" s="31">
        <v>0.88612582638106541</v>
      </c>
      <c r="E27" s="25">
        <f t="shared" ca="1" si="12"/>
        <v>0</v>
      </c>
      <c r="F27" s="26">
        <f t="shared" ca="1" si="13"/>
        <v>30000</v>
      </c>
      <c r="G27" s="26">
        <f t="shared" ca="1" si="14"/>
        <v>0</v>
      </c>
      <c r="H27" s="27">
        <f t="shared" ca="1" si="6"/>
        <v>30000</v>
      </c>
      <c r="I27" s="25">
        <f t="shared" ca="1" si="7"/>
        <v>0</v>
      </c>
      <c r="J27" s="26">
        <f t="shared" ca="1" si="8"/>
        <v>4509</v>
      </c>
      <c r="K27" s="26">
        <f t="shared" ca="1" si="15"/>
        <v>0</v>
      </c>
      <c r="L27" s="27">
        <f t="shared" ca="1" si="0"/>
        <v>4509</v>
      </c>
      <c r="M27" s="19" t="str">
        <f t="shared" ca="1" si="1"/>
        <v/>
      </c>
      <c r="N27" s="3">
        <f t="shared" ca="1" si="1"/>
        <v>0.15029999999999999</v>
      </c>
      <c r="O27" s="3" t="str">
        <f t="shared" ca="1" si="1"/>
        <v/>
      </c>
      <c r="P27" s="4">
        <f t="shared" ca="1" si="2"/>
        <v>0.15029999999999999</v>
      </c>
      <c r="Q27" s="25">
        <f ca="1">SUM(E$13:E27)</f>
        <v>70000</v>
      </c>
      <c r="R27" s="26">
        <f ca="1">SUM(F$13:F27)</f>
        <v>370000</v>
      </c>
      <c r="S27" s="26">
        <f ca="1">SUM(G$13:G27)</f>
        <v>10000</v>
      </c>
      <c r="T27" s="27">
        <f t="shared" ca="1" si="9"/>
        <v>450000</v>
      </c>
      <c r="U27" s="25">
        <f ca="1">SUM(I$13:I27)</f>
        <v>6291</v>
      </c>
      <c r="V27" s="26">
        <f ca="1">SUM(J$13:J27)</f>
        <v>55989</v>
      </c>
      <c r="W27" s="26">
        <f ca="1">SUM(K$13:K27)</f>
        <v>1006</v>
      </c>
      <c r="X27" s="27">
        <f t="shared" ca="1" si="3"/>
        <v>63286</v>
      </c>
      <c r="Y27" s="3">
        <f t="shared" ca="1" si="10"/>
        <v>8.9871428571428574E-2</v>
      </c>
      <c r="Z27" s="3">
        <f t="shared" ca="1" si="4"/>
        <v>0.15132162162162163</v>
      </c>
      <c r="AA27" s="3">
        <f t="shared" ca="1" si="4"/>
        <v>0.10059999999999999</v>
      </c>
      <c r="AB27" s="4">
        <f t="shared" ca="1" si="11"/>
        <v>0.14063555555555557</v>
      </c>
      <c r="AC27" s="47">
        <f t="shared" ca="1" si="5"/>
        <v>2</v>
      </c>
    </row>
    <row r="28" spans="1:29" x14ac:dyDescent="0.3">
      <c r="A28" s="2">
        <v>16</v>
      </c>
      <c r="B28" s="13">
        <v>0.84196429942263962</v>
      </c>
      <c r="C28" s="21">
        <v>0.68733116660633353</v>
      </c>
      <c r="D28" s="31">
        <v>0.21033096704047327</v>
      </c>
      <c r="E28" s="25">
        <f t="shared" ca="1" si="12"/>
        <v>0</v>
      </c>
      <c r="F28" s="26">
        <f t="shared" ca="1" si="13"/>
        <v>30000</v>
      </c>
      <c r="G28" s="26">
        <f t="shared" ca="1" si="14"/>
        <v>0</v>
      </c>
      <c r="H28" s="27">
        <f t="shared" ca="1" si="6"/>
        <v>30000</v>
      </c>
      <c r="I28" s="25">
        <f t="shared" ca="1" si="7"/>
        <v>0</v>
      </c>
      <c r="J28" s="26">
        <f t="shared" ca="1" si="8"/>
        <v>4530</v>
      </c>
      <c r="K28" s="26">
        <f t="shared" ca="1" si="15"/>
        <v>0</v>
      </c>
      <c r="L28" s="27">
        <f t="shared" ca="1" si="0"/>
        <v>4530</v>
      </c>
      <c r="M28" s="19" t="str">
        <f t="shared" ca="1" si="1"/>
        <v/>
      </c>
      <c r="N28" s="3">
        <f t="shared" ca="1" si="1"/>
        <v>0.151</v>
      </c>
      <c r="O28" s="3" t="str">
        <f t="shared" ca="1" si="1"/>
        <v/>
      </c>
      <c r="P28" s="4">
        <f t="shared" ca="1" si="2"/>
        <v>0.151</v>
      </c>
      <c r="Q28" s="25">
        <f ca="1">SUM(E$13:E28)</f>
        <v>70000</v>
      </c>
      <c r="R28" s="26">
        <f ca="1">SUM(F$13:F28)</f>
        <v>400000</v>
      </c>
      <c r="S28" s="26">
        <f ca="1">SUM(G$13:G28)</f>
        <v>10000</v>
      </c>
      <c r="T28" s="27">
        <f t="shared" ca="1" si="9"/>
        <v>480000</v>
      </c>
      <c r="U28" s="25">
        <f ca="1">SUM(I$13:I28)</f>
        <v>6291</v>
      </c>
      <c r="V28" s="26">
        <f ca="1">SUM(J$13:J28)</f>
        <v>60519</v>
      </c>
      <c r="W28" s="26">
        <f ca="1">SUM(K$13:K28)</f>
        <v>1006</v>
      </c>
      <c r="X28" s="27">
        <f t="shared" ca="1" si="3"/>
        <v>67816</v>
      </c>
      <c r="Y28" s="3">
        <f t="shared" ca="1" si="10"/>
        <v>8.9871428571428574E-2</v>
      </c>
      <c r="Z28" s="3">
        <f t="shared" ca="1" si="4"/>
        <v>0.1512975</v>
      </c>
      <c r="AA28" s="3">
        <f t="shared" ca="1" si="4"/>
        <v>0.10059999999999999</v>
      </c>
      <c r="AB28" s="4">
        <f t="shared" ca="1" si="11"/>
        <v>0.14128333333333334</v>
      </c>
      <c r="AC28" s="47">
        <f t="shared" ca="1" si="5"/>
        <v>2</v>
      </c>
    </row>
    <row r="29" spans="1:29" x14ac:dyDescent="0.3">
      <c r="A29" s="2">
        <v>17</v>
      </c>
      <c r="B29" s="13">
        <v>0.94155845335844435</v>
      </c>
      <c r="C29" s="21">
        <v>5.3153783508686492E-2</v>
      </c>
      <c r="D29" s="31">
        <v>0.52641178733010063</v>
      </c>
      <c r="E29" s="25">
        <f t="shared" ca="1" si="12"/>
        <v>0</v>
      </c>
      <c r="F29" s="26">
        <f t="shared" ca="1" si="13"/>
        <v>30000</v>
      </c>
      <c r="G29" s="26">
        <f t="shared" ca="1" si="14"/>
        <v>0</v>
      </c>
      <c r="H29" s="27">
        <f t="shared" ca="1" si="6"/>
        <v>30000</v>
      </c>
      <c r="I29" s="25">
        <f t="shared" ca="1" si="7"/>
        <v>0</v>
      </c>
      <c r="J29" s="26">
        <f t="shared" ca="1" si="8"/>
        <v>4400</v>
      </c>
      <c r="K29" s="26">
        <f t="shared" ca="1" si="15"/>
        <v>0</v>
      </c>
      <c r="L29" s="27">
        <f t="shared" ca="1" si="0"/>
        <v>4400</v>
      </c>
      <c r="M29" s="19" t="str">
        <f t="shared" ca="1" si="1"/>
        <v/>
      </c>
      <c r="N29" s="3">
        <f t="shared" ca="1" si="1"/>
        <v>0.14666666666666667</v>
      </c>
      <c r="O29" s="3" t="str">
        <f t="shared" ca="1" si="1"/>
        <v/>
      </c>
      <c r="P29" s="4">
        <f t="shared" ca="1" si="2"/>
        <v>0.14666666666666667</v>
      </c>
      <c r="Q29" s="25">
        <f ca="1">SUM(E$13:E29)</f>
        <v>70000</v>
      </c>
      <c r="R29" s="26">
        <f ca="1">SUM(F$13:F29)</f>
        <v>430000</v>
      </c>
      <c r="S29" s="26">
        <f ca="1">SUM(G$13:G29)</f>
        <v>10000</v>
      </c>
      <c r="T29" s="27">
        <f t="shared" ca="1" si="9"/>
        <v>510000</v>
      </c>
      <c r="U29" s="25">
        <f ca="1">SUM(I$13:I29)</f>
        <v>6291</v>
      </c>
      <c r="V29" s="26">
        <f ca="1">SUM(J$13:J29)</f>
        <v>64919</v>
      </c>
      <c r="W29" s="26">
        <f ca="1">SUM(K$13:K29)</f>
        <v>1006</v>
      </c>
      <c r="X29" s="27">
        <f t="shared" ca="1" si="3"/>
        <v>72216</v>
      </c>
      <c r="Y29" s="3">
        <f t="shared" ca="1" si="10"/>
        <v>8.9871428571428574E-2</v>
      </c>
      <c r="Z29" s="3">
        <f t="shared" ca="1" si="4"/>
        <v>0.15097441860465116</v>
      </c>
      <c r="AA29" s="3">
        <f t="shared" ca="1" si="4"/>
        <v>0.10059999999999999</v>
      </c>
      <c r="AB29" s="4">
        <f t="shared" ca="1" si="11"/>
        <v>0.1416</v>
      </c>
      <c r="AC29" s="47">
        <f t="shared" ca="1" si="5"/>
        <v>3</v>
      </c>
    </row>
    <row r="30" spans="1:29" x14ac:dyDescent="0.3">
      <c r="A30" s="2">
        <v>18</v>
      </c>
      <c r="B30" s="13">
        <v>0.38729171739997703</v>
      </c>
      <c r="C30" s="21">
        <v>0.34951775365442306</v>
      </c>
      <c r="D30" s="31">
        <v>0.65407361787018981</v>
      </c>
      <c r="E30" s="25">
        <f t="shared" ca="1" si="12"/>
        <v>0</v>
      </c>
      <c r="F30" s="26">
        <f t="shared" ca="1" si="13"/>
        <v>0</v>
      </c>
      <c r="G30" s="26">
        <f t="shared" ca="1" si="14"/>
        <v>30000</v>
      </c>
      <c r="H30" s="27">
        <f t="shared" ca="1" si="6"/>
        <v>30000</v>
      </c>
      <c r="I30" s="25">
        <f t="shared" ca="1" si="7"/>
        <v>0</v>
      </c>
      <c r="J30" s="26">
        <f t="shared" ca="1" si="8"/>
        <v>0</v>
      </c>
      <c r="K30" s="26">
        <f t="shared" ca="1" si="15"/>
        <v>3020</v>
      </c>
      <c r="L30" s="27">
        <f t="shared" ca="1" si="0"/>
        <v>3020</v>
      </c>
      <c r="M30" s="19" t="str">
        <f t="shared" ca="1" si="1"/>
        <v/>
      </c>
      <c r="N30" s="3" t="str">
        <f t="shared" ca="1" si="1"/>
        <v/>
      </c>
      <c r="O30" s="3">
        <f t="shared" ca="1" si="1"/>
        <v>0.10066666666666667</v>
      </c>
      <c r="P30" s="4">
        <f t="shared" ca="1" si="2"/>
        <v>0.10066666666666667</v>
      </c>
      <c r="Q30" s="25">
        <f ca="1">SUM(E$13:E30)</f>
        <v>70000</v>
      </c>
      <c r="R30" s="26">
        <f ca="1">SUM(F$13:F30)</f>
        <v>430000</v>
      </c>
      <c r="S30" s="26">
        <f ca="1">SUM(G$13:G30)</f>
        <v>40000</v>
      </c>
      <c r="T30" s="27">
        <f t="shared" ca="1" si="9"/>
        <v>540000</v>
      </c>
      <c r="U30" s="25">
        <f ca="1">SUM(I$13:I30)</f>
        <v>6291</v>
      </c>
      <c r="V30" s="26">
        <f ca="1">SUM(J$13:J30)</f>
        <v>64919</v>
      </c>
      <c r="W30" s="26">
        <f ca="1">SUM(K$13:K30)</f>
        <v>4026</v>
      </c>
      <c r="X30" s="27">
        <f t="shared" ca="1" si="3"/>
        <v>75236</v>
      </c>
      <c r="Y30" s="3">
        <f t="shared" ca="1" si="10"/>
        <v>8.9871428571428574E-2</v>
      </c>
      <c r="Z30" s="3">
        <f t="shared" ca="1" si="4"/>
        <v>0.15097441860465116</v>
      </c>
      <c r="AA30" s="3">
        <f t="shared" ca="1" si="4"/>
        <v>0.10065</v>
      </c>
      <c r="AB30" s="4">
        <f t="shared" ca="1" si="11"/>
        <v>0.13932592592592594</v>
      </c>
      <c r="AC30" s="47">
        <f t="shared" ca="1" si="5"/>
        <v>2</v>
      </c>
    </row>
    <row r="31" spans="1:29" x14ac:dyDescent="0.3">
      <c r="A31" s="2">
        <v>19</v>
      </c>
      <c r="B31" s="13">
        <v>0.13859757743450207</v>
      </c>
      <c r="C31" s="21">
        <v>0.67349503852547188</v>
      </c>
      <c r="D31" s="31">
        <v>0.82419131769920673</v>
      </c>
      <c r="E31" s="25">
        <f t="shared" ca="1" si="12"/>
        <v>0</v>
      </c>
      <c r="F31" s="26">
        <f t="shared" ca="1" si="13"/>
        <v>30000</v>
      </c>
      <c r="G31" s="26">
        <f t="shared" ca="1" si="14"/>
        <v>0</v>
      </c>
      <c r="H31" s="27">
        <f t="shared" ca="1" si="6"/>
        <v>30000</v>
      </c>
      <c r="I31" s="25">
        <f t="shared" ca="1" si="7"/>
        <v>0</v>
      </c>
      <c r="J31" s="26">
        <f t="shared" ca="1" si="8"/>
        <v>4528</v>
      </c>
      <c r="K31" s="26">
        <f t="shared" ca="1" si="15"/>
        <v>0</v>
      </c>
      <c r="L31" s="27">
        <f t="shared" ca="1" si="0"/>
        <v>4528</v>
      </c>
      <c r="M31" s="19" t="str">
        <f t="shared" ca="1" si="1"/>
        <v/>
      </c>
      <c r="N31" s="3">
        <f t="shared" ca="1" si="1"/>
        <v>0.15093333333333334</v>
      </c>
      <c r="O31" s="3" t="str">
        <f t="shared" ca="1" si="1"/>
        <v/>
      </c>
      <c r="P31" s="4">
        <f t="shared" ca="1" si="2"/>
        <v>0.15093333333333334</v>
      </c>
      <c r="Q31" s="25">
        <f ca="1">SUM(E$13:E31)</f>
        <v>70000</v>
      </c>
      <c r="R31" s="26">
        <f ca="1">SUM(F$13:F31)</f>
        <v>460000</v>
      </c>
      <c r="S31" s="26">
        <f ca="1">SUM(G$13:G31)</f>
        <v>40000</v>
      </c>
      <c r="T31" s="27">
        <f t="shared" ca="1" si="9"/>
        <v>570000</v>
      </c>
      <c r="U31" s="25">
        <f ca="1">SUM(I$13:I31)</f>
        <v>6291</v>
      </c>
      <c r="V31" s="26">
        <f ca="1">SUM(J$13:J31)</f>
        <v>69447</v>
      </c>
      <c r="W31" s="26">
        <f ca="1">SUM(K$13:K31)</f>
        <v>4026</v>
      </c>
      <c r="X31" s="27">
        <f t="shared" ca="1" si="3"/>
        <v>79764</v>
      </c>
      <c r="Y31" s="3">
        <f t="shared" ca="1" si="10"/>
        <v>8.9871428571428574E-2</v>
      </c>
      <c r="Z31" s="3">
        <f t="shared" ca="1" si="4"/>
        <v>0.1509717391304348</v>
      </c>
      <c r="AA31" s="3">
        <f t="shared" ca="1" si="4"/>
        <v>0.10065</v>
      </c>
      <c r="AB31" s="4">
        <f t="shared" ca="1" si="11"/>
        <v>0.13993684210526317</v>
      </c>
      <c r="AC31" s="47">
        <f t="shared" ca="1" si="5"/>
        <v>2</v>
      </c>
    </row>
    <row r="32" spans="1:29" x14ac:dyDescent="0.3">
      <c r="A32" s="2">
        <v>20</v>
      </c>
      <c r="B32" s="13">
        <v>0.14145637947482426</v>
      </c>
      <c r="C32" s="21">
        <v>2.6127224078081657E-2</v>
      </c>
      <c r="D32" s="31">
        <v>0.76439785704004626</v>
      </c>
      <c r="E32" s="25">
        <f t="shared" ca="1" si="12"/>
        <v>0</v>
      </c>
      <c r="F32" s="26">
        <f t="shared" ca="1" si="13"/>
        <v>30000</v>
      </c>
      <c r="G32" s="26">
        <f t="shared" ca="1" si="14"/>
        <v>0</v>
      </c>
      <c r="H32" s="27">
        <f t="shared" ca="1" si="6"/>
        <v>30000</v>
      </c>
      <c r="I32" s="25">
        <f t="shared" ca="1" si="7"/>
        <v>0</v>
      </c>
      <c r="J32" s="26">
        <f t="shared" ca="1" si="8"/>
        <v>4380</v>
      </c>
      <c r="K32" s="26">
        <f t="shared" ca="1" si="15"/>
        <v>0</v>
      </c>
      <c r="L32" s="27">
        <f t="shared" ca="1" si="0"/>
        <v>4380</v>
      </c>
      <c r="M32" s="19" t="str">
        <f t="shared" ca="1" si="1"/>
        <v/>
      </c>
      <c r="N32" s="3">
        <f t="shared" ca="1" si="1"/>
        <v>0.14599999999999999</v>
      </c>
      <c r="O32" s="3" t="str">
        <f t="shared" ca="1" si="1"/>
        <v/>
      </c>
      <c r="P32" s="4">
        <f t="shared" ca="1" si="2"/>
        <v>0.14599999999999999</v>
      </c>
      <c r="Q32" s="25">
        <f ca="1">SUM(E$13:E32)</f>
        <v>70000</v>
      </c>
      <c r="R32" s="26">
        <f ca="1">SUM(F$13:F32)</f>
        <v>490000</v>
      </c>
      <c r="S32" s="26">
        <f ca="1">SUM(G$13:G32)</f>
        <v>40000</v>
      </c>
      <c r="T32" s="27">
        <f t="shared" ca="1" si="9"/>
        <v>600000</v>
      </c>
      <c r="U32" s="25">
        <f ca="1">SUM(I$13:I32)</f>
        <v>6291</v>
      </c>
      <c r="V32" s="26">
        <f ca="1">SUM(J$13:J32)</f>
        <v>73827</v>
      </c>
      <c r="W32" s="26">
        <f ca="1">SUM(K$13:K32)</f>
        <v>4026</v>
      </c>
      <c r="X32" s="27">
        <f t="shared" ca="1" si="3"/>
        <v>84144</v>
      </c>
      <c r="Y32" s="3">
        <f t="shared" ca="1" si="10"/>
        <v>8.9871428571428574E-2</v>
      </c>
      <c r="Z32" s="3">
        <f t="shared" ca="1" si="4"/>
        <v>0.15066734693877551</v>
      </c>
      <c r="AA32" s="3">
        <f t="shared" ca="1" si="4"/>
        <v>0.10065</v>
      </c>
      <c r="AB32" s="4">
        <f t="shared" ca="1" si="11"/>
        <v>0.14024</v>
      </c>
      <c r="AC32" s="47">
        <f t="shared" ca="1" si="5"/>
        <v>2</v>
      </c>
    </row>
    <row r="33" spans="1:29" x14ac:dyDescent="0.3">
      <c r="A33" s="2">
        <v>21</v>
      </c>
      <c r="B33" s="13">
        <v>0.42119702339198706</v>
      </c>
      <c r="C33" s="21">
        <v>0.32571719276141586</v>
      </c>
      <c r="D33" s="31">
        <v>0.16207239089430636</v>
      </c>
      <c r="E33" s="25">
        <f t="shared" ca="1" si="12"/>
        <v>0</v>
      </c>
      <c r="F33" s="26">
        <f t="shared" ca="1" si="13"/>
        <v>30000</v>
      </c>
      <c r="G33" s="26">
        <f t="shared" ca="1" si="14"/>
        <v>0</v>
      </c>
      <c r="H33" s="27">
        <f t="shared" ca="1" si="6"/>
        <v>30000</v>
      </c>
      <c r="I33" s="25">
        <f t="shared" ca="1" si="7"/>
        <v>0</v>
      </c>
      <c r="J33" s="26">
        <f t="shared" ca="1" si="8"/>
        <v>4472</v>
      </c>
      <c r="K33" s="26">
        <f t="shared" ca="1" si="15"/>
        <v>0</v>
      </c>
      <c r="L33" s="27">
        <f t="shared" ca="1" si="0"/>
        <v>4472</v>
      </c>
      <c r="M33" s="19" t="str">
        <f t="shared" ca="1" si="1"/>
        <v/>
      </c>
      <c r="N33" s="3">
        <f t="shared" ca="1" si="1"/>
        <v>0.14906666666666665</v>
      </c>
      <c r="O33" s="3" t="str">
        <f t="shared" ca="1" si="1"/>
        <v/>
      </c>
      <c r="P33" s="4">
        <f t="shared" ca="1" si="2"/>
        <v>0.14906666666666665</v>
      </c>
      <c r="Q33" s="25">
        <f ca="1">SUM(E$13:E33)</f>
        <v>70000</v>
      </c>
      <c r="R33" s="26">
        <f ca="1">SUM(F$13:F33)</f>
        <v>520000</v>
      </c>
      <c r="S33" s="26">
        <f ca="1">SUM(G$13:G33)</f>
        <v>40000</v>
      </c>
      <c r="T33" s="27">
        <f t="shared" ca="1" si="9"/>
        <v>630000</v>
      </c>
      <c r="U33" s="25">
        <f ca="1">SUM(I$13:I33)</f>
        <v>6291</v>
      </c>
      <c r="V33" s="26">
        <f ca="1">SUM(J$13:J33)</f>
        <v>78299</v>
      </c>
      <c r="W33" s="26">
        <f ca="1">SUM(K$13:K33)</f>
        <v>4026</v>
      </c>
      <c r="X33" s="27">
        <f t="shared" ca="1" si="3"/>
        <v>88616</v>
      </c>
      <c r="Y33" s="3">
        <f t="shared" ca="1" si="10"/>
        <v>8.9871428571428574E-2</v>
      </c>
      <c r="Z33" s="3">
        <f t="shared" ca="1" si="4"/>
        <v>0.15057499999999999</v>
      </c>
      <c r="AA33" s="3">
        <f t="shared" ca="1" si="4"/>
        <v>0.10065</v>
      </c>
      <c r="AB33" s="4">
        <f t="shared" ca="1" si="11"/>
        <v>0.14066031746031746</v>
      </c>
      <c r="AC33" s="47">
        <f t="shared" ca="1" si="5"/>
        <v>2</v>
      </c>
    </row>
    <row r="34" spans="1:29" x14ac:dyDescent="0.3">
      <c r="A34" s="2">
        <v>22</v>
      </c>
      <c r="B34" s="13">
        <v>0.99771515753781737</v>
      </c>
      <c r="C34" s="21">
        <v>0.12220285174429968</v>
      </c>
      <c r="D34" s="31">
        <v>0.73544602216590138</v>
      </c>
      <c r="E34" s="25">
        <f t="shared" ca="1" si="12"/>
        <v>0</v>
      </c>
      <c r="F34" s="26">
        <f t="shared" ca="1" si="13"/>
        <v>30000</v>
      </c>
      <c r="G34" s="26">
        <f t="shared" ca="1" si="14"/>
        <v>0</v>
      </c>
      <c r="H34" s="27">
        <f t="shared" ca="1" si="6"/>
        <v>30000</v>
      </c>
      <c r="I34" s="25">
        <f t="shared" ca="1" si="7"/>
        <v>0</v>
      </c>
      <c r="J34" s="26">
        <f t="shared" ca="1" si="8"/>
        <v>4428</v>
      </c>
      <c r="K34" s="26">
        <f t="shared" ca="1" si="15"/>
        <v>0</v>
      </c>
      <c r="L34" s="27">
        <f t="shared" ca="1" si="0"/>
        <v>4428</v>
      </c>
      <c r="M34" s="19" t="str">
        <f t="shared" ca="1" si="1"/>
        <v/>
      </c>
      <c r="N34" s="3">
        <f t="shared" ca="1" si="1"/>
        <v>0.14760000000000001</v>
      </c>
      <c r="O34" s="3" t="str">
        <f t="shared" ca="1" si="1"/>
        <v/>
      </c>
      <c r="P34" s="4">
        <f t="shared" ca="1" si="2"/>
        <v>0.14760000000000001</v>
      </c>
      <c r="Q34" s="25">
        <f ca="1">SUM(E$13:E34)</f>
        <v>70000</v>
      </c>
      <c r="R34" s="26">
        <f ca="1">SUM(F$13:F34)</f>
        <v>550000</v>
      </c>
      <c r="S34" s="26">
        <f ca="1">SUM(G$13:G34)</f>
        <v>40000</v>
      </c>
      <c r="T34" s="27">
        <f t="shared" ca="1" si="9"/>
        <v>660000</v>
      </c>
      <c r="U34" s="25">
        <f ca="1">SUM(I$13:I34)</f>
        <v>6291</v>
      </c>
      <c r="V34" s="26">
        <f ca="1">SUM(J$13:J34)</f>
        <v>82727</v>
      </c>
      <c r="W34" s="26">
        <f ca="1">SUM(K$13:K34)</f>
        <v>4026</v>
      </c>
      <c r="X34" s="27">
        <f t="shared" ca="1" si="3"/>
        <v>93044</v>
      </c>
      <c r="Y34" s="3">
        <f t="shared" ca="1" si="10"/>
        <v>8.9871428571428574E-2</v>
      </c>
      <c r="Z34" s="3">
        <f t="shared" ca="1" si="4"/>
        <v>0.15041272727272728</v>
      </c>
      <c r="AA34" s="3">
        <f t="shared" ca="1" si="4"/>
        <v>0.10065</v>
      </c>
      <c r="AB34" s="4">
        <f t="shared" ca="1" si="11"/>
        <v>0.14097575757575759</v>
      </c>
      <c r="AC34" s="47">
        <f t="shared" ca="1" si="5"/>
        <v>3</v>
      </c>
    </row>
    <row r="35" spans="1:29" x14ac:dyDescent="0.3">
      <c r="A35" s="2">
        <v>23</v>
      </c>
      <c r="B35" s="13">
        <v>0.98428068749365749</v>
      </c>
      <c r="C35" s="21">
        <v>0.63245163745720789</v>
      </c>
      <c r="D35" s="31">
        <v>0.39117261660271374</v>
      </c>
      <c r="E35" s="25">
        <f t="shared" ca="1" si="12"/>
        <v>0</v>
      </c>
      <c r="F35" s="26">
        <f t="shared" ca="1" si="13"/>
        <v>0</v>
      </c>
      <c r="G35" s="26">
        <f t="shared" ca="1" si="14"/>
        <v>30000</v>
      </c>
      <c r="H35" s="27">
        <f t="shared" ca="1" si="6"/>
        <v>30000</v>
      </c>
      <c r="I35" s="25">
        <f t="shared" ca="1" si="7"/>
        <v>0</v>
      </c>
      <c r="J35" s="26">
        <f t="shared" ca="1" si="8"/>
        <v>0</v>
      </c>
      <c r="K35" s="26">
        <f t="shared" ca="1" si="15"/>
        <v>2986</v>
      </c>
      <c r="L35" s="27">
        <f t="shared" ca="1" si="0"/>
        <v>2986</v>
      </c>
      <c r="M35" s="19" t="str">
        <f t="shared" ca="1" si="1"/>
        <v/>
      </c>
      <c r="N35" s="3" t="str">
        <f t="shared" ca="1" si="1"/>
        <v/>
      </c>
      <c r="O35" s="3">
        <f t="shared" ca="1" si="1"/>
        <v>9.9533333333333335E-2</v>
      </c>
      <c r="P35" s="4">
        <f t="shared" ca="1" si="2"/>
        <v>9.9533333333333335E-2</v>
      </c>
      <c r="Q35" s="25">
        <f ca="1">SUM(E$13:E35)</f>
        <v>70000</v>
      </c>
      <c r="R35" s="26">
        <f ca="1">SUM(F$13:F35)</f>
        <v>550000</v>
      </c>
      <c r="S35" s="26">
        <f ca="1">SUM(G$13:G35)</f>
        <v>70000</v>
      </c>
      <c r="T35" s="27">
        <f t="shared" ca="1" si="9"/>
        <v>690000</v>
      </c>
      <c r="U35" s="25">
        <f ca="1">SUM(I$13:I35)</f>
        <v>6291</v>
      </c>
      <c r="V35" s="26">
        <f ca="1">SUM(J$13:J35)</f>
        <v>82727</v>
      </c>
      <c r="W35" s="26">
        <f ca="1">SUM(K$13:K35)</f>
        <v>7012</v>
      </c>
      <c r="X35" s="27">
        <f t="shared" ca="1" si="3"/>
        <v>96030</v>
      </c>
      <c r="Y35" s="3">
        <f t="shared" ca="1" si="10"/>
        <v>8.9871428571428574E-2</v>
      </c>
      <c r="Z35" s="3">
        <f t="shared" ca="1" si="4"/>
        <v>0.15041272727272728</v>
      </c>
      <c r="AA35" s="3">
        <f t="shared" ca="1" si="4"/>
        <v>0.10017142857142858</v>
      </c>
      <c r="AB35" s="4">
        <f t="shared" ca="1" si="11"/>
        <v>0.13917391304347826</v>
      </c>
      <c r="AC35" s="47">
        <f t="shared" ca="1" si="5"/>
        <v>2</v>
      </c>
    </row>
    <row r="36" spans="1:29" x14ac:dyDescent="0.3">
      <c r="A36" s="2">
        <v>24</v>
      </c>
      <c r="B36" s="13">
        <v>0.52196668971603</v>
      </c>
      <c r="C36" s="21">
        <v>0.79065612043287048</v>
      </c>
      <c r="D36" s="31">
        <v>0.95330356806762984</v>
      </c>
      <c r="E36" s="25">
        <f t="shared" ca="1" si="12"/>
        <v>0</v>
      </c>
      <c r="F36" s="26">
        <f t="shared" ca="1" si="13"/>
        <v>30000</v>
      </c>
      <c r="G36" s="26">
        <f t="shared" ca="1" si="14"/>
        <v>0</v>
      </c>
      <c r="H36" s="27">
        <f t="shared" ca="1" si="6"/>
        <v>30000</v>
      </c>
      <c r="I36" s="25">
        <f t="shared" ca="1" si="7"/>
        <v>0</v>
      </c>
      <c r="J36" s="26">
        <f t="shared" ca="1" si="8"/>
        <v>4550</v>
      </c>
      <c r="K36" s="26">
        <f t="shared" ca="1" si="15"/>
        <v>0</v>
      </c>
      <c r="L36" s="27">
        <f t="shared" ca="1" si="0"/>
        <v>4550</v>
      </c>
      <c r="M36" s="19" t="str">
        <f t="shared" ca="1" si="1"/>
        <v/>
      </c>
      <c r="N36" s="3">
        <f t="shared" ca="1" si="1"/>
        <v>0.15166666666666667</v>
      </c>
      <c r="O36" s="3" t="str">
        <f t="shared" ca="1" si="1"/>
        <v/>
      </c>
      <c r="P36" s="4">
        <f t="shared" ca="1" si="2"/>
        <v>0.15166666666666667</v>
      </c>
      <c r="Q36" s="25">
        <f ca="1">SUM(E$13:E36)</f>
        <v>70000</v>
      </c>
      <c r="R36" s="26">
        <f ca="1">SUM(F$13:F36)</f>
        <v>580000</v>
      </c>
      <c r="S36" s="26">
        <f ca="1">SUM(G$13:G36)</f>
        <v>70000</v>
      </c>
      <c r="T36" s="27">
        <f t="shared" ca="1" si="9"/>
        <v>720000</v>
      </c>
      <c r="U36" s="25">
        <f ca="1">SUM(I$13:I36)</f>
        <v>6291</v>
      </c>
      <c r="V36" s="26">
        <f ca="1">SUM(J$13:J36)</f>
        <v>87277</v>
      </c>
      <c r="W36" s="26">
        <f ca="1">SUM(K$13:K36)</f>
        <v>7012</v>
      </c>
      <c r="X36" s="27">
        <f t="shared" ca="1" si="3"/>
        <v>100580</v>
      </c>
      <c r="Y36" s="3">
        <f t="shared" ca="1" si="10"/>
        <v>8.9871428571428574E-2</v>
      </c>
      <c r="Z36" s="3">
        <f t="shared" ca="1" si="4"/>
        <v>0.15047758620689655</v>
      </c>
      <c r="AA36" s="3">
        <f t="shared" ca="1" si="4"/>
        <v>0.10017142857142858</v>
      </c>
      <c r="AB36" s="4">
        <f t="shared" ca="1" si="11"/>
        <v>0.13969444444444445</v>
      </c>
      <c r="AC36" s="47">
        <f t="shared" ca="1" si="5"/>
        <v>2</v>
      </c>
    </row>
    <row r="37" spans="1:29" x14ac:dyDescent="0.3">
      <c r="A37" s="2">
        <v>25</v>
      </c>
      <c r="B37" s="13">
        <v>4.933555335810913E-2</v>
      </c>
      <c r="C37" s="21">
        <v>0.35697519890735652</v>
      </c>
      <c r="D37" s="31">
        <v>0.97408168607555767</v>
      </c>
      <c r="E37" s="25">
        <f t="shared" ca="1" si="12"/>
        <v>0</v>
      </c>
      <c r="F37" s="26">
        <f t="shared" ca="1" si="13"/>
        <v>30000</v>
      </c>
      <c r="G37" s="26">
        <f t="shared" ca="1" si="14"/>
        <v>0</v>
      </c>
      <c r="H37" s="27">
        <f t="shared" ca="1" si="6"/>
        <v>30000</v>
      </c>
      <c r="I37" s="25">
        <f t="shared" ca="1" si="7"/>
        <v>0</v>
      </c>
      <c r="J37" s="26">
        <f t="shared" ca="1" si="8"/>
        <v>4477</v>
      </c>
      <c r="K37" s="26">
        <f t="shared" ca="1" si="15"/>
        <v>0</v>
      </c>
      <c r="L37" s="27">
        <f t="shared" ca="1" si="0"/>
        <v>4477</v>
      </c>
      <c r="M37" s="19" t="str">
        <f t="shared" ca="1" si="1"/>
        <v/>
      </c>
      <c r="N37" s="3">
        <f t="shared" ca="1" si="1"/>
        <v>0.14923333333333333</v>
      </c>
      <c r="O37" s="3" t="str">
        <f t="shared" ca="1" si="1"/>
        <v/>
      </c>
      <c r="P37" s="4">
        <f t="shared" ca="1" si="2"/>
        <v>0.14923333333333333</v>
      </c>
      <c r="Q37" s="25">
        <f ca="1">SUM(E$13:E37)</f>
        <v>70000</v>
      </c>
      <c r="R37" s="26">
        <f ca="1">SUM(F$13:F37)</f>
        <v>610000</v>
      </c>
      <c r="S37" s="26">
        <f ca="1">SUM(G$13:G37)</f>
        <v>70000</v>
      </c>
      <c r="T37" s="27">
        <f t="shared" ca="1" si="9"/>
        <v>750000</v>
      </c>
      <c r="U37" s="25">
        <f ca="1">SUM(I$13:I37)</f>
        <v>6291</v>
      </c>
      <c r="V37" s="26">
        <f ca="1">SUM(J$13:J37)</f>
        <v>91754</v>
      </c>
      <c r="W37" s="26">
        <f ca="1">SUM(K$13:K37)</f>
        <v>7012</v>
      </c>
      <c r="X37" s="27">
        <f t="shared" ca="1" si="3"/>
        <v>105057</v>
      </c>
      <c r="Y37" s="3">
        <f t="shared" ca="1" si="10"/>
        <v>8.9871428571428574E-2</v>
      </c>
      <c r="Z37" s="3">
        <f t="shared" ca="1" si="4"/>
        <v>0.15041639344262295</v>
      </c>
      <c r="AA37" s="3">
        <f t="shared" ca="1" si="4"/>
        <v>0.10017142857142858</v>
      </c>
      <c r="AB37" s="4">
        <f t="shared" ca="1" si="11"/>
        <v>0.14007600000000001</v>
      </c>
      <c r="AC37" s="47">
        <f t="shared" ca="1" si="5"/>
        <v>2</v>
      </c>
    </row>
    <row r="38" spans="1:29" x14ac:dyDescent="0.3">
      <c r="A38" s="2">
        <v>26</v>
      </c>
      <c r="B38" s="13">
        <v>0.82917890129802863</v>
      </c>
      <c r="C38" s="21">
        <v>0.4786780692503757</v>
      </c>
      <c r="D38" s="31">
        <v>0.76999271073489683</v>
      </c>
      <c r="E38" s="25">
        <f t="shared" ca="1" si="12"/>
        <v>0</v>
      </c>
      <c r="F38" s="26">
        <f t="shared" ca="1" si="13"/>
        <v>30000</v>
      </c>
      <c r="G38" s="26">
        <f t="shared" ca="1" si="14"/>
        <v>0</v>
      </c>
      <c r="H38" s="27">
        <f t="shared" ca="1" si="6"/>
        <v>30000</v>
      </c>
      <c r="I38" s="25">
        <f t="shared" ca="1" si="7"/>
        <v>0</v>
      </c>
      <c r="J38" s="26">
        <f t="shared" ca="1" si="8"/>
        <v>4497</v>
      </c>
      <c r="K38" s="26">
        <f t="shared" ca="1" si="15"/>
        <v>0</v>
      </c>
      <c r="L38" s="27">
        <f t="shared" ca="1" si="0"/>
        <v>4497</v>
      </c>
      <c r="M38" s="19" t="str">
        <f t="shared" ca="1" si="1"/>
        <v/>
      </c>
      <c r="N38" s="3">
        <f t="shared" ca="1" si="1"/>
        <v>0.14990000000000001</v>
      </c>
      <c r="O38" s="3" t="str">
        <f t="shared" ca="1" si="1"/>
        <v/>
      </c>
      <c r="P38" s="4">
        <f t="shared" ca="1" si="2"/>
        <v>0.14990000000000001</v>
      </c>
      <c r="Q38" s="25">
        <f ca="1">SUM(E$13:E38)</f>
        <v>70000</v>
      </c>
      <c r="R38" s="26">
        <f ca="1">SUM(F$13:F38)</f>
        <v>640000</v>
      </c>
      <c r="S38" s="26">
        <f ca="1">SUM(G$13:G38)</f>
        <v>70000</v>
      </c>
      <c r="T38" s="27">
        <f t="shared" ca="1" si="9"/>
        <v>780000</v>
      </c>
      <c r="U38" s="25">
        <f ca="1">SUM(I$13:I38)</f>
        <v>6291</v>
      </c>
      <c r="V38" s="26">
        <f ca="1">SUM(J$13:J38)</f>
        <v>96251</v>
      </c>
      <c r="W38" s="26">
        <f ca="1">SUM(K$13:K38)</f>
        <v>7012</v>
      </c>
      <c r="X38" s="27">
        <f t="shared" ca="1" si="3"/>
        <v>109554</v>
      </c>
      <c r="Y38" s="3">
        <f t="shared" ca="1" si="10"/>
        <v>8.9871428571428574E-2</v>
      </c>
      <c r="Z38" s="3">
        <f t="shared" ca="1" si="4"/>
        <v>0.1503921875</v>
      </c>
      <c r="AA38" s="3">
        <f t="shared" ca="1" si="4"/>
        <v>0.10017142857142858</v>
      </c>
      <c r="AB38" s="4">
        <f t="shared" ca="1" si="11"/>
        <v>0.14045384615384615</v>
      </c>
      <c r="AC38" s="47">
        <f t="shared" ca="1" si="5"/>
        <v>2</v>
      </c>
    </row>
    <row r="39" spans="1:29" x14ac:dyDescent="0.3">
      <c r="A39" s="2">
        <v>27</v>
      </c>
      <c r="B39" s="13">
        <v>0.83057412655940144</v>
      </c>
      <c r="C39" s="21">
        <v>0.11268826372767071</v>
      </c>
      <c r="D39" s="31">
        <v>0.10136237862120667</v>
      </c>
      <c r="E39" s="25">
        <f t="shared" ca="1" si="12"/>
        <v>0</v>
      </c>
      <c r="F39" s="26">
        <f t="shared" ca="1" si="13"/>
        <v>30000</v>
      </c>
      <c r="G39" s="26">
        <f t="shared" ca="1" si="14"/>
        <v>0</v>
      </c>
      <c r="H39" s="27">
        <f t="shared" ca="1" si="6"/>
        <v>30000</v>
      </c>
      <c r="I39" s="25">
        <f t="shared" ca="1" si="7"/>
        <v>0</v>
      </c>
      <c r="J39" s="26">
        <f t="shared" ca="1" si="8"/>
        <v>4425</v>
      </c>
      <c r="K39" s="26">
        <f t="shared" ca="1" si="15"/>
        <v>0</v>
      </c>
      <c r="L39" s="27">
        <f t="shared" ca="1" si="0"/>
        <v>4425</v>
      </c>
      <c r="M39" s="19" t="str">
        <f t="shared" ca="1" si="1"/>
        <v/>
      </c>
      <c r="N39" s="3">
        <f t="shared" ca="1" si="1"/>
        <v>0.14749999999999999</v>
      </c>
      <c r="O39" s="3" t="str">
        <f t="shared" ca="1" si="1"/>
        <v/>
      </c>
      <c r="P39" s="4">
        <f t="shared" ca="1" si="2"/>
        <v>0.14749999999999999</v>
      </c>
      <c r="Q39" s="25">
        <f ca="1">SUM(E$13:E39)</f>
        <v>70000</v>
      </c>
      <c r="R39" s="26">
        <f ca="1">SUM(F$13:F39)</f>
        <v>670000</v>
      </c>
      <c r="S39" s="26">
        <f ca="1">SUM(G$13:G39)</f>
        <v>70000</v>
      </c>
      <c r="T39" s="27">
        <f t="shared" ca="1" si="9"/>
        <v>810000</v>
      </c>
      <c r="U39" s="25">
        <f ca="1">SUM(I$13:I39)</f>
        <v>6291</v>
      </c>
      <c r="V39" s="26">
        <f ca="1">SUM(J$13:J39)</f>
        <v>100676</v>
      </c>
      <c r="W39" s="26">
        <f ca="1">SUM(K$13:K39)</f>
        <v>7012</v>
      </c>
      <c r="X39" s="27">
        <f t="shared" ca="1" si="3"/>
        <v>113979</v>
      </c>
      <c r="Y39" s="3">
        <f t="shared" ca="1" si="10"/>
        <v>8.9871428571428574E-2</v>
      </c>
      <c r="Z39" s="3">
        <f t="shared" ca="1" si="4"/>
        <v>0.15026268656716418</v>
      </c>
      <c r="AA39" s="3">
        <f t="shared" ca="1" si="4"/>
        <v>0.10017142857142858</v>
      </c>
      <c r="AB39" s="4">
        <f t="shared" ca="1" si="11"/>
        <v>0.14071481481481482</v>
      </c>
      <c r="AC39" s="47">
        <f t="shared" ca="1" si="5"/>
        <v>3</v>
      </c>
    </row>
    <row r="40" spans="1:29" x14ac:dyDescent="0.3">
      <c r="A40" s="2">
        <v>28</v>
      </c>
      <c r="B40" s="13">
        <v>0.12541295162440103</v>
      </c>
      <c r="C40" s="21">
        <v>0.57034601159728393</v>
      </c>
      <c r="D40" s="31">
        <v>0.33625967477603558</v>
      </c>
      <c r="E40" s="25">
        <f t="shared" ca="1" si="12"/>
        <v>0</v>
      </c>
      <c r="F40" s="26">
        <f t="shared" ca="1" si="13"/>
        <v>0</v>
      </c>
      <c r="G40" s="26">
        <f t="shared" ca="1" si="14"/>
        <v>30000</v>
      </c>
      <c r="H40" s="27">
        <f t="shared" ca="1" si="6"/>
        <v>30000</v>
      </c>
      <c r="I40" s="25">
        <f t="shared" ca="1" si="7"/>
        <v>0</v>
      </c>
      <c r="J40" s="26">
        <f t="shared" ca="1" si="8"/>
        <v>0</v>
      </c>
      <c r="K40" s="26">
        <f t="shared" ca="1" si="15"/>
        <v>2978</v>
      </c>
      <c r="L40" s="27">
        <f t="shared" ca="1" si="0"/>
        <v>2978</v>
      </c>
      <c r="M40" s="19" t="str">
        <f t="shared" ca="1" si="1"/>
        <v/>
      </c>
      <c r="N40" s="3" t="str">
        <f t="shared" ca="1" si="1"/>
        <v/>
      </c>
      <c r="O40" s="3">
        <f t="shared" ca="1" si="1"/>
        <v>9.926666666666667E-2</v>
      </c>
      <c r="P40" s="4">
        <f t="shared" ca="1" si="2"/>
        <v>9.926666666666667E-2</v>
      </c>
      <c r="Q40" s="25">
        <f ca="1">SUM(E$13:E40)</f>
        <v>70000</v>
      </c>
      <c r="R40" s="26">
        <f ca="1">SUM(F$13:F40)</f>
        <v>670000</v>
      </c>
      <c r="S40" s="26">
        <f ca="1">SUM(G$13:G40)</f>
        <v>100000</v>
      </c>
      <c r="T40" s="27">
        <f t="shared" ca="1" si="9"/>
        <v>840000</v>
      </c>
      <c r="U40" s="25">
        <f ca="1">SUM(I$13:I40)</f>
        <v>6291</v>
      </c>
      <c r="V40" s="26">
        <f ca="1">SUM(J$13:J40)</f>
        <v>100676</v>
      </c>
      <c r="W40" s="26">
        <f ca="1">SUM(K$13:K40)</f>
        <v>9990</v>
      </c>
      <c r="X40" s="27">
        <f t="shared" ca="1" si="3"/>
        <v>116957</v>
      </c>
      <c r="Y40" s="3">
        <f t="shared" ca="1" si="10"/>
        <v>8.9871428571428574E-2</v>
      </c>
      <c r="Z40" s="3">
        <f t="shared" ca="1" si="4"/>
        <v>0.15026268656716418</v>
      </c>
      <c r="AA40" s="3">
        <f t="shared" ca="1" si="4"/>
        <v>9.9900000000000003E-2</v>
      </c>
      <c r="AB40" s="4">
        <f t="shared" ca="1" si="11"/>
        <v>0.13923452380952381</v>
      </c>
      <c r="AC40" s="47">
        <f t="shared" ca="1" si="5"/>
        <v>2</v>
      </c>
    </row>
    <row r="41" spans="1:29" x14ac:dyDescent="0.3">
      <c r="A41" s="2">
        <v>29</v>
      </c>
      <c r="B41" s="13">
        <v>0.82183322305407136</v>
      </c>
      <c r="C41" s="21">
        <v>0.89974636370046324</v>
      </c>
      <c r="D41" s="31">
        <v>0.63026915525054616</v>
      </c>
      <c r="E41" s="25">
        <f t="shared" ca="1" si="12"/>
        <v>0</v>
      </c>
      <c r="F41" s="26">
        <f t="shared" ca="1" si="13"/>
        <v>30000</v>
      </c>
      <c r="G41" s="26">
        <f t="shared" ca="1" si="14"/>
        <v>0</v>
      </c>
      <c r="H41" s="27">
        <f t="shared" ca="1" si="6"/>
        <v>30000</v>
      </c>
      <c r="I41" s="25">
        <f t="shared" ca="1" si="7"/>
        <v>0</v>
      </c>
      <c r="J41" s="26">
        <f t="shared" ca="1" si="8"/>
        <v>4579</v>
      </c>
      <c r="K41" s="26">
        <f t="shared" ca="1" si="15"/>
        <v>0</v>
      </c>
      <c r="L41" s="27">
        <f t="shared" ca="1" si="0"/>
        <v>4579</v>
      </c>
      <c r="M41" s="19" t="str">
        <f t="shared" ca="1" si="1"/>
        <v/>
      </c>
      <c r="N41" s="3">
        <f t="shared" ca="1" si="1"/>
        <v>0.15263333333333334</v>
      </c>
      <c r="O41" s="3" t="str">
        <f t="shared" ca="1" si="1"/>
        <v/>
      </c>
      <c r="P41" s="4">
        <f t="shared" ca="1" si="2"/>
        <v>0.15263333333333334</v>
      </c>
      <c r="Q41" s="25">
        <f ca="1">SUM(E$13:E41)</f>
        <v>70000</v>
      </c>
      <c r="R41" s="26">
        <f ca="1">SUM(F$13:F41)</f>
        <v>700000</v>
      </c>
      <c r="S41" s="26">
        <f ca="1">SUM(G$13:G41)</f>
        <v>100000</v>
      </c>
      <c r="T41" s="27">
        <f t="shared" ca="1" si="9"/>
        <v>870000</v>
      </c>
      <c r="U41" s="25">
        <f ca="1">SUM(I$13:I41)</f>
        <v>6291</v>
      </c>
      <c r="V41" s="26">
        <f ca="1">SUM(J$13:J41)</f>
        <v>105255</v>
      </c>
      <c r="W41" s="26">
        <f ca="1">SUM(K$13:K41)</f>
        <v>9990</v>
      </c>
      <c r="X41" s="27">
        <f t="shared" ca="1" si="3"/>
        <v>121536</v>
      </c>
      <c r="Y41" s="3">
        <f t="shared" ca="1" si="10"/>
        <v>8.9871428571428574E-2</v>
      </c>
      <c r="Z41" s="3">
        <f t="shared" ca="1" si="4"/>
        <v>0.15036428571428573</v>
      </c>
      <c r="AA41" s="3">
        <f t="shared" ca="1" si="4"/>
        <v>9.9900000000000003E-2</v>
      </c>
      <c r="AB41" s="4">
        <f t="shared" ca="1" si="11"/>
        <v>0.13969655172413792</v>
      </c>
      <c r="AC41" s="47">
        <f t="shared" ca="1" si="5"/>
        <v>2</v>
      </c>
    </row>
    <row r="42" spans="1:29" x14ac:dyDescent="0.3">
      <c r="A42" s="2">
        <v>30</v>
      </c>
      <c r="B42" s="13">
        <v>0.46672346542798115</v>
      </c>
      <c r="C42" s="21">
        <v>0.13789038283209309</v>
      </c>
      <c r="D42" s="31">
        <v>0.69099104221869756</v>
      </c>
      <c r="E42" s="25">
        <f t="shared" ca="1" si="12"/>
        <v>0</v>
      </c>
      <c r="F42" s="26">
        <f t="shared" ca="1" si="13"/>
        <v>30000</v>
      </c>
      <c r="G42" s="26">
        <f t="shared" ca="1" si="14"/>
        <v>0</v>
      </c>
      <c r="H42" s="27">
        <f t="shared" ca="1" si="6"/>
        <v>30000</v>
      </c>
      <c r="I42" s="25">
        <f t="shared" ca="1" si="7"/>
        <v>0</v>
      </c>
      <c r="J42" s="26">
        <f t="shared" ca="1" si="8"/>
        <v>4433</v>
      </c>
      <c r="K42" s="26">
        <f t="shared" ca="1" si="15"/>
        <v>0</v>
      </c>
      <c r="L42" s="27">
        <f t="shared" ca="1" si="0"/>
        <v>4433</v>
      </c>
      <c r="M42" s="19" t="str">
        <f t="shared" ca="1" si="1"/>
        <v/>
      </c>
      <c r="N42" s="3">
        <f t="shared" ca="1" si="1"/>
        <v>0.14776666666666666</v>
      </c>
      <c r="O42" s="3" t="str">
        <f t="shared" ca="1" si="1"/>
        <v/>
      </c>
      <c r="P42" s="4">
        <f t="shared" ca="1" si="2"/>
        <v>0.14776666666666666</v>
      </c>
      <c r="Q42" s="25">
        <f ca="1">SUM(E$13:E42)</f>
        <v>70000</v>
      </c>
      <c r="R42" s="26">
        <f ca="1">SUM(F$13:F42)</f>
        <v>730000</v>
      </c>
      <c r="S42" s="26">
        <f ca="1">SUM(G$13:G42)</f>
        <v>100000</v>
      </c>
      <c r="T42" s="27">
        <f t="shared" ca="1" si="9"/>
        <v>900000</v>
      </c>
      <c r="U42" s="25">
        <f ca="1">SUM(I$13:I42)</f>
        <v>6291</v>
      </c>
      <c r="V42" s="26">
        <f ca="1">SUM(J$13:J42)</f>
        <v>109688</v>
      </c>
      <c r="W42" s="26">
        <f ca="1">SUM(K$13:K42)</f>
        <v>9990</v>
      </c>
      <c r="X42" s="27">
        <f t="shared" ca="1" si="3"/>
        <v>125969</v>
      </c>
      <c r="Y42" s="3">
        <f t="shared" ca="1" si="10"/>
        <v>8.9871428571428574E-2</v>
      </c>
      <c r="Z42" s="3">
        <f t="shared" ca="1" si="4"/>
        <v>0.15025753424657534</v>
      </c>
      <c r="AA42" s="3">
        <f t="shared" ca="1" si="4"/>
        <v>9.9900000000000003E-2</v>
      </c>
      <c r="AB42" s="4">
        <f t="shared" ca="1" si="11"/>
        <v>0.13996555555555557</v>
      </c>
      <c r="AC42" s="47">
        <f t="shared" ca="1" si="5"/>
        <v>3</v>
      </c>
    </row>
    <row r="43" spans="1:29" x14ac:dyDescent="0.3">
      <c r="A43" s="2">
        <v>31</v>
      </c>
      <c r="B43" s="13">
        <v>0.12246731489099971</v>
      </c>
      <c r="C43" s="21">
        <v>0.95644669866009235</v>
      </c>
      <c r="D43" s="31">
        <v>0.53654371147099855</v>
      </c>
      <c r="E43" s="25">
        <f t="shared" ca="1" si="12"/>
        <v>0</v>
      </c>
      <c r="F43" s="26">
        <f t="shared" ca="1" si="13"/>
        <v>0</v>
      </c>
      <c r="G43" s="26">
        <f t="shared" ca="1" si="14"/>
        <v>30000</v>
      </c>
      <c r="H43" s="27">
        <f t="shared" ca="1" si="6"/>
        <v>30000</v>
      </c>
      <c r="I43" s="25">
        <f t="shared" ca="1" si="7"/>
        <v>0</v>
      </c>
      <c r="J43" s="26">
        <f t="shared" ca="1" si="8"/>
        <v>0</v>
      </c>
      <c r="K43" s="26">
        <f t="shared" ca="1" si="15"/>
        <v>3005</v>
      </c>
      <c r="L43" s="27">
        <f t="shared" ca="1" si="0"/>
        <v>3005</v>
      </c>
      <c r="M43" s="19" t="str">
        <f t="shared" ca="1" si="1"/>
        <v/>
      </c>
      <c r="N43" s="3" t="str">
        <f t="shared" ca="1" si="1"/>
        <v/>
      </c>
      <c r="O43" s="3">
        <f t="shared" ca="1" si="1"/>
        <v>0.10016666666666667</v>
      </c>
      <c r="P43" s="4">
        <f t="shared" ca="1" si="2"/>
        <v>0.10016666666666667</v>
      </c>
      <c r="Q43" s="25">
        <f ca="1">SUM(E$13:E43)</f>
        <v>70000</v>
      </c>
      <c r="R43" s="26">
        <f ca="1">SUM(F$13:F43)</f>
        <v>730000</v>
      </c>
      <c r="S43" s="26">
        <f ca="1">SUM(G$13:G43)</f>
        <v>130000</v>
      </c>
      <c r="T43" s="27">
        <f t="shared" ca="1" si="9"/>
        <v>930000</v>
      </c>
      <c r="U43" s="25">
        <f ca="1">SUM(I$13:I43)</f>
        <v>6291</v>
      </c>
      <c r="V43" s="26">
        <f ca="1">SUM(J$13:J43)</f>
        <v>109688</v>
      </c>
      <c r="W43" s="26">
        <f ca="1">SUM(K$13:K43)</f>
        <v>12995</v>
      </c>
      <c r="X43" s="27">
        <f t="shared" ca="1" si="3"/>
        <v>128974</v>
      </c>
      <c r="Y43" s="3">
        <f t="shared" ca="1" si="10"/>
        <v>8.9871428571428574E-2</v>
      </c>
      <c r="Z43" s="3">
        <f t="shared" ca="1" si="4"/>
        <v>0.15025753424657534</v>
      </c>
      <c r="AA43" s="3">
        <f t="shared" ca="1" si="4"/>
        <v>9.9961538461538463E-2</v>
      </c>
      <c r="AB43" s="4">
        <f t="shared" ca="1" si="11"/>
        <v>0.13868172043010751</v>
      </c>
      <c r="AC43" s="47">
        <f t="shared" ca="1" si="5"/>
        <v>2</v>
      </c>
    </row>
    <row r="44" spans="1:29" x14ac:dyDescent="0.3">
      <c r="A44" s="2">
        <v>32</v>
      </c>
      <c r="B44" s="13">
        <v>0.75077591207314509</v>
      </c>
      <c r="C44" s="21">
        <v>0.64110748239285398</v>
      </c>
      <c r="D44" s="31">
        <v>0.98913580362115039</v>
      </c>
      <c r="E44" s="25">
        <f t="shared" ca="1" si="12"/>
        <v>0</v>
      </c>
      <c r="F44" s="26">
        <f t="shared" ca="1" si="13"/>
        <v>30000</v>
      </c>
      <c r="G44" s="26">
        <f t="shared" ca="1" si="14"/>
        <v>0</v>
      </c>
      <c r="H44" s="27">
        <f t="shared" ca="1" si="6"/>
        <v>30000</v>
      </c>
      <c r="I44" s="25">
        <f t="shared" ca="1" si="7"/>
        <v>0</v>
      </c>
      <c r="J44" s="26">
        <f t="shared" ca="1" si="8"/>
        <v>4522</v>
      </c>
      <c r="K44" s="26">
        <f t="shared" ca="1" si="15"/>
        <v>0</v>
      </c>
      <c r="L44" s="27">
        <f t="shared" ca="1" si="0"/>
        <v>4522</v>
      </c>
      <c r="M44" s="19" t="str">
        <f t="shared" ca="1" si="1"/>
        <v/>
      </c>
      <c r="N44" s="3">
        <f t="shared" ca="1" si="1"/>
        <v>0.15073333333333333</v>
      </c>
      <c r="O44" s="3" t="str">
        <f t="shared" ca="1" si="1"/>
        <v/>
      </c>
      <c r="P44" s="4">
        <f t="shared" ca="1" si="2"/>
        <v>0.15073333333333333</v>
      </c>
      <c r="Q44" s="25">
        <f ca="1">SUM(E$13:E44)</f>
        <v>70000</v>
      </c>
      <c r="R44" s="26">
        <f ca="1">SUM(F$13:F44)</f>
        <v>760000</v>
      </c>
      <c r="S44" s="26">
        <f ca="1">SUM(G$13:G44)</f>
        <v>130000</v>
      </c>
      <c r="T44" s="27">
        <f t="shared" ca="1" si="9"/>
        <v>960000</v>
      </c>
      <c r="U44" s="25">
        <f ca="1">SUM(I$13:I44)</f>
        <v>6291</v>
      </c>
      <c r="V44" s="26">
        <f ca="1">SUM(J$13:J44)</f>
        <v>114210</v>
      </c>
      <c r="W44" s="26">
        <f ca="1">SUM(K$13:K44)</f>
        <v>12995</v>
      </c>
      <c r="X44" s="27">
        <f t="shared" ca="1" si="3"/>
        <v>133496</v>
      </c>
      <c r="Y44" s="3">
        <f t="shared" ca="1" si="10"/>
        <v>8.9871428571428574E-2</v>
      </c>
      <c r="Z44" s="3">
        <f t="shared" ca="1" si="4"/>
        <v>0.15027631578947367</v>
      </c>
      <c r="AA44" s="3">
        <f t="shared" ca="1" si="4"/>
        <v>9.9961538461538463E-2</v>
      </c>
      <c r="AB44" s="4">
        <f t="shared" ca="1" si="11"/>
        <v>0.13905833333333334</v>
      </c>
      <c r="AC44" s="47">
        <f t="shared" ca="1" si="5"/>
        <v>2</v>
      </c>
    </row>
    <row r="45" spans="1:29" x14ac:dyDescent="0.3">
      <c r="A45" s="2">
        <v>33</v>
      </c>
      <c r="B45" s="13">
        <v>0.44080644629370691</v>
      </c>
      <c r="C45" s="21">
        <v>0.70481351186439056</v>
      </c>
      <c r="D45" s="31">
        <v>5.7944183564048068E-2</v>
      </c>
      <c r="E45" s="25">
        <f t="shared" ca="1" si="12"/>
        <v>0</v>
      </c>
      <c r="F45" s="26">
        <f t="shared" ca="1" si="13"/>
        <v>30000</v>
      </c>
      <c r="G45" s="26">
        <f t="shared" ca="1" si="14"/>
        <v>0</v>
      </c>
      <c r="H45" s="27">
        <f t="shared" ca="1" si="6"/>
        <v>30000</v>
      </c>
      <c r="I45" s="25">
        <f t="shared" ca="1" si="7"/>
        <v>0</v>
      </c>
      <c r="J45" s="26">
        <f t="shared" ca="1" si="8"/>
        <v>4533</v>
      </c>
      <c r="K45" s="26">
        <f t="shared" ca="1" si="15"/>
        <v>0</v>
      </c>
      <c r="L45" s="27">
        <f t="shared" ca="1" si="0"/>
        <v>4533</v>
      </c>
      <c r="M45" s="19" t="str">
        <f t="shared" ref="M45:O76" ca="1" si="16">IF(E45=0,"",I45/E45)</f>
        <v/>
      </c>
      <c r="N45" s="3">
        <f t="shared" ca="1" si="16"/>
        <v>0.15110000000000001</v>
      </c>
      <c r="O45" s="3" t="str">
        <f t="shared" ca="1" si="16"/>
        <v/>
      </c>
      <c r="P45" s="4">
        <f t="shared" ca="1" si="2"/>
        <v>0.15110000000000001</v>
      </c>
      <c r="Q45" s="25">
        <f ca="1">SUM(E$13:E45)</f>
        <v>70000</v>
      </c>
      <c r="R45" s="26">
        <f ca="1">SUM(F$13:F45)</f>
        <v>790000</v>
      </c>
      <c r="S45" s="26">
        <f ca="1">SUM(G$13:G45)</f>
        <v>130000</v>
      </c>
      <c r="T45" s="27">
        <f t="shared" ca="1" si="9"/>
        <v>990000</v>
      </c>
      <c r="U45" s="25">
        <f ca="1">SUM(I$13:I45)</f>
        <v>6291</v>
      </c>
      <c r="V45" s="26">
        <f ca="1">SUM(J$13:J45)</f>
        <v>118743</v>
      </c>
      <c r="W45" s="26">
        <f ca="1">SUM(K$13:K45)</f>
        <v>12995</v>
      </c>
      <c r="X45" s="27">
        <f t="shared" ca="1" si="3"/>
        <v>138029</v>
      </c>
      <c r="Y45" s="3">
        <f t="shared" ca="1" si="10"/>
        <v>8.9871428571428574E-2</v>
      </c>
      <c r="Z45" s="3">
        <f t="shared" ca="1" si="4"/>
        <v>0.15030759493670887</v>
      </c>
      <c r="AA45" s="3">
        <f t="shared" ca="1" si="4"/>
        <v>9.9961538461538463E-2</v>
      </c>
      <c r="AB45" s="4">
        <f t="shared" ca="1" si="11"/>
        <v>0.13942323232323231</v>
      </c>
      <c r="AC45" s="47">
        <f t="shared" ref="AC45:AC76" ca="1" si="17">IF(C45&lt;$C$7, RANDBETWEEN(1,3), IF( AND(Y45&gt;Z45, Y45&gt;AA45), 1, IF(AND(AA45&gt;Y45, AA45&gt;Z45), 3, 2)))</f>
        <v>2</v>
      </c>
    </row>
    <row r="46" spans="1:29" x14ac:dyDescent="0.3">
      <c r="A46" s="2">
        <v>34</v>
      </c>
      <c r="B46" s="13">
        <v>0.37928300021913264</v>
      </c>
      <c r="C46" s="21">
        <v>0.58343850906323758</v>
      </c>
      <c r="D46" s="31">
        <v>0.9713856665544085</v>
      </c>
      <c r="E46" s="25">
        <f t="shared" ca="1" si="12"/>
        <v>0</v>
      </c>
      <c r="F46" s="26">
        <f t="shared" ca="1" si="13"/>
        <v>30000</v>
      </c>
      <c r="G46" s="26">
        <f t="shared" ca="1" si="14"/>
        <v>0</v>
      </c>
      <c r="H46" s="27">
        <f t="shared" ca="1" si="6"/>
        <v>30000</v>
      </c>
      <c r="I46" s="25">
        <f t="shared" ca="1" si="7"/>
        <v>0</v>
      </c>
      <c r="J46" s="26">
        <f t="shared" ca="1" si="8"/>
        <v>4513</v>
      </c>
      <c r="K46" s="26">
        <f t="shared" ca="1" si="15"/>
        <v>0</v>
      </c>
      <c r="L46" s="27">
        <f t="shared" ca="1" si="0"/>
        <v>4513</v>
      </c>
      <c r="M46" s="19" t="str">
        <f t="shared" ca="1" si="16"/>
        <v/>
      </c>
      <c r="N46" s="3">
        <f t="shared" ca="1" si="16"/>
        <v>0.15043333333333334</v>
      </c>
      <c r="O46" s="3" t="str">
        <f t="shared" ca="1" si="16"/>
        <v/>
      </c>
      <c r="P46" s="4">
        <f t="shared" ca="1" si="2"/>
        <v>0.15043333333333334</v>
      </c>
      <c r="Q46" s="25">
        <f ca="1">SUM(E$13:E46)</f>
        <v>70000</v>
      </c>
      <c r="R46" s="26">
        <f ca="1">SUM(F$13:F46)</f>
        <v>820000</v>
      </c>
      <c r="S46" s="26">
        <f ca="1">SUM(G$13:G46)</f>
        <v>130000</v>
      </c>
      <c r="T46" s="27">
        <f t="shared" ca="1" si="9"/>
        <v>1020000</v>
      </c>
      <c r="U46" s="25">
        <f ca="1">SUM(I$13:I46)</f>
        <v>6291</v>
      </c>
      <c r="V46" s="26">
        <f ca="1">SUM(J$13:J46)</f>
        <v>123256</v>
      </c>
      <c r="W46" s="26">
        <f ca="1">SUM(K$13:K46)</f>
        <v>12995</v>
      </c>
      <c r="X46" s="27">
        <f t="shared" ca="1" si="3"/>
        <v>142542</v>
      </c>
      <c r="Y46" s="3">
        <f t="shared" ca="1" si="10"/>
        <v>8.9871428571428574E-2</v>
      </c>
      <c r="Z46" s="3">
        <f t="shared" ca="1" si="4"/>
        <v>0.15031219512195121</v>
      </c>
      <c r="AA46" s="3">
        <f t="shared" ca="1" si="4"/>
        <v>9.9961538461538463E-2</v>
      </c>
      <c r="AB46" s="4">
        <f t="shared" ca="1" si="11"/>
        <v>0.13974705882352942</v>
      </c>
      <c r="AC46" s="47">
        <f t="shared" ca="1" si="17"/>
        <v>2</v>
      </c>
    </row>
    <row r="47" spans="1:29" x14ac:dyDescent="0.3">
      <c r="A47" s="2">
        <v>35</v>
      </c>
      <c r="B47" s="13">
        <v>0.16918604551395922</v>
      </c>
      <c r="C47" s="21">
        <v>0.85672879876591712</v>
      </c>
      <c r="D47" s="31">
        <v>0.79024571973503632</v>
      </c>
      <c r="E47" s="25">
        <f t="shared" ca="1" si="12"/>
        <v>0</v>
      </c>
      <c r="F47" s="26">
        <f t="shared" ca="1" si="13"/>
        <v>30000</v>
      </c>
      <c r="G47" s="26">
        <f t="shared" ca="1" si="14"/>
        <v>0</v>
      </c>
      <c r="H47" s="27">
        <f t="shared" ca="1" si="6"/>
        <v>30000</v>
      </c>
      <c r="I47" s="25">
        <f t="shared" ca="1" si="7"/>
        <v>0</v>
      </c>
      <c r="J47" s="26">
        <f t="shared" ca="1" si="8"/>
        <v>4566</v>
      </c>
      <c r="K47" s="26">
        <f t="shared" ca="1" si="15"/>
        <v>0</v>
      </c>
      <c r="L47" s="27">
        <f t="shared" ca="1" si="0"/>
        <v>4566</v>
      </c>
      <c r="M47" s="19" t="str">
        <f t="shared" ca="1" si="16"/>
        <v/>
      </c>
      <c r="N47" s="3">
        <f t="shared" ca="1" si="16"/>
        <v>0.1522</v>
      </c>
      <c r="O47" s="3" t="str">
        <f t="shared" ca="1" si="16"/>
        <v/>
      </c>
      <c r="P47" s="4">
        <f t="shared" ca="1" si="2"/>
        <v>0.1522</v>
      </c>
      <c r="Q47" s="25">
        <f ca="1">SUM(E$13:E47)</f>
        <v>70000</v>
      </c>
      <c r="R47" s="26">
        <f ca="1">SUM(F$13:F47)</f>
        <v>850000</v>
      </c>
      <c r="S47" s="26">
        <f ca="1">SUM(G$13:G47)</f>
        <v>130000</v>
      </c>
      <c r="T47" s="27">
        <f t="shared" ca="1" si="9"/>
        <v>1050000</v>
      </c>
      <c r="U47" s="25">
        <f ca="1">SUM(I$13:I47)</f>
        <v>6291</v>
      </c>
      <c r="V47" s="26">
        <f ca="1">SUM(J$13:J47)</f>
        <v>127822</v>
      </c>
      <c r="W47" s="26">
        <f ca="1">SUM(K$13:K47)</f>
        <v>12995</v>
      </c>
      <c r="X47" s="27">
        <f t="shared" ca="1" si="3"/>
        <v>147108</v>
      </c>
      <c r="Y47" s="3">
        <f t="shared" ca="1" si="10"/>
        <v>8.9871428571428574E-2</v>
      </c>
      <c r="Z47" s="3">
        <f t="shared" ca="1" si="4"/>
        <v>0.15037882352941176</v>
      </c>
      <c r="AA47" s="3">
        <f t="shared" ca="1" si="4"/>
        <v>9.9961538461538463E-2</v>
      </c>
      <c r="AB47" s="4">
        <f t="shared" ca="1" si="11"/>
        <v>0.14010285714285714</v>
      </c>
      <c r="AC47" s="47">
        <f t="shared" ca="1" si="17"/>
        <v>2</v>
      </c>
    </row>
    <row r="48" spans="1:29" x14ac:dyDescent="0.3">
      <c r="A48" s="2">
        <v>36</v>
      </c>
      <c r="B48" s="13">
        <v>4.7865154844888069E-2</v>
      </c>
      <c r="C48" s="21">
        <v>0.52541042716998121</v>
      </c>
      <c r="D48" s="31">
        <v>0.41685646428506251</v>
      </c>
      <c r="E48" s="25">
        <f t="shared" ca="1" si="12"/>
        <v>0</v>
      </c>
      <c r="F48" s="26">
        <f t="shared" ca="1" si="13"/>
        <v>30000</v>
      </c>
      <c r="G48" s="26">
        <f t="shared" ca="1" si="14"/>
        <v>0</v>
      </c>
      <c r="H48" s="27">
        <f t="shared" ca="1" si="6"/>
        <v>30000</v>
      </c>
      <c r="I48" s="25">
        <f t="shared" ca="1" si="7"/>
        <v>0</v>
      </c>
      <c r="J48" s="26">
        <f t="shared" ca="1" si="8"/>
        <v>4504</v>
      </c>
      <c r="K48" s="26">
        <f t="shared" ca="1" si="15"/>
        <v>0</v>
      </c>
      <c r="L48" s="27">
        <f t="shared" ca="1" si="0"/>
        <v>4504</v>
      </c>
      <c r="M48" s="19" t="str">
        <f t="shared" ca="1" si="16"/>
        <v/>
      </c>
      <c r="N48" s="3">
        <f t="shared" ca="1" si="16"/>
        <v>0.15013333333333334</v>
      </c>
      <c r="O48" s="3" t="str">
        <f t="shared" ca="1" si="16"/>
        <v/>
      </c>
      <c r="P48" s="4">
        <f t="shared" ca="1" si="2"/>
        <v>0.15013333333333334</v>
      </c>
      <c r="Q48" s="25">
        <f ca="1">SUM(E$13:E48)</f>
        <v>70000</v>
      </c>
      <c r="R48" s="26">
        <f ca="1">SUM(F$13:F48)</f>
        <v>880000</v>
      </c>
      <c r="S48" s="26">
        <f ca="1">SUM(G$13:G48)</f>
        <v>130000</v>
      </c>
      <c r="T48" s="27">
        <f t="shared" ca="1" si="9"/>
        <v>1080000</v>
      </c>
      <c r="U48" s="25">
        <f ca="1">SUM(I$13:I48)</f>
        <v>6291</v>
      </c>
      <c r="V48" s="26">
        <f ca="1">SUM(J$13:J48)</f>
        <v>132326</v>
      </c>
      <c r="W48" s="26">
        <f ca="1">SUM(K$13:K48)</f>
        <v>12995</v>
      </c>
      <c r="X48" s="27">
        <f t="shared" ca="1" si="3"/>
        <v>151612</v>
      </c>
      <c r="Y48" s="3">
        <f t="shared" ca="1" si="10"/>
        <v>8.9871428571428574E-2</v>
      </c>
      <c r="Z48" s="3">
        <f t="shared" ca="1" si="4"/>
        <v>0.15037045454545456</v>
      </c>
      <c r="AA48" s="3">
        <f t="shared" ca="1" si="4"/>
        <v>9.9961538461538463E-2</v>
      </c>
      <c r="AB48" s="4">
        <f t="shared" ca="1" si="11"/>
        <v>0.14038148148148147</v>
      </c>
      <c r="AC48" s="47">
        <f t="shared" ca="1" si="17"/>
        <v>2</v>
      </c>
    </row>
    <row r="49" spans="1:29" x14ac:dyDescent="0.3">
      <c r="A49" s="2">
        <v>37</v>
      </c>
      <c r="B49" s="13">
        <v>0.19716443155712249</v>
      </c>
      <c r="C49" s="21">
        <v>0.88580004983850236</v>
      </c>
      <c r="D49" s="31">
        <v>3.0788225974295758E-2</v>
      </c>
      <c r="E49" s="25">
        <f t="shared" ca="1" si="12"/>
        <v>0</v>
      </c>
      <c r="F49" s="26">
        <f t="shared" ca="1" si="13"/>
        <v>30000</v>
      </c>
      <c r="G49" s="26">
        <f t="shared" ca="1" si="14"/>
        <v>0</v>
      </c>
      <c r="H49" s="27">
        <f t="shared" ca="1" si="6"/>
        <v>30000</v>
      </c>
      <c r="I49" s="25">
        <f t="shared" ca="1" si="7"/>
        <v>0</v>
      </c>
      <c r="J49" s="26">
        <f t="shared" ca="1" si="8"/>
        <v>4575</v>
      </c>
      <c r="K49" s="26">
        <f t="shared" ca="1" si="15"/>
        <v>0</v>
      </c>
      <c r="L49" s="27">
        <f t="shared" ca="1" si="0"/>
        <v>4575</v>
      </c>
      <c r="M49" s="19" t="str">
        <f t="shared" ca="1" si="16"/>
        <v/>
      </c>
      <c r="N49" s="3">
        <f t="shared" ca="1" si="16"/>
        <v>0.1525</v>
      </c>
      <c r="O49" s="3" t="str">
        <f t="shared" ca="1" si="16"/>
        <v/>
      </c>
      <c r="P49" s="4">
        <f t="shared" ca="1" si="2"/>
        <v>0.1525</v>
      </c>
      <c r="Q49" s="25">
        <f ca="1">SUM(E$13:E49)</f>
        <v>70000</v>
      </c>
      <c r="R49" s="26">
        <f ca="1">SUM(F$13:F49)</f>
        <v>910000</v>
      </c>
      <c r="S49" s="26">
        <f ca="1">SUM(G$13:G49)</f>
        <v>130000</v>
      </c>
      <c r="T49" s="27">
        <f t="shared" ca="1" si="9"/>
        <v>1110000</v>
      </c>
      <c r="U49" s="25">
        <f ca="1">SUM(I$13:I49)</f>
        <v>6291</v>
      </c>
      <c r="V49" s="26">
        <f ca="1">SUM(J$13:J49)</f>
        <v>136901</v>
      </c>
      <c r="W49" s="26">
        <f ca="1">SUM(K$13:K49)</f>
        <v>12995</v>
      </c>
      <c r="X49" s="27">
        <f t="shared" ca="1" si="3"/>
        <v>156187</v>
      </c>
      <c r="Y49" s="3">
        <f t="shared" ca="1" si="10"/>
        <v>8.9871428571428574E-2</v>
      </c>
      <c r="Z49" s="3">
        <f t="shared" ca="1" si="4"/>
        <v>0.15044065934065934</v>
      </c>
      <c r="AA49" s="3">
        <f t="shared" ca="1" si="4"/>
        <v>9.9961538461538463E-2</v>
      </c>
      <c r="AB49" s="4">
        <f t="shared" ca="1" si="11"/>
        <v>0.14070900900900901</v>
      </c>
      <c r="AC49" s="47">
        <f t="shared" ca="1" si="17"/>
        <v>2</v>
      </c>
    </row>
    <row r="50" spans="1:29" x14ac:dyDescent="0.3">
      <c r="A50" s="2">
        <v>38</v>
      </c>
      <c r="B50" s="13">
        <v>0.48165300113802223</v>
      </c>
      <c r="C50" s="21">
        <v>0.63957253558059357</v>
      </c>
      <c r="D50" s="31">
        <v>0.56574500553275064</v>
      </c>
      <c r="E50" s="25">
        <f t="shared" ca="1" si="12"/>
        <v>0</v>
      </c>
      <c r="F50" s="26">
        <f t="shared" ca="1" si="13"/>
        <v>30000</v>
      </c>
      <c r="G50" s="26">
        <f t="shared" ca="1" si="14"/>
        <v>0</v>
      </c>
      <c r="H50" s="27">
        <f t="shared" ca="1" si="6"/>
        <v>30000</v>
      </c>
      <c r="I50" s="25">
        <f t="shared" ca="1" si="7"/>
        <v>0</v>
      </c>
      <c r="J50" s="26">
        <f t="shared" ca="1" si="8"/>
        <v>4522</v>
      </c>
      <c r="K50" s="26">
        <f t="shared" ca="1" si="15"/>
        <v>0</v>
      </c>
      <c r="L50" s="27">
        <f t="shared" ca="1" si="0"/>
        <v>4522</v>
      </c>
      <c r="M50" s="19" t="str">
        <f t="shared" ca="1" si="16"/>
        <v/>
      </c>
      <c r="N50" s="3">
        <f t="shared" ca="1" si="16"/>
        <v>0.15073333333333333</v>
      </c>
      <c r="O50" s="3" t="str">
        <f t="shared" ca="1" si="16"/>
        <v/>
      </c>
      <c r="P50" s="4">
        <f t="shared" ca="1" si="2"/>
        <v>0.15073333333333333</v>
      </c>
      <c r="Q50" s="25">
        <f ca="1">SUM(E$13:E50)</f>
        <v>70000</v>
      </c>
      <c r="R50" s="26">
        <f ca="1">SUM(F$13:F50)</f>
        <v>940000</v>
      </c>
      <c r="S50" s="26">
        <f ca="1">SUM(G$13:G50)</f>
        <v>130000</v>
      </c>
      <c r="T50" s="27">
        <f t="shared" ca="1" si="9"/>
        <v>1140000</v>
      </c>
      <c r="U50" s="25">
        <f ca="1">SUM(I$13:I50)</f>
        <v>6291</v>
      </c>
      <c r="V50" s="26">
        <f ca="1">SUM(J$13:J50)</f>
        <v>141423</v>
      </c>
      <c r="W50" s="26">
        <f ca="1">SUM(K$13:K50)</f>
        <v>12995</v>
      </c>
      <c r="X50" s="27">
        <f t="shared" ca="1" si="3"/>
        <v>160709</v>
      </c>
      <c r="Y50" s="3">
        <f t="shared" ca="1" si="10"/>
        <v>8.9871428571428574E-2</v>
      </c>
      <c r="Z50" s="3">
        <f t="shared" ca="1" si="4"/>
        <v>0.15045</v>
      </c>
      <c r="AA50" s="3">
        <f t="shared" ca="1" si="4"/>
        <v>9.9961538461538463E-2</v>
      </c>
      <c r="AB50" s="4">
        <f t="shared" ca="1" si="11"/>
        <v>0.14097280701754386</v>
      </c>
      <c r="AC50" s="47">
        <f t="shared" ca="1" si="17"/>
        <v>2</v>
      </c>
    </row>
    <row r="51" spans="1:29" x14ac:dyDescent="0.3">
      <c r="A51" s="2">
        <v>39</v>
      </c>
      <c r="B51" s="13">
        <v>0.53252149389767411</v>
      </c>
      <c r="C51" s="21">
        <v>0.26264872583515153</v>
      </c>
      <c r="D51" s="31">
        <v>0.87955960602997807</v>
      </c>
      <c r="E51" s="25">
        <f t="shared" ca="1" si="12"/>
        <v>0</v>
      </c>
      <c r="F51" s="26">
        <f t="shared" ca="1" si="13"/>
        <v>30000</v>
      </c>
      <c r="G51" s="26">
        <f t="shared" ca="1" si="14"/>
        <v>0</v>
      </c>
      <c r="H51" s="27">
        <f t="shared" ca="1" si="6"/>
        <v>30000</v>
      </c>
      <c r="I51" s="25">
        <f t="shared" ca="1" si="7"/>
        <v>0</v>
      </c>
      <c r="J51" s="26">
        <f t="shared" ca="1" si="8"/>
        <v>4461</v>
      </c>
      <c r="K51" s="26">
        <f t="shared" ca="1" si="15"/>
        <v>0</v>
      </c>
      <c r="L51" s="27">
        <f t="shared" ca="1" si="0"/>
        <v>4461</v>
      </c>
      <c r="M51" s="19" t="str">
        <f t="shared" ca="1" si="16"/>
        <v/>
      </c>
      <c r="N51" s="3">
        <f t="shared" ca="1" si="16"/>
        <v>0.1487</v>
      </c>
      <c r="O51" s="3" t="str">
        <f t="shared" ca="1" si="16"/>
        <v/>
      </c>
      <c r="P51" s="4">
        <f t="shared" ca="1" si="2"/>
        <v>0.1487</v>
      </c>
      <c r="Q51" s="25">
        <f ca="1">SUM(E$13:E51)</f>
        <v>70000</v>
      </c>
      <c r="R51" s="26">
        <f ca="1">SUM(F$13:F51)</f>
        <v>970000</v>
      </c>
      <c r="S51" s="26">
        <f ca="1">SUM(G$13:G51)</f>
        <v>130000</v>
      </c>
      <c r="T51" s="27">
        <f t="shared" ca="1" si="9"/>
        <v>1170000</v>
      </c>
      <c r="U51" s="25">
        <f ca="1">SUM(I$13:I51)</f>
        <v>6291</v>
      </c>
      <c r="V51" s="26">
        <f ca="1">SUM(J$13:J51)</f>
        <v>145884</v>
      </c>
      <c r="W51" s="26">
        <f ca="1">SUM(K$13:K51)</f>
        <v>12995</v>
      </c>
      <c r="X51" s="27">
        <f t="shared" ca="1" si="3"/>
        <v>165170</v>
      </c>
      <c r="Y51" s="3">
        <f t="shared" ca="1" si="10"/>
        <v>8.9871428571428574E-2</v>
      </c>
      <c r="Z51" s="3">
        <f t="shared" ca="1" si="4"/>
        <v>0.1503958762886598</v>
      </c>
      <c r="AA51" s="3">
        <f t="shared" ca="1" si="4"/>
        <v>9.9961538461538463E-2</v>
      </c>
      <c r="AB51" s="4">
        <f t="shared" ca="1" si="11"/>
        <v>0.14117094017094017</v>
      </c>
      <c r="AC51" s="47">
        <f t="shared" ca="1" si="17"/>
        <v>2</v>
      </c>
    </row>
    <row r="52" spans="1:29" x14ac:dyDescent="0.3">
      <c r="A52" s="2">
        <v>40</v>
      </c>
      <c r="B52" s="13">
        <v>0.92255295532965398</v>
      </c>
      <c r="C52" s="21">
        <v>0.5670472003227135</v>
      </c>
      <c r="D52" s="31">
        <v>0.28631397150172722</v>
      </c>
      <c r="E52" s="25">
        <f t="shared" ca="1" si="12"/>
        <v>0</v>
      </c>
      <c r="F52" s="26">
        <f t="shared" ca="1" si="13"/>
        <v>30000</v>
      </c>
      <c r="G52" s="26">
        <f t="shared" ca="1" si="14"/>
        <v>0</v>
      </c>
      <c r="H52" s="27">
        <f t="shared" ca="1" si="6"/>
        <v>30000</v>
      </c>
      <c r="I52" s="25">
        <f t="shared" ca="1" si="7"/>
        <v>0</v>
      </c>
      <c r="J52" s="26">
        <f t="shared" ca="1" si="8"/>
        <v>4510</v>
      </c>
      <c r="K52" s="26">
        <f t="shared" ca="1" si="15"/>
        <v>0</v>
      </c>
      <c r="L52" s="27">
        <f t="shared" ca="1" si="0"/>
        <v>4510</v>
      </c>
      <c r="M52" s="19" t="str">
        <f t="shared" ca="1" si="16"/>
        <v/>
      </c>
      <c r="N52" s="3">
        <f t="shared" ca="1" si="16"/>
        <v>0.15033333333333335</v>
      </c>
      <c r="O52" s="3" t="str">
        <f t="shared" ca="1" si="16"/>
        <v/>
      </c>
      <c r="P52" s="4">
        <f t="shared" ca="1" si="2"/>
        <v>0.15033333333333335</v>
      </c>
      <c r="Q52" s="25">
        <f ca="1">SUM(E$13:E52)</f>
        <v>70000</v>
      </c>
      <c r="R52" s="26">
        <f ca="1">SUM(F$13:F52)</f>
        <v>1000000</v>
      </c>
      <c r="S52" s="26">
        <f ca="1">SUM(G$13:G52)</f>
        <v>130000</v>
      </c>
      <c r="T52" s="27">
        <f t="shared" ca="1" si="9"/>
        <v>1200000</v>
      </c>
      <c r="U52" s="25">
        <f ca="1">SUM(I$13:I52)</f>
        <v>6291</v>
      </c>
      <c r="V52" s="26">
        <f ca="1">SUM(J$13:J52)</f>
        <v>150394</v>
      </c>
      <c r="W52" s="26">
        <f ca="1">SUM(K$13:K52)</f>
        <v>12995</v>
      </c>
      <c r="X52" s="27">
        <f t="shared" ca="1" si="3"/>
        <v>169680</v>
      </c>
      <c r="Y52" s="3">
        <f t="shared" ca="1" si="10"/>
        <v>8.9871428571428574E-2</v>
      </c>
      <c r="Z52" s="3">
        <f t="shared" ca="1" si="4"/>
        <v>0.150394</v>
      </c>
      <c r="AA52" s="3">
        <f t="shared" ca="1" si="4"/>
        <v>9.9961538461538463E-2</v>
      </c>
      <c r="AB52" s="4">
        <f t="shared" ca="1" si="11"/>
        <v>0.1414</v>
      </c>
      <c r="AC52" s="47">
        <f t="shared" ca="1" si="17"/>
        <v>2</v>
      </c>
    </row>
    <row r="53" spans="1:29" x14ac:dyDescent="0.3">
      <c r="A53" s="2">
        <v>41</v>
      </c>
      <c r="B53" s="13">
        <v>0.30472102087462405</v>
      </c>
      <c r="C53" s="21">
        <v>0.32391430552632161</v>
      </c>
      <c r="D53" s="31">
        <v>0.93321803690125427</v>
      </c>
      <c r="E53" s="25">
        <f t="shared" ca="1" si="12"/>
        <v>0</v>
      </c>
      <c r="F53" s="26">
        <f t="shared" ca="1" si="13"/>
        <v>30000</v>
      </c>
      <c r="G53" s="26">
        <f t="shared" ca="1" si="14"/>
        <v>0</v>
      </c>
      <c r="H53" s="27">
        <f t="shared" ca="1" si="6"/>
        <v>30000</v>
      </c>
      <c r="I53" s="25">
        <f t="shared" ca="1" si="7"/>
        <v>0</v>
      </c>
      <c r="J53" s="26">
        <f t="shared" ca="1" si="8"/>
        <v>4472</v>
      </c>
      <c r="K53" s="26">
        <f t="shared" ca="1" si="15"/>
        <v>0</v>
      </c>
      <c r="L53" s="27">
        <f t="shared" ca="1" si="0"/>
        <v>4472</v>
      </c>
      <c r="M53" s="19" t="str">
        <f t="shared" ca="1" si="16"/>
        <v/>
      </c>
      <c r="N53" s="3">
        <f t="shared" ca="1" si="16"/>
        <v>0.14906666666666665</v>
      </c>
      <c r="O53" s="3" t="str">
        <f t="shared" ca="1" si="16"/>
        <v/>
      </c>
      <c r="P53" s="4">
        <f t="shared" ca="1" si="2"/>
        <v>0.14906666666666665</v>
      </c>
      <c r="Q53" s="25">
        <f ca="1">SUM(E$13:E53)</f>
        <v>70000</v>
      </c>
      <c r="R53" s="26">
        <f ca="1">SUM(F$13:F53)</f>
        <v>1030000</v>
      </c>
      <c r="S53" s="26">
        <f ca="1">SUM(G$13:G53)</f>
        <v>130000</v>
      </c>
      <c r="T53" s="27">
        <f t="shared" ca="1" si="9"/>
        <v>1230000</v>
      </c>
      <c r="U53" s="25">
        <f ca="1">SUM(I$13:I53)</f>
        <v>6291</v>
      </c>
      <c r="V53" s="26">
        <f ca="1">SUM(J$13:J53)</f>
        <v>154866</v>
      </c>
      <c r="W53" s="26">
        <f ca="1">SUM(K$13:K53)</f>
        <v>12995</v>
      </c>
      <c r="X53" s="27">
        <f t="shared" ca="1" si="3"/>
        <v>174152</v>
      </c>
      <c r="Y53" s="3">
        <f t="shared" ca="1" si="10"/>
        <v>8.9871428571428574E-2</v>
      </c>
      <c r="Z53" s="3">
        <f t="shared" ca="1" si="4"/>
        <v>0.15035533980582524</v>
      </c>
      <c r="AA53" s="3">
        <f t="shared" ca="1" si="4"/>
        <v>9.9961538461538463E-2</v>
      </c>
      <c r="AB53" s="4">
        <f t="shared" ca="1" si="11"/>
        <v>0.14158699186991869</v>
      </c>
      <c r="AC53" s="47">
        <f t="shared" ca="1" si="17"/>
        <v>2</v>
      </c>
    </row>
    <row r="54" spans="1:29" x14ac:dyDescent="0.3">
      <c r="A54" s="2">
        <v>42</v>
      </c>
      <c r="B54" s="13">
        <v>0.82345547987851098</v>
      </c>
      <c r="C54" s="21">
        <v>0.28873626061197466</v>
      </c>
      <c r="D54" s="31">
        <v>0.59287093332749319</v>
      </c>
      <c r="E54" s="25">
        <f t="shared" ca="1" si="12"/>
        <v>0</v>
      </c>
      <c r="F54" s="26">
        <f t="shared" ca="1" si="13"/>
        <v>30000</v>
      </c>
      <c r="G54" s="26">
        <f t="shared" ca="1" si="14"/>
        <v>0</v>
      </c>
      <c r="H54" s="27">
        <f t="shared" ca="1" si="6"/>
        <v>30000</v>
      </c>
      <c r="I54" s="25">
        <f t="shared" ca="1" si="7"/>
        <v>0</v>
      </c>
      <c r="J54" s="26">
        <f t="shared" ca="1" si="8"/>
        <v>4465</v>
      </c>
      <c r="K54" s="26">
        <f t="shared" ca="1" si="15"/>
        <v>0</v>
      </c>
      <c r="L54" s="27">
        <f t="shared" ca="1" si="0"/>
        <v>4465</v>
      </c>
      <c r="M54" s="19" t="str">
        <f t="shared" ca="1" si="16"/>
        <v/>
      </c>
      <c r="N54" s="3">
        <f t="shared" ca="1" si="16"/>
        <v>0.14883333333333335</v>
      </c>
      <c r="O54" s="3" t="str">
        <f t="shared" ca="1" si="16"/>
        <v/>
      </c>
      <c r="P54" s="4">
        <f t="shared" ca="1" si="2"/>
        <v>0.14883333333333335</v>
      </c>
      <c r="Q54" s="25">
        <f ca="1">SUM(E$13:E54)</f>
        <v>70000</v>
      </c>
      <c r="R54" s="26">
        <f ca="1">SUM(F$13:F54)</f>
        <v>1060000</v>
      </c>
      <c r="S54" s="26">
        <f ca="1">SUM(G$13:G54)</f>
        <v>130000</v>
      </c>
      <c r="T54" s="27">
        <f t="shared" ca="1" si="9"/>
        <v>1260000</v>
      </c>
      <c r="U54" s="25">
        <f ca="1">SUM(I$13:I54)</f>
        <v>6291</v>
      </c>
      <c r="V54" s="26">
        <f ca="1">SUM(J$13:J54)</f>
        <v>159331</v>
      </c>
      <c r="W54" s="26">
        <f ca="1">SUM(K$13:K54)</f>
        <v>12995</v>
      </c>
      <c r="X54" s="27">
        <f t="shared" ca="1" si="3"/>
        <v>178617</v>
      </c>
      <c r="Y54" s="3">
        <f t="shared" ca="1" si="10"/>
        <v>8.9871428571428574E-2</v>
      </c>
      <c r="Z54" s="3">
        <f t="shared" ca="1" si="4"/>
        <v>0.1503122641509434</v>
      </c>
      <c r="AA54" s="3">
        <f t="shared" ca="1" si="4"/>
        <v>9.9961538461538463E-2</v>
      </c>
      <c r="AB54" s="4">
        <f t="shared" ca="1" si="11"/>
        <v>0.14175952380952381</v>
      </c>
      <c r="AC54" s="47">
        <f t="shared" ca="1" si="17"/>
        <v>2</v>
      </c>
    </row>
    <row r="55" spans="1:29" x14ac:dyDescent="0.3">
      <c r="A55" s="2">
        <v>43</v>
      </c>
      <c r="B55" s="13">
        <v>0.69675708463763708</v>
      </c>
      <c r="C55" s="21">
        <v>0.33186280995242534</v>
      </c>
      <c r="D55" s="31">
        <v>3.0146157546610541E-2</v>
      </c>
      <c r="E55" s="25">
        <f t="shared" ca="1" si="12"/>
        <v>0</v>
      </c>
      <c r="F55" s="26">
        <f t="shared" ca="1" si="13"/>
        <v>30000</v>
      </c>
      <c r="G55" s="26">
        <f t="shared" ca="1" si="14"/>
        <v>0</v>
      </c>
      <c r="H55" s="27">
        <f t="shared" ca="1" si="6"/>
        <v>30000</v>
      </c>
      <c r="I55" s="25">
        <f t="shared" ca="1" si="7"/>
        <v>0</v>
      </c>
      <c r="J55" s="26">
        <f t="shared" ca="1" si="8"/>
        <v>4473</v>
      </c>
      <c r="K55" s="26">
        <f t="shared" ca="1" si="15"/>
        <v>0</v>
      </c>
      <c r="L55" s="27">
        <f t="shared" ca="1" si="0"/>
        <v>4473</v>
      </c>
      <c r="M55" s="19" t="str">
        <f t="shared" ca="1" si="16"/>
        <v/>
      </c>
      <c r="N55" s="3">
        <f t="shared" ca="1" si="16"/>
        <v>0.14910000000000001</v>
      </c>
      <c r="O55" s="3" t="str">
        <f t="shared" ca="1" si="16"/>
        <v/>
      </c>
      <c r="P55" s="4">
        <f t="shared" ca="1" si="2"/>
        <v>0.14910000000000001</v>
      </c>
      <c r="Q55" s="25">
        <f ca="1">SUM(E$13:E55)</f>
        <v>70000</v>
      </c>
      <c r="R55" s="26">
        <f ca="1">SUM(F$13:F55)</f>
        <v>1090000</v>
      </c>
      <c r="S55" s="26">
        <f ca="1">SUM(G$13:G55)</f>
        <v>130000</v>
      </c>
      <c r="T55" s="27">
        <f t="shared" ca="1" si="9"/>
        <v>1290000</v>
      </c>
      <c r="U55" s="25">
        <f ca="1">SUM(I$13:I55)</f>
        <v>6291</v>
      </c>
      <c r="V55" s="26">
        <f ca="1">SUM(J$13:J55)</f>
        <v>163804</v>
      </c>
      <c r="W55" s="26">
        <f ca="1">SUM(K$13:K55)</f>
        <v>12995</v>
      </c>
      <c r="X55" s="27">
        <f t="shared" ca="1" si="3"/>
        <v>183090</v>
      </c>
      <c r="Y55" s="3">
        <f t="shared" ca="1" si="10"/>
        <v>8.9871428571428574E-2</v>
      </c>
      <c r="Z55" s="3">
        <f t="shared" ca="1" si="4"/>
        <v>0.15027889908256881</v>
      </c>
      <c r="AA55" s="3">
        <f t="shared" ca="1" si="4"/>
        <v>9.9961538461538463E-2</v>
      </c>
      <c r="AB55" s="4">
        <f t="shared" ca="1" si="11"/>
        <v>0.14193023255813952</v>
      </c>
      <c r="AC55" s="47">
        <f t="shared" ca="1" si="17"/>
        <v>2</v>
      </c>
    </row>
    <row r="56" spans="1:29" x14ac:dyDescent="0.3">
      <c r="A56" s="2">
        <v>44</v>
      </c>
      <c r="B56" s="13">
        <v>0.55118861757691073</v>
      </c>
      <c r="C56" s="21">
        <v>0.32279980663695784</v>
      </c>
      <c r="D56" s="31">
        <v>0.30245200454104371</v>
      </c>
      <c r="E56" s="25">
        <f t="shared" ca="1" si="12"/>
        <v>0</v>
      </c>
      <c r="F56" s="26">
        <f t="shared" ca="1" si="13"/>
        <v>30000</v>
      </c>
      <c r="G56" s="26">
        <f t="shared" ca="1" si="14"/>
        <v>0</v>
      </c>
      <c r="H56" s="27">
        <f t="shared" ca="1" si="6"/>
        <v>30000</v>
      </c>
      <c r="I56" s="25">
        <f t="shared" ca="1" si="7"/>
        <v>0</v>
      </c>
      <c r="J56" s="26">
        <f t="shared" ca="1" si="8"/>
        <v>4471</v>
      </c>
      <c r="K56" s="26">
        <f t="shared" ca="1" si="15"/>
        <v>0</v>
      </c>
      <c r="L56" s="27">
        <f t="shared" ca="1" si="0"/>
        <v>4471</v>
      </c>
      <c r="M56" s="19" t="str">
        <f t="shared" ca="1" si="16"/>
        <v/>
      </c>
      <c r="N56" s="3">
        <f t="shared" ca="1" si="16"/>
        <v>0.14903333333333332</v>
      </c>
      <c r="O56" s="3" t="str">
        <f t="shared" ca="1" si="16"/>
        <v/>
      </c>
      <c r="P56" s="4">
        <f t="shared" ca="1" si="2"/>
        <v>0.14903333333333332</v>
      </c>
      <c r="Q56" s="25">
        <f ca="1">SUM(E$13:E56)</f>
        <v>70000</v>
      </c>
      <c r="R56" s="26">
        <f ca="1">SUM(F$13:F56)</f>
        <v>1120000</v>
      </c>
      <c r="S56" s="26">
        <f ca="1">SUM(G$13:G56)</f>
        <v>130000</v>
      </c>
      <c r="T56" s="27">
        <f t="shared" ca="1" si="9"/>
        <v>1320000</v>
      </c>
      <c r="U56" s="25">
        <f ca="1">SUM(I$13:I56)</f>
        <v>6291</v>
      </c>
      <c r="V56" s="26">
        <f ca="1">SUM(J$13:J56)</f>
        <v>168275</v>
      </c>
      <c r="W56" s="26">
        <f ca="1">SUM(K$13:K56)</f>
        <v>12995</v>
      </c>
      <c r="X56" s="27">
        <f t="shared" ca="1" si="3"/>
        <v>187561</v>
      </c>
      <c r="Y56" s="3">
        <f t="shared" ca="1" si="10"/>
        <v>8.9871428571428574E-2</v>
      </c>
      <c r="Z56" s="3">
        <f t="shared" ca="1" si="4"/>
        <v>0.15024553571428573</v>
      </c>
      <c r="AA56" s="3">
        <f t="shared" ca="1" si="4"/>
        <v>9.9961538461538463E-2</v>
      </c>
      <c r="AB56" s="4">
        <f t="shared" ca="1" si="11"/>
        <v>0.14209166666666667</v>
      </c>
      <c r="AC56" s="47">
        <f t="shared" ca="1" si="17"/>
        <v>2</v>
      </c>
    </row>
    <row r="57" spans="1:29" x14ac:dyDescent="0.3">
      <c r="A57" s="2">
        <v>45</v>
      </c>
      <c r="B57" s="13">
        <v>0.97126569621433068</v>
      </c>
      <c r="C57" s="21">
        <v>0.27809922304627921</v>
      </c>
      <c r="D57" s="31">
        <v>8.1146938452552164E-2</v>
      </c>
      <c r="E57" s="25">
        <f t="shared" ca="1" si="12"/>
        <v>0</v>
      </c>
      <c r="F57" s="26">
        <f t="shared" ca="1" si="13"/>
        <v>30000</v>
      </c>
      <c r="G57" s="26">
        <f t="shared" ca="1" si="14"/>
        <v>0</v>
      </c>
      <c r="H57" s="27">
        <f t="shared" ca="1" si="6"/>
        <v>30000</v>
      </c>
      <c r="I57" s="25">
        <f t="shared" ca="1" si="7"/>
        <v>0</v>
      </c>
      <c r="J57" s="26">
        <f t="shared" ca="1" si="8"/>
        <v>4464</v>
      </c>
      <c r="K57" s="26">
        <f t="shared" ca="1" si="15"/>
        <v>0</v>
      </c>
      <c r="L57" s="27">
        <f t="shared" ca="1" si="0"/>
        <v>4464</v>
      </c>
      <c r="M57" s="19" t="str">
        <f t="shared" ca="1" si="16"/>
        <v/>
      </c>
      <c r="N57" s="3">
        <f t="shared" ca="1" si="16"/>
        <v>0.14879999999999999</v>
      </c>
      <c r="O57" s="3" t="str">
        <f t="shared" ca="1" si="16"/>
        <v/>
      </c>
      <c r="P57" s="4">
        <f t="shared" ca="1" si="2"/>
        <v>0.14879999999999999</v>
      </c>
      <c r="Q57" s="25">
        <f ca="1">SUM(E$13:E57)</f>
        <v>70000</v>
      </c>
      <c r="R57" s="26">
        <f ca="1">SUM(F$13:F57)</f>
        <v>1150000</v>
      </c>
      <c r="S57" s="26">
        <f ca="1">SUM(G$13:G57)</f>
        <v>130000</v>
      </c>
      <c r="T57" s="27">
        <f t="shared" ca="1" si="9"/>
        <v>1350000</v>
      </c>
      <c r="U57" s="25">
        <f ca="1">SUM(I$13:I57)</f>
        <v>6291</v>
      </c>
      <c r="V57" s="26">
        <f ca="1">SUM(J$13:J57)</f>
        <v>172739</v>
      </c>
      <c r="W57" s="26">
        <f ca="1">SUM(K$13:K57)</f>
        <v>12995</v>
      </c>
      <c r="X57" s="27">
        <f t="shared" ca="1" si="3"/>
        <v>192025</v>
      </c>
      <c r="Y57" s="3">
        <f t="shared" ca="1" si="10"/>
        <v>8.9871428571428574E-2</v>
      </c>
      <c r="Z57" s="3">
        <f t="shared" ca="1" si="4"/>
        <v>0.15020782608695651</v>
      </c>
      <c r="AA57" s="3">
        <f t="shared" ca="1" si="4"/>
        <v>9.9961538461538463E-2</v>
      </c>
      <c r="AB57" s="4">
        <f t="shared" ca="1" si="11"/>
        <v>0.14224074074074075</v>
      </c>
      <c r="AC57" s="47">
        <f t="shared" ca="1" si="17"/>
        <v>2</v>
      </c>
    </row>
    <row r="58" spans="1:29" x14ac:dyDescent="0.3">
      <c r="A58" s="2">
        <v>46</v>
      </c>
      <c r="B58" s="13">
        <v>0.43683091602869928</v>
      </c>
      <c r="C58" s="21">
        <v>0.65151255819418341</v>
      </c>
      <c r="D58" s="31">
        <v>0.43435853801382374</v>
      </c>
      <c r="E58" s="25">
        <f t="shared" ca="1" si="12"/>
        <v>0</v>
      </c>
      <c r="F58" s="26">
        <f t="shared" ca="1" si="13"/>
        <v>30000</v>
      </c>
      <c r="G58" s="26">
        <f t="shared" ca="1" si="14"/>
        <v>0</v>
      </c>
      <c r="H58" s="27">
        <f t="shared" ca="1" si="6"/>
        <v>30000</v>
      </c>
      <c r="I58" s="25">
        <f t="shared" ca="1" si="7"/>
        <v>0</v>
      </c>
      <c r="J58" s="26">
        <f t="shared" ca="1" si="8"/>
        <v>4524</v>
      </c>
      <c r="K58" s="26">
        <f t="shared" ca="1" si="15"/>
        <v>0</v>
      </c>
      <c r="L58" s="27">
        <f t="shared" ca="1" si="0"/>
        <v>4524</v>
      </c>
      <c r="M58" s="19" t="str">
        <f t="shared" ca="1" si="16"/>
        <v/>
      </c>
      <c r="N58" s="3">
        <f t="shared" ca="1" si="16"/>
        <v>0.15079999999999999</v>
      </c>
      <c r="O58" s="3" t="str">
        <f t="shared" ca="1" si="16"/>
        <v/>
      </c>
      <c r="P58" s="4">
        <f t="shared" ca="1" si="2"/>
        <v>0.15079999999999999</v>
      </c>
      <c r="Q58" s="25">
        <f ca="1">SUM(E$13:E58)</f>
        <v>70000</v>
      </c>
      <c r="R58" s="26">
        <f ca="1">SUM(F$13:F58)</f>
        <v>1180000</v>
      </c>
      <c r="S58" s="26">
        <f ca="1">SUM(G$13:G58)</f>
        <v>130000</v>
      </c>
      <c r="T58" s="27">
        <f t="shared" ca="1" si="9"/>
        <v>1380000</v>
      </c>
      <c r="U58" s="25">
        <f ca="1">SUM(I$13:I58)</f>
        <v>6291</v>
      </c>
      <c r="V58" s="26">
        <f ca="1">SUM(J$13:J58)</f>
        <v>177263</v>
      </c>
      <c r="W58" s="26">
        <f ca="1">SUM(K$13:K58)</f>
        <v>12995</v>
      </c>
      <c r="X58" s="27">
        <f t="shared" ca="1" si="3"/>
        <v>196549</v>
      </c>
      <c r="Y58" s="3">
        <f t="shared" ca="1" si="10"/>
        <v>8.9871428571428574E-2</v>
      </c>
      <c r="Z58" s="3">
        <f t="shared" ca="1" si="4"/>
        <v>0.1502228813559322</v>
      </c>
      <c r="AA58" s="3">
        <f t="shared" ca="1" si="4"/>
        <v>9.9961538461538463E-2</v>
      </c>
      <c r="AB58" s="4">
        <f t="shared" ca="1" si="11"/>
        <v>0.1424268115942029</v>
      </c>
      <c r="AC58" s="47">
        <f t="shared" ca="1" si="17"/>
        <v>2</v>
      </c>
    </row>
    <row r="59" spans="1:29" x14ac:dyDescent="0.3">
      <c r="A59" s="2">
        <v>47</v>
      </c>
      <c r="B59" s="13">
        <v>0.13072269162680195</v>
      </c>
      <c r="C59" s="21">
        <v>0.92090357503884801</v>
      </c>
      <c r="D59" s="31">
        <v>0.93803893204143263</v>
      </c>
      <c r="E59" s="25">
        <f t="shared" ca="1" si="12"/>
        <v>0</v>
      </c>
      <c r="F59" s="26">
        <f t="shared" ca="1" si="13"/>
        <v>30000</v>
      </c>
      <c r="G59" s="26">
        <f t="shared" ca="1" si="14"/>
        <v>0</v>
      </c>
      <c r="H59" s="27">
        <f t="shared" ca="1" si="6"/>
        <v>30000</v>
      </c>
      <c r="I59" s="25">
        <f t="shared" ca="1" si="7"/>
        <v>0</v>
      </c>
      <c r="J59" s="26">
        <f t="shared" ca="1" si="8"/>
        <v>4587</v>
      </c>
      <c r="K59" s="26">
        <f t="shared" ca="1" si="15"/>
        <v>0</v>
      </c>
      <c r="L59" s="27">
        <f t="shared" ca="1" si="0"/>
        <v>4587</v>
      </c>
      <c r="M59" s="19" t="str">
        <f t="shared" ca="1" si="16"/>
        <v/>
      </c>
      <c r="N59" s="3">
        <f t="shared" ca="1" si="16"/>
        <v>0.15290000000000001</v>
      </c>
      <c r="O59" s="3" t="str">
        <f t="shared" ca="1" si="16"/>
        <v/>
      </c>
      <c r="P59" s="4">
        <f t="shared" ca="1" si="2"/>
        <v>0.15290000000000001</v>
      </c>
      <c r="Q59" s="25">
        <f ca="1">SUM(E$13:E59)</f>
        <v>70000</v>
      </c>
      <c r="R59" s="26">
        <f ca="1">SUM(F$13:F59)</f>
        <v>1210000</v>
      </c>
      <c r="S59" s="26">
        <f ca="1">SUM(G$13:G59)</f>
        <v>130000</v>
      </c>
      <c r="T59" s="27">
        <f t="shared" ca="1" si="9"/>
        <v>1410000</v>
      </c>
      <c r="U59" s="25">
        <f ca="1">SUM(I$13:I59)</f>
        <v>6291</v>
      </c>
      <c r="V59" s="26">
        <f ca="1">SUM(J$13:J59)</f>
        <v>181850</v>
      </c>
      <c r="W59" s="26">
        <f ca="1">SUM(K$13:K59)</f>
        <v>12995</v>
      </c>
      <c r="X59" s="27">
        <f t="shared" ca="1" si="3"/>
        <v>201136</v>
      </c>
      <c r="Y59" s="3">
        <f t="shared" ca="1" si="10"/>
        <v>8.9871428571428574E-2</v>
      </c>
      <c r="Z59" s="3">
        <f t="shared" ca="1" si="4"/>
        <v>0.1502892561983471</v>
      </c>
      <c r="AA59" s="3">
        <f t="shared" ca="1" si="4"/>
        <v>9.9961538461538463E-2</v>
      </c>
      <c r="AB59" s="4">
        <f t="shared" ca="1" si="11"/>
        <v>0.14264964539007091</v>
      </c>
      <c r="AC59" s="47">
        <f t="shared" ca="1" si="17"/>
        <v>2</v>
      </c>
    </row>
    <row r="60" spans="1:29" x14ac:dyDescent="0.3">
      <c r="A60" s="2">
        <v>48</v>
      </c>
      <c r="B60" s="13">
        <v>0.81470058361646791</v>
      </c>
      <c r="C60" s="21">
        <v>0.24018709609043409</v>
      </c>
      <c r="D60" s="31">
        <v>0.75655942169367063</v>
      </c>
      <c r="E60" s="25">
        <f t="shared" ca="1" si="12"/>
        <v>0</v>
      </c>
      <c r="F60" s="26">
        <f t="shared" ca="1" si="13"/>
        <v>30000</v>
      </c>
      <c r="G60" s="26">
        <f t="shared" ca="1" si="14"/>
        <v>0</v>
      </c>
      <c r="H60" s="27">
        <f t="shared" ca="1" si="6"/>
        <v>30000</v>
      </c>
      <c r="I60" s="25">
        <f t="shared" ca="1" si="7"/>
        <v>0</v>
      </c>
      <c r="J60" s="26">
        <f t="shared" ca="1" si="8"/>
        <v>4456</v>
      </c>
      <c r="K60" s="26">
        <f t="shared" ca="1" si="15"/>
        <v>0</v>
      </c>
      <c r="L60" s="27">
        <f t="shared" ca="1" si="0"/>
        <v>4456</v>
      </c>
      <c r="M60" s="19" t="str">
        <f t="shared" ca="1" si="16"/>
        <v/>
      </c>
      <c r="N60" s="3">
        <f t="shared" ca="1" si="16"/>
        <v>0.14853333333333332</v>
      </c>
      <c r="O60" s="3" t="str">
        <f t="shared" ca="1" si="16"/>
        <v/>
      </c>
      <c r="P60" s="4">
        <f t="shared" ca="1" si="2"/>
        <v>0.14853333333333332</v>
      </c>
      <c r="Q60" s="25">
        <f ca="1">SUM(E$13:E60)</f>
        <v>70000</v>
      </c>
      <c r="R60" s="26">
        <f ca="1">SUM(F$13:F60)</f>
        <v>1240000</v>
      </c>
      <c r="S60" s="26">
        <f ca="1">SUM(G$13:G60)</f>
        <v>130000</v>
      </c>
      <c r="T60" s="27">
        <f t="shared" ca="1" si="9"/>
        <v>1440000</v>
      </c>
      <c r="U60" s="25">
        <f ca="1">SUM(I$13:I60)</f>
        <v>6291</v>
      </c>
      <c r="V60" s="26">
        <f ca="1">SUM(J$13:J60)</f>
        <v>186306</v>
      </c>
      <c r="W60" s="26">
        <f ca="1">SUM(K$13:K60)</f>
        <v>12995</v>
      </c>
      <c r="X60" s="27">
        <f t="shared" ca="1" si="3"/>
        <v>205592</v>
      </c>
      <c r="Y60" s="3">
        <f t="shared" ca="1" si="10"/>
        <v>8.9871428571428574E-2</v>
      </c>
      <c r="Z60" s="3">
        <f t="shared" ca="1" si="4"/>
        <v>0.1502467741935484</v>
      </c>
      <c r="AA60" s="3">
        <f t="shared" ca="1" si="4"/>
        <v>9.9961538461538463E-2</v>
      </c>
      <c r="AB60" s="4">
        <f t="shared" ca="1" si="11"/>
        <v>0.14277222222222222</v>
      </c>
      <c r="AC60" s="47">
        <f t="shared" ca="1" si="17"/>
        <v>2</v>
      </c>
    </row>
    <row r="61" spans="1:29" x14ac:dyDescent="0.3">
      <c r="A61" s="2">
        <v>49</v>
      </c>
      <c r="B61" s="13">
        <v>0.79026756724035763</v>
      </c>
      <c r="C61" s="21">
        <v>0.82548138017143335</v>
      </c>
      <c r="D61" s="31">
        <v>5.7515534179600314E-2</v>
      </c>
      <c r="E61" s="25">
        <f t="shared" ca="1" si="12"/>
        <v>0</v>
      </c>
      <c r="F61" s="26">
        <f t="shared" ca="1" si="13"/>
        <v>30000</v>
      </c>
      <c r="G61" s="26">
        <f t="shared" ca="1" si="14"/>
        <v>0</v>
      </c>
      <c r="H61" s="27">
        <f t="shared" ca="1" si="6"/>
        <v>30000</v>
      </c>
      <c r="I61" s="25">
        <f t="shared" ca="1" si="7"/>
        <v>0</v>
      </c>
      <c r="J61" s="26">
        <f t="shared" ca="1" si="8"/>
        <v>4558</v>
      </c>
      <c r="K61" s="26">
        <f t="shared" ca="1" si="15"/>
        <v>0</v>
      </c>
      <c r="L61" s="27">
        <f t="shared" ca="1" si="0"/>
        <v>4558</v>
      </c>
      <c r="M61" s="19" t="str">
        <f t="shared" ca="1" si="16"/>
        <v/>
      </c>
      <c r="N61" s="3">
        <f t="shared" ca="1" si="16"/>
        <v>0.15193333333333334</v>
      </c>
      <c r="O61" s="3" t="str">
        <f t="shared" ca="1" si="16"/>
        <v/>
      </c>
      <c r="P61" s="4">
        <f t="shared" ca="1" si="2"/>
        <v>0.15193333333333334</v>
      </c>
      <c r="Q61" s="25">
        <f ca="1">SUM(E$13:E61)</f>
        <v>70000</v>
      </c>
      <c r="R61" s="26">
        <f ca="1">SUM(F$13:F61)</f>
        <v>1270000</v>
      </c>
      <c r="S61" s="26">
        <f ca="1">SUM(G$13:G61)</f>
        <v>130000</v>
      </c>
      <c r="T61" s="27">
        <f t="shared" ca="1" si="9"/>
        <v>1470000</v>
      </c>
      <c r="U61" s="25">
        <f ca="1">SUM(I$13:I61)</f>
        <v>6291</v>
      </c>
      <c r="V61" s="26">
        <f ca="1">SUM(J$13:J61)</f>
        <v>190864</v>
      </c>
      <c r="W61" s="26">
        <f ca="1">SUM(K$13:K61)</f>
        <v>12995</v>
      </c>
      <c r="X61" s="27">
        <f t="shared" ca="1" si="3"/>
        <v>210150</v>
      </c>
      <c r="Y61" s="3">
        <f t="shared" ca="1" si="10"/>
        <v>8.9871428571428574E-2</v>
      </c>
      <c r="Z61" s="3">
        <f t="shared" ca="1" si="4"/>
        <v>0.15028661417322833</v>
      </c>
      <c r="AA61" s="3">
        <f t="shared" ca="1" si="4"/>
        <v>9.9961538461538463E-2</v>
      </c>
      <c r="AB61" s="4">
        <f t="shared" ca="1" si="11"/>
        <v>0.14295918367346938</v>
      </c>
      <c r="AC61" s="47">
        <f t="shared" ca="1" si="17"/>
        <v>2</v>
      </c>
    </row>
    <row r="62" spans="1:29" x14ac:dyDescent="0.3">
      <c r="A62" s="2">
        <v>50</v>
      </c>
      <c r="B62" s="13">
        <v>0.42758733201812404</v>
      </c>
      <c r="C62" s="21">
        <v>0.95349662323506224</v>
      </c>
      <c r="D62" s="31">
        <v>0.94465908454631897</v>
      </c>
      <c r="E62" s="25">
        <f t="shared" ca="1" si="12"/>
        <v>0</v>
      </c>
      <c r="F62" s="26">
        <f t="shared" ca="1" si="13"/>
        <v>30000</v>
      </c>
      <c r="G62" s="26">
        <f t="shared" ca="1" si="14"/>
        <v>0</v>
      </c>
      <c r="H62" s="27">
        <f t="shared" ca="1" si="6"/>
        <v>30000</v>
      </c>
      <c r="I62" s="25">
        <f t="shared" ca="1" si="7"/>
        <v>0</v>
      </c>
      <c r="J62" s="26">
        <f t="shared" ca="1" si="8"/>
        <v>4604</v>
      </c>
      <c r="K62" s="26">
        <f t="shared" ca="1" si="15"/>
        <v>0</v>
      </c>
      <c r="L62" s="27">
        <f t="shared" ca="1" si="0"/>
        <v>4604</v>
      </c>
      <c r="M62" s="19" t="str">
        <f t="shared" ca="1" si="16"/>
        <v/>
      </c>
      <c r="N62" s="3">
        <f t="shared" ca="1" si="16"/>
        <v>0.15346666666666667</v>
      </c>
      <c r="O62" s="3" t="str">
        <f t="shared" ca="1" si="16"/>
        <v/>
      </c>
      <c r="P62" s="4">
        <f t="shared" ca="1" si="2"/>
        <v>0.15346666666666667</v>
      </c>
      <c r="Q62" s="25">
        <f ca="1">SUM(E$13:E62)</f>
        <v>70000</v>
      </c>
      <c r="R62" s="26">
        <f ca="1">SUM(F$13:F62)</f>
        <v>1300000</v>
      </c>
      <c r="S62" s="26">
        <f ca="1">SUM(G$13:G62)</f>
        <v>130000</v>
      </c>
      <c r="T62" s="27">
        <f t="shared" ca="1" si="9"/>
        <v>1500000</v>
      </c>
      <c r="U62" s="25">
        <f ca="1">SUM(I$13:I62)</f>
        <v>6291</v>
      </c>
      <c r="V62" s="26">
        <f ca="1">SUM(J$13:J62)</f>
        <v>195468</v>
      </c>
      <c r="W62" s="26">
        <f ca="1">SUM(K$13:K62)</f>
        <v>12995</v>
      </c>
      <c r="X62" s="27">
        <f t="shared" ca="1" si="3"/>
        <v>214754</v>
      </c>
      <c r="Y62" s="3">
        <f t="shared" ca="1" si="10"/>
        <v>8.9871428571428574E-2</v>
      </c>
      <c r="Z62" s="3">
        <f t="shared" ca="1" si="4"/>
        <v>0.15035999999999999</v>
      </c>
      <c r="AA62" s="3">
        <f t="shared" ca="1" si="4"/>
        <v>9.9961538461538463E-2</v>
      </c>
      <c r="AB62" s="4">
        <f t="shared" ca="1" si="11"/>
        <v>0.14316933333333334</v>
      </c>
      <c r="AC62" s="47">
        <f t="shared" ca="1" si="17"/>
        <v>2</v>
      </c>
    </row>
    <row r="63" spans="1:29" x14ac:dyDescent="0.3">
      <c r="A63" s="2">
        <v>51</v>
      </c>
      <c r="B63" s="13">
        <v>0.65943465308028182</v>
      </c>
      <c r="C63" s="21">
        <v>0.57687389067164185</v>
      </c>
      <c r="D63" s="31">
        <v>0.98088432174162832</v>
      </c>
      <c r="E63" s="25">
        <f t="shared" ca="1" si="12"/>
        <v>0</v>
      </c>
      <c r="F63" s="26">
        <f t="shared" ca="1" si="13"/>
        <v>30000</v>
      </c>
      <c r="G63" s="26">
        <f t="shared" ca="1" si="14"/>
        <v>0</v>
      </c>
      <c r="H63" s="27">
        <f t="shared" ca="1" si="6"/>
        <v>30000</v>
      </c>
      <c r="I63" s="25">
        <f t="shared" ca="1" si="7"/>
        <v>0</v>
      </c>
      <c r="J63" s="26">
        <f t="shared" ca="1" si="8"/>
        <v>4512</v>
      </c>
      <c r="K63" s="26">
        <f t="shared" ca="1" si="15"/>
        <v>0</v>
      </c>
      <c r="L63" s="27">
        <f t="shared" ca="1" si="0"/>
        <v>4512</v>
      </c>
      <c r="M63" s="19" t="str">
        <f t="shared" ca="1" si="16"/>
        <v/>
      </c>
      <c r="N63" s="3">
        <f t="shared" ca="1" si="16"/>
        <v>0.15040000000000001</v>
      </c>
      <c r="O63" s="3" t="str">
        <f t="shared" ca="1" si="16"/>
        <v/>
      </c>
      <c r="P63" s="4">
        <f t="shared" ca="1" si="2"/>
        <v>0.15040000000000001</v>
      </c>
      <c r="Q63" s="25">
        <f ca="1">SUM(E$13:E63)</f>
        <v>70000</v>
      </c>
      <c r="R63" s="26">
        <f ca="1">SUM(F$13:F63)</f>
        <v>1330000</v>
      </c>
      <c r="S63" s="26">
        <f ca="1">SUM(G$13:G63)</f>
        <v>130000</v>
      </c>
      <c r="T63" s="27">
        <f t="shared" ca="1" si="9"/>
        <v>1530000</v>
      </c>
      <c r="U63" s="25">
        <f ca="1">SUM(I$13:I63)</f>
        <v>6291</v>
      </c>
      <c r="V63" s="26">
        <f ca="1">SUM(J$13:J63)</f>
        <v>199980</v>
      </c>
      <c r="W63" s="26">
        <f ca="1">SUM(K$13:K63)</f>
        <v>12995</v>
      </c>
      <c r="X63" s="27">
        <f t="shared" ca="1" si="3"/>
        <v>219266</v>
      </c>
      <c r="Y63" s="3">
        <f t="shared" ca="1" si="10"/>
        <v>8.9871428571428574E-2</v>
      </c>
      <c r="Z63" s="3">
        <f t="shared" ca="1" si="4"/>
        <v>0.15036090225563908</v>
      </c>
      <c r="AA63" s="3">
        <f t="shared" ca="1" si="4"/>
        <v>9.9961538461538463E-2</v>
      </c>
      <c r="AB63" s="4">
        <f t="shared" ca="1" si="11"/>
        <v>0.14331111111111111</v>
      </c>
      <c r="AC63" s="47">
        <f t="shared" ca="1" si="17"/>
        <v>2</v>
      </c>
    </row>
    <row r="64" spans="1:29" x14ac:dyDescent="0.3">
      <c r="A64" s="2">
        <v>52</v>
      </c>
      <c r="B64" s="13">
        <v>0.42883399079216966</v>
      </c>
      <c r="C64" s="21">
        <v>0.36718630775224848</v>
      </c>
      <c r="D64" s="31">
        <v>0.44067449123700475</v>
      </c>
      <c r="E64" s="25">
        <f t="shared" ca="1" si="12"/>
        <v>0</v>
      </c>
      <c r="F64" s="26">
        <f t="shared" ca="1" si="13"/>
        <v>30000</v>
      </c>
      <c r="G64" s="26">
        <f t="shared" ca="1" si="14"/>
        <v>0</v>
      </c>
      <c r="H64" s="27">
        <f t="shared" ca="1" si="6"/>
        <v>30000</v>
      </c>
      <c r="I64" s="25">
        <f t="shared" ca="1" si="7"/>
        <v>0</v>
      </c>
      <c r="J64" s="26">
        <f t="shared" ca="1" si="8"/>
        <v>4479</v>
      </c>
      <c r="K64" s="26">
        <f t="shared" ca="1" si="15"/>
        <v>0</v>
      </c>
      <c r="L64" s="27">
        <f t="shared" ca="1" si="0"/>
        <v>4479</v>
      </c>
      <c r="M64" s="19" t="str">
        <f t="shared" ca="1" si="16"/>
        <v/>
      </c>
      <c r="N64" s="3">
        <f t="shared" ca="1" si="16"/>
        <v>0.14929999999999999</v>
      </c>
      <c r="O64" s="3" t="str">
        <f t="shared" ca="1" si="16"/>
        <v/>
      </c>
      <c r="P64" s="4">
        <f t="shared" ca="1" si="2"/>
        <v>0.14929999999999999</v>
      </c>
      <c r="Q64" s="25">
        <f ca="1">SUM(E$13:E64)</f>
        <v>70000</v>
      </c>
      <c r="R64" s="26">
        <f ca="1">SUM(F$13:F64)</f>
        <v>1360000</v>
      </c>
      <c r="S64" s="26">
        <f ca="1">SUM(G$13:G64)</f>
        <v>130000</v>
      </c>
      <c r="T64" s="27">
        <f t="shared" ca="1" si="9"/>
        <v>1560000</v>
      </c>
      <c r="U64" s="25">
        <f ca="1">SUM(I$13:I64)</f>
        <v>6291</v>
      </c>
      <c r="V64" s="26">
        <f ca="1">SUM(J$13:J64)</f>
        <v>204459</v>
      </c>
      <c r="W64" s="26">
        <f ca="1">SUM(K$13:K64)</f>
        <v>12995</v>
      </c>
      <c r="X64" s="27">
        <f t="shared" ca="1" si="3"/>
        <v>223745</v>
      </c>
      <c r="Y64" s="3">
        <f t="shared" ca="1" si="10"/>
        <v>8.9871428571428574E-2</v>
      </c>
      <c r="Z64" s="3">
        <f t="shared" ca="1" si="4"/>
        <v>0.15033750000000001</v>
      </c>
      <c r="AA64" s="3">
        <f t="shared" ca="1" si="4"/>
        <v>9.9961538461538463E-2</v>
      </c>
      <c r="AB64" s="4">
        <f t="shared" ca="1" si="11"/>
        <v>0.14342628205128205</v>
      </c>
      <c r="AC64" s="47">
        <f t="shared" ca="1" si="17"/>
        <v>2</v>
      </c>
    </row>
    <row r="65" spans="1:29" x14ac:dyDescent="0.3">
      <c r="A65" s="2">
        <v>53</v>
      </c>
      <c r="B65" s="13">
        <v>0.7962500473750127</v>
      </c>
      <c r="C65" s="21">
        <v>0.19777003374874824</v>
      </c>
      <c r="D65" s="31">
        <v>0.99290287080816053</v>
      </c>
      <c r="E65" s="25">
        <f t="shared" ca="1" si="12"/>
        <v>0</v>
      </c>
      <c r="F65" s="26">
        <f t="shared" ca="1" si="13"/>
        <v>30000</v>
      </c>
      <c r="G65" s="26">
        <f t="shared" ca="1" si="14"/>
        <v>0</v>
      </c>
      <c r="H65" s="27">
        <f t="shared" ca="1" si="6"/>
        <v>30000</v>
      </c>
      <c r="I65" s="25">
        <f t="shared" ca="1" si="7"/>
        <v>0</v>
      </c>
      <c r="J65" s="26">
        <f t="shared" ca="1" si="8"/>
        <v>4447</v>
      </c>
      <c r="K65" s="26">
        <f t="shared" ca="1" si="15"/>
        <v>0</v>
      </c>
      <c r="L65" s="27">
        <f t="shared" ca="1" si="0"/>
        <v>4447</v>
      </c>
      <c r="M65" s="19" t="str">
        <f t="shared" ca="1" si="16"/>
        <v/>
      </c>
      <c r="N65" s="3">
        <f t="shared" ca="1" si="16"/>
        <v>0.14823333333333333</v>
      </c>
      <c r="O65" s="3" t="str">
        <f t="shared" ca="1" si="16"/>
        <v/>
      </c>
      <c r="P65" s="4">
        <f t="shared" ca="1" si="2"/>
        <v>0.14823333333333333</v>
      </c>
      <c r="Q65" s="25">
        <f ca="1">SUM(E$13:E65)</f>
        <v>70000</v>
      </c>
      <c r="R65" s="26">
        <f ca="1">SUM(F$13:F65)</f>
        <v>1390000</v>
      </c>
      <c r="S65" s="26">
        <f ca="1">SUM(G$13:G65)</f>
        <v>130000</v>
      </c>
      <c r="T65" s="27">
        <f t="shared" ca="1" si="9"/>
        <v>1590000</v>
      </c>
      <c r="U65" s="25">
        <f ca="1">SUM(I$13:I65)</f>
        <v>6291</v>
      </c>
      <c r="V65" s="26">
        <f ca="1">SUM(J$13:J65)</f>
        <v>208906</v>
      </c>
      <c r="W65" s="26">
        <f ca="1">SUM(K$13:K65)</f>
        <v>12995</v>
      </c>
      <c r="X65" s="27">
        <f t="shared" ca="1" si="3"/>
        <v>228192</v>
      </c>
      <c r="Y65" s="3">
        <f t="shared" ca="1" si="10"/>
        <v>8.9871428571428574E-2</v>
      </c>
      <c r="Z65" s="3">
        <f t="shared" ca="1" si="4"/>
        <v>0.15029208633093524</v>
      </c>
      <c r="AA65" s="3">
        <f t="shared" ca="1" si="4"/>
        <v>9.9961538461538463E-2</v>
      </c>
      <c r="AB65" s="4">
        <f t="shared" ca="1" si="11"/>
        <v>0.14351698113207548</v>
      </c>
      <c r="AC65" s="47">
        <f t="shared" ca="1" si="17"/>
        <v>3</v>
      </c>
    </row>
    <row r="66" spans="1:29" x14ac:dyDescent="0.3">
      <c r="A66" s="2">
        <v>54</v>
      </c>
      <c r="B66" s="13">
        <v>0.70403495542233963</v>
      </c>
      <c r="C66" s="21">
        <v>0.68229574211941502</v>
      </c>
      <c r="D66" s="31">
        <v>0.59709338272492474</v>
      </c>
      <c r="E66" s="25">
        <f t="shared" ca="1" si="12"/>
        <v>0</v>
      </c>
      <c r="F66" s="26">
        <f t="shared" ca="1" si="13"/>
        <v>0</v>
      </c>
      <c r="G66" s="26">
        <f t="shared" ca="1" si="14"/>
        <v>30000</v>
      </c>
      <c r="H66" s="27">
        <f t="shared" ca="1" si="6"/>
        <v>30000</v>
      </c>
      <c r="I66" s="25">
        <f t="shared" ca="1" si="7"/>
        <v>0</v>
      </c>
      <c r="J66" s="26">
        <f t="shared" ca="1" si="8"/>
        <v>0</v>
      </c>
      <c r="K66" s="26">
        <f t="shared" ca="1" si="15"/>
        <v>3013</v>
      </c>
      <c r="L66" s="27">
        <f t="shared" ca="1" si="0"/>
        <v>3013</v>
      </c>
      <c r="M66" s="19" t="str">
        <f t="shared" ca="1" si="16"/>
        <v/>
      </c>
      <c r="N66" s="3" t="str">
        <f t="shared" ca="1" si="16"/>
        <v/>
      </c>
      <c r="O66" s="3">
        <f t="shared" ca="1" si="16"/>
        <v>0.10043333333333333</v>
      </c>
      <c r="P66" s="4">
        <f t="shared" ca="1" si="2"/>
        <v>0.10043333333333333</v>
      </c>
      <c r="Q66" s="25">
        <f ca="1">SUM(E$13:E66)</f>
        <v>70000</v>
      </c>
      <c r="R66" s="26">
        <f ca="1">SUM(F$13:F66)</f>
        <v>1390000</v>
      </c>
      <c r="S66" s="26">
        <f ca="1">SUM(G$13:G66)</f>
        <v>160000</v>
      </c>
      <c r="T66" s="27">
        <f t="shared" ca="1" si="9"/>
        <v>1620000</v>
      </c>
      <c r="U66" s="25">
        <f ca="1">SUM(I$13:I66)</f>
        <v>6291</v>
      </c>
      <c r="V66" s="26">
        <f ca="1">SUM(J$13:J66)</f>
        <v>208906</v>
      </c>
      <c r="W66" s="26">
        <f ca="1">SUM(K$13:K66)</f>
        <v>16008</v>
      </c>
      <c r="X66" s="27">
        <f t="shared" ca="1" si="3"/>
        <v>231205</v>
      </c>
      <c r="Y66" s="3">
        <f t="shared" ca="1" si="10"/>
        <v>8.9871428571428574E-2</v>
      </c>
      <c r="Z66" s="3">
        <f t="shared" ca="1" si="4"/>
        <v>0.15029208633093524</v>
      </c>
      <c r="AA66" s="3">
        <f t="shared" ca="1" si="4"/>
        <v>0.10005</v>
      </c>
      <c r="AB66" s="4">
        <f t="shared" ca="1" si="11"/>
        <v>0.14271913580246914</v>
      </c>
      <c r="AC66" s="47">
        <f t="shared" ca="1" si="17"/>
        <v>2</v>
      </c>
    </row>
    <row r="67" spans="1:29" x14ac:dyDescent="0.3">
      <c r="A67" s="2">
        <v>55</v>
      </c>
      <c r="B67" s="13">
        <v>1.3340648779700648E-2</v>
      </c>
      <c r="C67" s="21">
        <v>0.49982915942260175</v>
      </c>
      <c r="D67" s="31">
        <v>0.1440601078158471</v>
      </c>
      <c r="E67" s="25">
        <f t="shared" ca="1" si="12"/>
        <v>0</v>
      </c>
      <c r="F67" s="26">
        <f t="shared" ca="1" si="13"/>
        <v>30000</v>
      </c>
      <c r="G67" s="26">
        <f t="shared" ca="1" si="14"/>
        <v>0</v>
      </c>
      <c r="H67" s="27">
        <f t="shared" ca="1" si="6"/>
        <v>30000</v>
      </c>
      <c r="I67" s="25">
        <f t="shared" ca="1" si="7"/>
        <v>0</v>
      </c>
      <c r="J67" s="26">
        <f t="shared" ca="1" si="8"/>
        <v>4500</v>
      </c>
      <c r="K67" s="26">
        <f t="shared" ca="1" si="15"/>
        <v>0</v>
      </c>
      <c r="L67" s="27">
        <f t="shared" ca="1" si="0"/>
        <v>4500</v>
      </c>
      <c r="M67" s="19" t="str">
        <f t="shared" ca="1" si="16"/>
        <v/>
      </c>
      <c r="N67" s="3">
        <f t="shared" ca="1" si="16"/>
        <v>0.15</v>
      </c>
      <c r="O67" s="3" t="str">
        <f t="shared" ca="1" si="16"/>
        <v/>
      </c>
      <c r="P67" s="4">
        <f t="shared" ca="1" si="2"/>
        <v>0.15</v>
      </c>
      <c r="Q67" s="25">
        <f ca="1">SUM(E$13:E67)</f>
        <v>70000</v>
      </c>
      <c r="R67" s="26">
        <f ca="1">SUM(F$13:F67)</f>
        <v>1420000</v>
      </c>
      <c r="S67" s="26">
        <f ca="1">SUM(G$13:G67)</f>
        <v>160000</v>
      </c>
      <c r="T67" s="27">
        <f t="shared" ca="1" si="9"/>
        <v>1650000</v>
      </c>
      <c r="U67" s="25">
        <f ca="1">SUM(I$13:I67)</f>
        <v>6291</v>
      </c>
      <c r="V67" s="26">
        <f ca="1">SUM(J$13:J67)</f>
        <v>213406</v>
      </c>
      <c r="W67" s="26">
        <f ca="1">SUM(K$13:K67)</f>
        <v>16008</v>
      </c>
      <c r="X67" s="27">
        <f t="shared" ca="1" si="3"/>
        <v>235705</v>
      </c>
      <c r="Y67" s="3">
        <f t="shared" ca="1" si="10"/>
        <v>8.9871428571428574E-2</v>
      </c>
      <c r="Z67" s="3">
        <f t="shared" ca="1" si="4"/>
        <v>0.15028591549295775</v>
      </c>
      <c r="AA67" s="3">
        <f t="shared" ca="1" si="4"/>
        <v>0.10005</v>
      </c>
      <c r="AB67" s="4">
        <f t="shared" ca="1" si="11"/>
        <v>0.14285151515151515</v>
      </c>
      <c r="AC67" s="47">
        <f t="shared" ca="1" si="17"/>
        <v>2</v>
      </c>
    </row>
    <row r="68" spans="1:29" x14ac:dyDescent="0.3">
      <c r="A68" s="2">
        <v>56</v>
      </c>
      <c r="B68" s="13">
        <v>0.1236542602056504</v>
      </c>
      <c r="C68" s="21">
        <v>0.49142859139611528</v>
      </c>
      <c r="D68" s="31">
        <v>0.11963361925312777</v>
      </c>
      <c r="E68" s="25">
        <f t="shared" ca="1" si="12"/>
        <v>0</v>
      </c>
      <c r="F68" s="26">
        <f t="shared" ca="1" si="13"/>
        <v>30000</v>
      </c>
      <c r="G68" s="26">
        <f t="shared" ca="1" si="14"/>
        <v>0</v>
      </c>
      <c r="H68" s="27">
        <f t="shared" ca="1" si="6"/>
        <v>30000</v>
      </c>
      <c r="I68" s="25">
        <f t="shared" ca="1" si="7"/>
        <v>0</v>
      </c>
      <c r="J68" s="26">
        <f t="shared" ca="1" si="8"/>
        <v>4499</v>
      </c>
      <c r="K68" s="26">
        <f t="shared" ca="1" si="15"/>
        <v>0</v>
      </c>
      <c r="L68" s="27">
        <f t="shared" ca="1" si="0"/>
        <v>4499</v>
      </c>
      <c r="M68" s="19" t="str">
        <f t="shared" ca="1" si="16"/>
        <v/>
      </c>
      <c r="N68" s="3">
        <f t="shared" ca="1" si="16"/>
        <v>0.14996666666666666</v>
      </c>
      <c r="O68" s="3" t="str">
        <f t="shared" ca="1" si="16"/>
        <v/>
      </c>
      <c r="P68" s="4">
        <f t="shared" ca="1" si="2"/>
        <v>0.14996666666666666</v>
      </c>
      <c r="Q68" s="25">
        <f ca="1">SUM(E$13:E68)</f>
        <v>70000</v>
      </c>
      <c r="R68" s="26">
        <f ca="1">SUM(F$13:F68)</f>
        <v>1450000</v>
      </c>
      <c r="S68" s="26">
        <f ca="1">SUM(G$13:G68)</f>
        <v>160000</v>
      </c>
      <c r="T68" s="27">
        <f t="shared" ca="1" si="9"/>
        <v>1680000</v>
      </c>
      <c r="U68" s="25">
        <f ca="1">SUM(I$13:I68)</f>
        <v>6291</v>
      </c>
      <c r="V68" s="26">
        <f ca="1">SUM(J$13:J68)</f>
        <v>217905</v>
      </c>
      <c r="W68" s="26">
        <f ca="1">SUM(K$13:K68)</f>
        <v>16008</v>
      </c>
      <c r="X68" s="27">
        <f t="shared" ca="1" si="3"/>
        <v>240204</v>
      </c>
      <c r="Y68" s="3">
        <f t="shared" ca="1" si="10"/>
        <v>8.9871428571428574E-2</v>
      </c>
      <c r="Z68" s="3">
        <f t="shared" ca="1" si="4"/>
        <v>0.15027931034482758</v>
      </c>
      <c r="AA68" s="3">
        <f t="shared" ca="1" si="4"/>
        <v>0.10005</v>
      </c>
      <c r="AB68" s="4">
        <f t="shared" ca="1" si="11"/>
        <v>0.14297857142857143</v>
      </c>
      <c r="AC68" s="47">
        <f t="shared" ca="1" si="17"/>
        <v>2</v>
      </c>
    </row>
    <row r="69" spans="1:29" x14ac:dyDescent="0.3">
      <c r="A69" s="2">
        <v>57</v>
      </c>
      <c r="B69" s="13">
        <v>0.1068913172375765</v>
      </c>
      <c r="C69" s="21">
        <v>0.75020115715201474</v>
      </c>
      <c r="D69" s="31">
        <v>0.33398222748228101</v>
      </c>
      <c r="E69" s="25">
        <f t="shared" ca="1" si="12"/>
        <v>0</v>
      </c>
      <c r="F69" s="26">
        <f t="shared" ca="1" si="13"/>
        <v>30000</v>
      </c>
      <c r="G69" s="26">
        <f t="shared" ca="1" si="14"/>
        <v>0</v>
      </c>
      <c r="H69" s="27">
        <f t="shared" ca="1" si="6"/>
        <v>30000</v>
      </c>
      <c r="I69" s="25">
        <f t="shared" ca="1" si="7"/>
        <v>0</v>
      </c>
      <c r="J69" s="26">
        <f t="shared" ca="1" si="8"/>
        <v>4542</v>
      </c>
      <c r="K69" s="26">
        <f t="shared" ca="1" si="15"/>
        <v>0</v>
      </c>
      <c r="L69" s="27">
        <f t="shared" ca="1" si="0"/>
        <v>4542</v>
      </c>
      <c r="M69" s="19" t="str">
        <f t="shared" ca="1" si="16"/>
        <v/>
      </c>
      <c r="N69" s="3">
        <f t="shared" ca="1" si="16"/>
        <v>0.15140000000000001</v>
      </c>
      <c r="O69" s="3" t="str">
        <f t="shared" ca="1" si="16"/>
        <v/>
      </c>
      <c r="P69" s="4">
        <f t="shared" ca="1" si="2"/>
        <v>0.15140000000000001</v>
      </c>
      <c r="Q69" s="25">
        <f ca="1">SUM(E$13:E69)</f>
        <v>70000</v>
      </c>
      <c r="R69" s="26">
        <f ca="1">SUM(F$13:F69)</f>
        <v>1480000</v>
      </c>
      <c r="S69" s="26">
        <f ca="1">SUM(G$13:G69)</f>
        <v>160000</v>
      </c>
      <c r="T69" s="27">
        <f t="shared" ca="1" si="9"/>
        <v>1710000</v>
      </c>
      <c r="U69" s="25">
        <f ca="1">SUM(I$13:I69)</f>
        <v>6291</v>
      </c>
      <c r="V69" s="26">
        <f ca="1">SUM(J$13:J69)</f>
        <v>222447</v>
      </c>
      <c r="W69" s="26">
        <f ca="1">SUM(K$13:K69)</f>
        <v>16008</v>
      </c>
      <c r="X69" s="27">
        <f t="shared" ca="1" si="3"/>
        <v>244746</v>
      </c>
      <c r="Y69" s="3">
        <f t="shared" ca="1" si="10"/>
        <v>8.9871428571428574E-2</v>
      </c>
      <c r="Z69" s="3">
        <f t="shared" ca="1" si="4"/>
        <v>0.15030202702702702</v>
      </c>
      <c r="AA69" s="3">
        <f t="shared" ca="1" si="4"/>
        <v>0.10005</v>
      </c>
      <c r="AB69" s="4">
        <f t="shared" ca="1" si="11"/>
        <v>0.14312631578947368</v>
      </c>
      <c r="AC69" s="47">
        <f t="shared" ca="1" si="17"/>
        <v>2</v>
      </c>
    </row>
    <row r="70" spans="1:29" x14ac:dyDescent="0.3">
      <c r="A70" s="2">
        <v>58</v>
      </c>
      <c r="B70" s="13">
        <v>0.10351727872833261</v>
      </c>
      <c r="C70" s="21">
        <v>0.23134266036686824</v>
      </c>
      <c r="D70" s="31">
        <v>0.95695578079638932</v>
      </c>
      <c r="E70" s="25">
        <f t="shared" ca="1" si="12"/>
        <v>0</v>
      </c>
      <c r="F70" s="26">
        <f t="shared" ca="1" si="13"/>
        <v>30000</v>
      </c>
      <c r="G70" s="26">
        <f t="shared" ca="1" si="14"/>
        <v>0</v>
      </c>
      <c r="H70" s="27">
        <f t="shared" ca="1" si="6"/>
        <v>30000</v>
      </c>
      <c r="I70" s="25">
        <f t="shared" ca="1" si="7"/>
        <v>0</v>
      </c>
      <c r="J70" s="26">
        <f t="shared" ca="1" si="8"/>
        <v>4455</v>
      </c>
      <c r="K70" s="26">
        <f t="shared" ca="1" si="15"/>
        <v>0</v>
      </c>
      <c r="L70" s="27">
        <f t="shared" ca="1" si="0"/>
        <v>4455</v>
      </c>
      <c r="M70" s="19" t="str">
        <f t="shared" ca="1" si="16"/>
        <v/>
      </c>
      <c r="N70" s="3">
        <f t="shared" ca="1" si="16"/>
        <v>0.14849999999999999</v>
      </c>
      <c r="O70" s="3" t="str">
        <f t="shared" ca="1" si="16"/>
        <v/>
      </c>
      <c r="P70" s="4">
        <f t="shared" ca="1" si="2"/>
        <v>0.14849999999999999</v>
      </c>
      <c r="Q70" s="25">
        <f ca="1">SUM(E$13:E70)</f>
        <v>70000</v>
      </c>
      <c r="R70" s="26">
        <f ca="1">SUM(F$13:F70)</f>
        <v>1510000</v>
      </c>
      <c r="S70" s="26">
        <f ca="1">SUM(G$13:G70)</f>
        <v>160000</v>
      </c>
      <c r="T70" s="27">
        <f t="shared" ca="1" si="9"/>
        <v>1740000</v>
      </c>
      <c r="U70" s="25">
        <f ca="1">SUM(I$13:I70)</f>
        <v>6291</v>
      </c>
      <c r="V70" s="26">
        <f ca="1">SUM(J$13:J70)</f>
        <v>226902</v>
      </c>
      <c r="W70" s="26">
        <f ca="1">SUM(K$13:K70)</f>
        <v>16008</v>
      </c>
      <c r="X70" s="27">
        <f t="shared" ca="1" si="3"/>
        <v>249201</v>
      </c>
      <c r="Y70" s="3">
        <f t="shared" ca="1" si="10"/>
        <v>8.9871428571428574E-2</v>
      </c>
      <c r="Z70" s="3">
        <f t="shared" ca="1" si="4"/>
        <v>0.15026622516556293</v>
      </c>
      <c r="AA70" s="3">
        <f t="shared" ca="1" si="4"/>
        <v>0.10005</v>
      </c>
      <c r="AB70" s="4">
        <f t="shared" ca="1" si="11"/>
        <v>0.14321896551724139</v>
      </c>
      <c r="AC70" s="47">
        <f t="shared" ca="1" si="17"/>
        <v>2</v>
      </c>
    </row>
    <row r="71" spans="1:29" x14ac:dyDescent="0.3">
      <c r="A71" s="2">
        <v>59</v>
      </c>
      <c r="B71" s="13">
        <v>0.4804902732606352</v>
      </c>
      <c r="C71" s="21">
        <v>0.5137663061763984</v>
      </c>
      <c r="D71" s="31">
        <v>0.45305565013918581</v>
      </c>
      <c r="E71" s="25">
        <f t="shared" ca="1" si="12"/>
        <v>0</v>
      </c>
      <c r="F71" s="26">
        <f t="shared" ca="1" si="13"/>
        <v>30000</v>
      </c>
      <c r="G71" s="26">
        <f t="shared" ca="1" si="14"/>
        <v>0</v>
      </c>
      <c r="H71" s="27">
        <f t="shared" ca="1" si="6"/>
        <v>30000</v>
      </c>
      <c r="I71" s="25">
        <f t="shared" ca="1" si="7"/>
        <v>0</v>
      </c>
      <c r="J71" s="26">
        <f t="shared" ca="1" si="8"/>
        <v>4502</v>
      </c>
      <c r="K71" s="26">
        <f t="shared" ca="1" si="15"/>
        <v>0</v>
      </c>
      <c r="L71" s="27">
        <f t="shared" ca="1" si="0"/>
        <v>4502</v>
      </c>
      <c r="M71" s="19" t="str">
        <f t="shared" ca="1" si="16"/>
        <v/>
      </c>
      <c r="N71" s="3">
        <f t="shared" ca="1" si="16"/>
        <v>0.15006666666666665</v>
      </c>
      <c r="O71" s="3" t="str">
        <f t="shared" ca="1" si="16"/>
        <v/>
      </c>
      <c r="P71" s="4">
        <f t="shared" ca="1" si="2"/>
        <v>0.15006666666666665</v>
      </c>
      <c r="Q71" s="25">
        <f ca="1">SUM(E$13:E71)</f>
        <v>70000</v>
      </c>
      <c r="R71" s="26">
        <f ca="1">SUM(F$13:F71)</f>
        <v>1540000</v>
      </c>
      <c r="S71" s="26">
        <f ca="1">SUM(G$13:G71)</f>
        <v>160000</v>
      </c>
      <c r="T71" s="27">
        <f t="shared" ca="1" si="9"/>
        <v>1770000</v>
      </c>
      <c r="U71" s="25">
        <f ca="1">SUM(I$13:I71)</f>
        <v>6291</v>
      </c>
      <c r="V71" s="26">
        <f ca="1">SUM(J$13:J71)</f>
        <v>231404</v>
      </c>
      <c r="W71" s="26">
        <f ca="1">SUM(K$13:K71)</f>
        <v>16008</v>
      </c>
      <c r="X71" s="27">
        <f t="shared" ca="1" si="3"/>
        <v>253703</v>
      </c>
      <c r="Y71" s="3">
        <f t="shared" ca="1" si="10"/>
        <v>8.9871428571428574E-2</v>
      </c>
      <c r="Z71" s="3">
        <f t="shared" ca="1" si="4"/>
        <v>0.15026233766233765</v>
      </c>
      <c r="AA71" s="3">
        <f t="shared" ca="1" si="4"/>
        <v>0.10005</v>
      </c>
      <c r="AB71" s="4">
        <f t="shared" ca="1" si="11"/>
        <v>0.14333502824858757</v>
      </c>
      <c r="AC71" s="47">
        <f t="shared" ca="1" si="17"/>
        <v>2</v>
      </c>
    </row>
    <row r="72" spans="1:29" x14ac:dyDescent="0.3">
      <c r="A72" s="2">
        <v>60</v>
      </c>
      <c r="B72" s="13">
        <v>6.2317728534169947E-2</v>
      </c>
      <c r="C72" s="21">
        <v>0.60105487775360378</v>
      </c>
      <c r="D72" s="31">
        <v>0.3315854579555686</v>
      </c>
      <c r="E72" s="25">
        <f t="shared" ca="1" si="12"/>
        <v>0</v>
      </c>
      <c r="F72" s="26">
        <f t="shared" ca="1" si="13"/>
        <v>30000</v>
      </c>
      <c r="G72" s="26">
        <f t="shared" ca="1" si="14"/>
        <v>0</v>
      </c>
      <c r="H72" s="27">
        <f t="shared" ca="1" si="6"/>
        <v>30000</v>
      </c>
      <c r="I72" s="25">
        <f t="shared" ca="1" si="7"/>
        <v>0</v>
      </c>
      <c r="J72" s="26">
        <f t="shared" ca="1" si="8"/>
        <v>4516</v>
      </c>
      <c r="K72" s="26">
        <f t="shared" ca="1" si="15"/>
        <v>0</v>
      </c>
      <c r="L72" s="27">
        <f t="shared" ca="1" si="0"/>
        <v>4516</v>
      </c>
      <c r="M72" s="19" t="str">
        <f t="shared" ca="1" si="16"/>
        <v/>
      </c>
      <c r="N72" s="3">
        <f t="shared" ca="1" si="16"/>
        <v>0.15053333333333332</v>
      </c>
      <c r="O72" s="3" t="str">
        <f t="shared" ca="1" si="16"/>
        <v/>
      </c>
      <c r="P72" s="4">
        <f t="shared" ca="1" si="2"/>
        <v>0.15053333333333332</v>
      </c>
      <c r="Q72" s="25">
        <f ca="1">SUM(E$13:E72)</f>
        <v>70000</v>
      </c>
      <c r="R72" s="26">
        <f ca="1">SUM(F$13:F72)</f>
        <v>1570000</v>
      </c>
      <c r="S72" s="26">
        <f ca="1">SUM(G$13:G72)</f>
        <v>160000</v>
      </c>
      <c r="T72" s="27">
        <f t="shared" ca="1" si="9"/>
        <v>1800000</v>
      </c>
      <c r="U72" s="25">
        <f ca="1">SUM(I$13:I72)</f>
        <v>6291</v>
      </c>
      <c r="V72" s="26">
        <f ca="1">SUM(J$13:J72)</f>
        <v>235920</v>
      </c>
      <c r="W72" s="26">
        <f ca="1">SUM(K$13:K72)</f>
        <v>16008</v>
      </c>
      <c r="X72" s="27">
        <f t="shared" ca="1" si="3"/>
        <v>258219</v>
      </c>
      <c r="Y72" s="3">
        <f t="shared" ca="1" si="10"/>
        <v>8.9871428571428574E-2</v>
      </c>
      <c r="Z72" s="3">
        <f t="shared" ca="1" si="4"/>
        <v>0.15026751592356688</v>
      </c>
      <c r="AA72" s="3">
        <f t="shared" ca="1" si="4"/>
        <v>0.10005</v>
      </c>
      <c r="AB72" s="4">
        <f t="shared" ca="1" si="11"/>
        <v>0.143455</v>
      </c>
      <c r="AC72" s="47">
        <f t="shared" ca="1" si="17"/>
        <v>2</v>
      </c>
    </row>
    <row r="73" spans="1:29" x14ac:dyDescent="0.3">
      <c r="A73" s="2">
        <v>61</v>
      </c>
      <c r="B73" s="13">
        <v>0.30040763454036046</v>
      </c>
      <c r="C73" s="21">
        <v>0.78221505924762524</v>
      </c>
      <c r="D73" s="31">
        <v>2.48736075771403E-2</v>
      </c>
      <c r="E73" s="25">
        <f t="shared" ca="1" si="12"/>
        <v>0</v>
      </c>
      <c r="F73" s="26">
        <f t="shared" ca="1" si="13"/>
        <v>30000</v>
      </c>
      <c r="G73" s="26">
        <f t="shared" ca="1" si="14"/>
        <v>0</v>
      </c>
      <c r="H73" s="27">
        <f t="shared" ca="1" si="6"/>
        <v>30000</v>
      </c>
      <c r="I73" s="25">
        <f t="shared" ca="1" si="7"/>
        <v>0</v>
      </c>
      <c r="J73" s="26">
        <f t="shared" ca="1" si="8"/>
        <v>4548</v>
      </c>
      <c r="K73" s="26">
        <f t="shared" ca="1" si="15"/>
        <v>0</v>
      </c>
      <c r="L73" s="27">
        <f t="shared" ca="1" si="0"/>
        <v>4548</v>
      </c>
      <c r="M73" s="19" t="str">
        <f t="shared" ca="1" si="16"/>
        <v/>
      </c>
      <c r="N73" s="3">
        <f t="shared" ca="1" si="16"/>
        <v>0.15160000000000001</v>
      </c>
      <c r="O73" s="3" t="str">
        <f t="shared" ca="1" si="16"/>
        <v/>
      </c>
      <c r="P73" s="4">
        <f t="shared" ca="1" si="2"/>
        <v>0.15160000000000001</v>
      </c>
      <c r="Q73" s="25">
        <f ca="1">SUM(E$13:E73)</f>
        <v>70000</v>
      </c>
      <c r="R73" s="26">
        <f ca="1">SUM(F$13:F73)</f>
        <v>1600000</v>
      </c>
      <c r="S73" s="26">
        <f ca="1">SUM(G$13:G73)</f>
        <v>160000</v>
      </c>
      <c r="T73" s="27">
        <f t="shared" ca="1" si="9"/>
        <v>1830000</v>
      </c>
      <c r="U73" s="25">
        <f ca="1">SUM(I$13:I73)</f>
        <v>6291</v>
      </c>
      <c r="V73" s="26">
        <f ca="1">SUM(J$13:J73)</f>
        <v>240468</v>
      </c>
      <c r="W73" s="26">
        <f ca="1">SUM(K$13:K73)</f>
        <v>16008</v>
      </c>
      <c r="X73" s="27">
        <f t="shared" ca="1" si="3"/>
        <v>262767</v>
      </c>
      <c r="Y73" s="3">
        <f t="shared" ca="1" si="10"/>
        <v>8.9871428571428574E-2</v>
      </c>
      <c r="Z73" s="3">
        <f t="shared" ca="1" si="4"/>
        <v>0.1502925</v>
      </c>
      <c r="AA73" s="3">
        <f t="shared" ca="1" si="4"/>
        <v>0.10005</v>
      </c>
      <c r="AB73" s="4">
        <f t="shared" ca="1" si="11"/>
        <v>0.14358852459016394</v>
      </c>
      <c r="AC73" s="47">
        <f t="shared" ca="1" si="17"/>
        <v>2</v>
      </c>
    </row>
    <row r="74" spans="1:29" x14ac:dyDescent="0.3">
      <c r="A74" s="2">
        <v>62</v>
      </c>
      <c r="B74" s="13">
        <v>0.98357770437053726</v>
      </c>
      <c r="C74" s="21">
        <v>0.87604889394012042</v>
      </c>
      <c r="D74" s="31">
        <v>0.67988928237936219</v>
      </c>
      <c r="E74" s="25">
        <f t="shared" ca="1" si="12"/>
        <v>0</v>
      </c>
      <c r="F74" s="26">
        <f t="shared" ca="1" si="13"/>
        <v>30000</v>
      </c>
      <c r="G74" s="26">
        <f t="shared" ca="1" si="14"/>
        <v>0</v>
      </c>
      <c r="H74" s="27">
        <f t="shared" ca="1" si="6"/>
        <v>30000</v>
      </c>
      <c r="I74" s="25">
        <f t="shared" ca="1" si="7"/>
        <v>0</v>
      </c>
      <c r="J74" s="26">
        <f t="shared" ca="1" si="8"/>
        <v>4571</v>
      </c>
      <c r="K74" s="26">
        <f t="shared" ca="1" si="15"/>
        <v>0</v>
      </c>
      <c r="L74" s="27">
        <f t="shared" ca="1" si="0"/>
        <v>4571</v>
      </c>
      <c r="M74" s="19" t="str">
        <f t="shared" ca="1" si="16"/>
        <v/>
      </c>
      <c r="N74" s="3">
        <f t="shared" ca="1" si="16"/>
        <v>0.15236666666666668</v>
      </c>
      <c r="O74" s="3" t="str">
        <f t="shared" ca="1" si="16"/>
        <v/>
      </c>
      <c r="P74" s="4">
        <f t="shared" ca="1" si="2"/>
        <v>0.15236666666666668</v>
      </c>
      <c r="Q74" s="25">
        <f ca="1">SUM(E$13:E74)</f>
        <v>70000</v>
      </c>
      <c r="R74" s="26">
        <f ca="1">SUM(F$13:F74)</f>
        <v>1630000</v>
      </c>
      <c r="S74" s="26">
        <f ca="1">SUM(G$13:G74)</f>
        <v>160000</v>
      </c>
      <c r="T74" s="27">
        <f t="shared" ca="1" si="9"/>
        <v>1860000</v>
      </c>
      <c r="U74" s="25">
        <f ca="1">SUM(I$13:I74)</f>
        <v>6291</v>
      </c>
      <c r="V74" s="26">
        <f ca="1">SUM(J$13:J74)</f>
        <v>245039</v>
      </c>
      <c r="W74" s="26">
        <f ca="1">SUM(K$13:K74)</f>
        <v>16008</v>
      </c>
      <c r="X74" s="27">
        <f t="shared" ca="1" si="3"/>
        <v>267338</v>
      </c>
      <c r="Y74" s="3">
        <f t="shared" ca="1" si="10"/>
        <v>8.9871428571428574E-2</v>
      </c>
      <c r="Z74" s="3">
        <f t="shared" ca="1" si="4"/>
        <v>0.15033067484662577</v>
      </c>
      <c r="AA74" s="3">
        <f t="shared" ca="1" si="4"/>
        <v>0.10005</v>
      </c>
      <c r="AB74" s="4">
        <f t="shared" ca="1" si="11"/>
        <v>0.14373010752688173</v>
      </c>
      <c r="AC74" s="47">
        <f t="shared" ca="1" si="17"/>
        <v>2</v>
      </c>
    </row>
    <row r="75" spans="1:29" x14ac:dyDescent="0.3">
      <c r="A75" s="2">
        <v>63</v>
      </c>
      <c r="B75" s="13">
        <v>0.83159479974446804</v>
      </c>
      <c r="C75" s="21">
        <v>0.27598501331487124</v>
      </c>
      <c r="D75" s="31">
        <v>0.13111658002056636</v>
      </c>
      <c r="E75" s="25">
        <f t="shared" ca="1" si="12"/>
        <v>0</v>
      </c>
      <c r="F75" s="26">
        <f t="shared" ca="1" si="13"/>
        <v>30000</v>
      </c>
      <c r="G75" s="26">
        <f t="shared" ca="1" si="14"/>
        <v>0</v>
      </c>
      <c r="H75" s="27">
        <f t="shared" ca="1" si="6"/>
        <v>30000</v>
      </c>
      <c r="I75" s="25">
        <f t="shared" ca="1" si="7"/>
        <v>0</v>
      </c>
      <c r="J75" s="26">
        <f t="shared" ca="1" si="8"/>
        <v>4463</v>
      </c>
      <c r="K75" s="26">
        <f t="shared" ca="1" si="15"/>
        <v>0</v>
      </c>
      <c r="L75" s="27">
        <f t="shared" ca="1" si="0"/>
        <v>4463</v>
      </c>
      <c r="M75" s="19" t="str">
        <f t="shared" ca="1" si="16"/>
        <v/>
      </c>
      <c r="N75" s="3">
        <f t="shared" ca="1" si="16"/>
        <v>0.14876666666666666</v>
      </c>
      <c r="O75" s="3" t="str">
        <f t="shared" ca="1" si="16"/>
        <v/>
      </c>
      <c r="P75" s="4">
        <f t="shared" ca="1" si="2"/>
        <v>0.14876666666666666</v>
      </c>
      <c r="Q75" s="25">
        <f ca="1">SUM(E$13:E75)</f>
        <v>70000</v>
      </c>
      <c r="R75" s="26">
        <f ca="1">SUM(F$13:F75)</f>
        <v>1660000</v>
      </c>
      <c r="S75" s="26">
        <f ca="1">SUM(G$13:G75)</f>
        <v>160000</v>
      </c>
      <c r="T75" s="27">
        <f t="shared" ca="1" si="9"/>
        <v>1890000</v>
      </c>
      <c r="U75" s="25">
        <f ca="1">SUM(I$13:I75)</f>
        <v>6291</v>
      </c>
      <c r="V75" s="26">
        <f ca="1">SUM(J$13:J75)</f>
        <v>249502</v>
      </c>
      <c r="W75" s="26">
        <f ca="1">SUM(K$13:K75)</f>
        <v>16008</v>
      </c>
      <c r="X75" s="27">
        <f t="shared" ca="1" si="3"/>
        <v>271801</v>
      </c>
      <c r="Y75" s="3">
        <f t="shared" ca="1" si="10"/>
        <v>8.9871428571428574E-2</v>
      </c>
      <c r="Z75" s="3">
        <f t="shared" ca="1" si="4"/>
        <v>0.15030240963855421</v>
      </c>
      <c r="AA75" s="3">
        <f t="shared" ca="1" si="4"/>
        <v>0.10005</v>
      </c>
      <c r="AB75" s="4">
        <f t="shared" ca="1" si="11"/>
        <v>0.14381005291005292</v>
      </c>
      <c r="AC75" s="47">
        <f t="shared" ca="1" si="17"/>
        <v>2</v>
      </c>
    </row>
    <row r="76" spans="1:29" x14ac:dyDescent="0.3">
      <c r="A76" s="2">
        <v>64</v>
      </c>
      <c r="B76" s="13">
        <v>0.32156038644239171</v>
      </c>
      <c r="C76" s="21">
        <v>0.40216553317967141</v>
      </c>
      <c r="D76" s="31">
        <v>0.3889124103330005</v>
      </c>
      <c r="E76" s="25">
        <f t="shared" ca="1" si="12"/>
        <v>0</v>
      </c>
      <c r="F76" s="26">
        <f t="shared" ca="1" si="13"/>
        <v>30000</v>
      </c>
      <c r="G76" s="26">
        <f t="shared" ca="1" si="14"/>
        <v>0</v>
      </c>
      <c r="H76" s="27">
        <f t="shared" ca="1" si="6"/>
        <v>30000</v>
      </c>
      <c r="I76" s="25">
        <f t="shared" ca="1" si="7"/>
        <v>0</v>
      </c>
      <c r="J76" s="26">
        <f t="shared" ca="1" si="8"/>
        <v>4485</v>
      </c>
      <c r="K76" s="26">
        <f t="shared" ca="1" si="15"/>
        <v>0</v>
      </c>
      <c r="L76" s="27">
        <f t="shared" ca="1" si="0"/>
        <v>4485</v>
      </c>
      <c r="M76" s="19" t="str">
        <f t="shared" ca="1" si="16"/>
        <v/>
      </c>
      <c r="N76" s="3">
        <f t="shared" ca="1" si="16"/>
        <v>0.14949999999999999</v>
      </c>
      <c r="O76" s="3" t="str">
        <f t="shared" ca="1" si="16"/>
        <v/>
      </c>
      <c r="P76" s="4">
        <f t="shared" ca="1" si="2"/>
        <v>0.14949999999999999</v>
      </c>
      <c r="Q76" s="25">
        <f ca="1">SUM(E$13:E76)</f>
        <v>70000</v>
      </c>
      <c r="R76" s="26">
        <f ca="1">SUM(F$13:F76)</f>
        <v>1690000</v>
      </c>
      <c r="S76" s="26">
        <f ca="1">SUM(G$13:G76)</f>
        <v>160000</v>
      </c>
      <c r="T76" s="27">
        <f t="shared" ca="1" si="9"/>
        <v>1920000</v>
      </c>
      <c r="U76" s="25">
        <f ca="1">SUM(I$13:I76)</f>
        <v>6291</v>
      </c>
      <c r="V76" s="26">
        <f ca="1">SUM(J$13:J76)</f>
        <v>253987</v>
      </c>
      <c r="W76" s="26">
        <f ca="1">SUM(K$13:K76)</f>
        <v>16008</v>
      </c>
      <c r="X76" s="27">
        <f t="shared" ca="1" si="3"/>
        <v>276286</v>
      </c>
      <c r="Y76" s="3">
        <f t="shared" ca="1" si="10"/>
        <v>8.9871428571428574E-2</v>
      </c>
      <c r="Z76" s="3">
        <f t="shared" ca="1" si="4"/>
        <v>0.15028816568047337</v>
      </c>
      <c r="AA76" s="3">
        <f t="shared" ca="1" si="4"/>
        <v>0.10005</v>
      </c>
      <c r="AB76" s="4">
        <f t="shared" ca="1" si="11"/>
        <v>0.14389895833333333</v>
      </c>
      <c r="AC76" s="47">
        <f t="shared" ca="1" si="17"/>
        <v>2</v>
      </c>
    </row>
    <row r="77" spans="1:29" x14ac:dyDescent="0.3">
      <c r="A77" s="2">
        <v>65</v>
      </c>
      <c r="B77" s="13">
        <v>0.72094992555296589</v>
      </c>
      <c r="C77" s="21">
        <v>0.15903684958592934</v>
      </c>
      <c r="D77" s="31">
        <v>0.14706596914284165</v>
      </c>
      <c r="E77" s="25">
        <f t="shared" ca="1" si="12"/>
        <v>0</v>
      </c>
      <c r="F77" s="26">
        <f t="shared" ca="1" si="13"/>
        <v>30000</v>
      </c>
      <c r="G77" s="26">
        <f t="shared" ca="1" si="14"/>
        <v>0</v>
      </c>
      <c r="H77" s="27">
        <f t="shared" ca="1" si="6"/>
        <v>30000</v>
      </c>
      <c r="I77" s="25">
        <f t="shared" ca="1" si="7"/>
        <v>0</v>
      </c>
      <c r="J77" s="26">
        <f t="shared" ca="1" si="8"/>
        <v>4438</v>
      </c>
      <c r="K77" s="26">
        <f t="shared" ca="1" si="15"/>
        <v>0</v>
      </c>
      <c r="L77" s="27">
        <f t="shared" ref="L77:L112" ca="1" si="18">SUM(I77:K77)</f>
        <v>4438</v>
      </c>
      <c r="M77" s="19" t="str">
        <f t="shared" ref="M77:O112" ca="1" si="19">IF(E77=0,"",I77/E77)</f>
        <v/>
      </c>
      <c r="N77" s="3">
        <f t="shared" ca="1" si="19"/>
        <v>0.14793333333333333</v>
      </c>
      <c r="O77" s="3" t="str">
        <f t="shared" ca="1" si="19"/>
        <v/>
      </c>
      <c r="P77" s="4">
        <f t="shared" ref="P77:P112" ca="1" si="20">L77/H77</f>
        <v>0.14793333333333333</v>
      </c>
      <c r="Q77" s="25">
        <f ca="1">SUM(E$13:E77)</f>
        <v>70000</v>
      </c>
      <c r="R77" s="26">
        <f ca="1">SUM(F$13:F77)</f>
        <v>1720000</v>
      </c>
      <c r="S77" s="26">
        <f ca="1">SUM(G$13:G77)</f>
        <v>160000</v>
      </c>
      <c r="T77" s="27">
        <f t="shared" ca="1" si="9"/>
        <v>1950000</v>
      </c>
      <c r="U77" s="25">
        <f ca="1">SUM(I$13:I77)</f>
        <v>6291</v>
      </c>
      <c r="V77" s="26">
        <f ca="1">SUM(J$13:J77)</f>
        <v>258425</v>
      </c>
      <c r="W77" s="26">
        <f ca="1">SUM(K$13:K77)</f>
        <v>16008</v>
      </c>
      <c r="X77" s="27">
        <f t="shared" ref="X77:X112" ca="1" si="21">SUM(U77:W77)</f>
        <v>280724</v>
      </c>
      <c r="Y77" s="3">
        <f t="shared" ca="1" si="10"/>
        <v>8.9871428571428574E-2</v>
      </c>
      <c r="Z77" s="3">
        <f t="shared" ca="1" si="10"/>
        <v>0.15024709302325581</v>
      </c>
      <c r="AA77" s="3">
        <f t="shared" ca="1" si="10"/>
        <v>0.10005</v>
      </c>
      <c r="AB77" s="4">
        <f t="shared" ca="1" si="11"/>
        <v>0.14396102564102564</v>
      </c>
      <c r="AC77" s="47">
        <f t="shared" ref="AC77:AC111" ca="1" si="22">IF(C77&lt;$C$7, RANDBETWEEN(1,3), IF( AND(Y77&gt;Z77, Y77&gt;AA77), 1, IF(AND(AA77&gt;Y77, AA77&gt;Z77), 3, 2)))</f>
        <v>2</v>
      </c>
    </row>
    <row r="78" spans="1:29" x14ac:dyDescent="0.3">
      <c r="A78" s="2">
        <v>66</v>
      </c>
      <c r="B78" s="13">
        <v>0.43486119508435161</v>
      </c>
      <c r="C78" s="21">
        <v>9.2389159231239582E-2</v>
      </c>
      <c r="D78" s="31">
        <v>0.1278941396424369</v>
      </c>
      <c r="E78" s="25">
        <f t="shared" ca="1" si="12"/>
        <v>0</v>
      </c>
      <c r="F78" s="26">
        <f t="shared" ca="1" si="13"/>
        <v>30000</v>
      </c>
      <c r="G78" s="26">
        <f t="shared" ca="1" si="14"/>
        <v>0</v>
      </c>
      <c r="H78" s="27">
        <f t="shared" ref="H78:H112" ca="1" si="23">SUM(E78:G78)</f>
        <v>30000</v>
      </c>
      <c r="I78" s="25">
        <f t="shared" ref="I78:I112" ca="1" si="24">IFERROR(_xlfn.BINOM.INV(E78,$C$4,B78),0)</f>
        <v>0</v>
      </c>
      <c r="J78" s="26">
        <f t="shared" ref="J78:J112" ca="1" si="25">IFERROR(_xlfn.BINOM.INV(F78,$C$5,C78),0)</f>
        <v>4418</v>
      </c>
      <c r="K78" s="26">
        <f t="shared" ref="K78:K112" ca="1" si="26">IFERROR(_xlfn.BINOM.INV(G78,$C$6,D78),0)</f>
        <v>0</v>
      </c>
      <c r="L78" s="27">
        <f t="shared" ca="1" si="18"/>
        <v>4418</v>
      </c>
      <c r="M78" s="19" t="str">
        <f t="shared" ca="1" si="19"/>
        <v/>
      </c>
      <c r="N78" s="3">
        <f t="shared" ca="1" si="19"/>
        <v>0.14726666666666666</v>
      </c>
      <c r="O78" s="3" t="str">
        <f t="shared" ca="1" si="19"/>
        <v/>
      </c>
      <c r="P78" s="4">
        <f t="shared" ca="1" si="20"/>
        <v>0.14726666666666666</v>
      </c>
      <c r="Q78" s="25">
        <f ca="1">SUM(E$13:E78)</f>
        <v>70000</v>
      </c>
      <c r="R78" s="26">
        <f ca="1">SUM(F$13:F78)</f>
        <v>1750000</v>
      </c>
      <c r="S78" s="26">
        <f ca="1">SUM(G$13:G78)</f>
        <v>160000</v>
      </c>
      <c r="T78" s="27">
        <f t="shared" ref="T78:T112" ca="1" si="27">SUM(Q78:S78)</f>
        <v>1980000</v>
      </c>
      <c r="U78" s="25">
        <f ca="1">SUM(I$13:I78)</f>
        <v>6291</v>
      </c>
      <c r="V78" s="26">
        <f ca="1">SUM(J$13:J78)</f>
        <v>262843</v>
      </c>
      <c r="W78" s="26">
        <f ca="1">SUM(K$13:K78)</f>
        <v>16008</v>
      </c>
      <c r="X78" s="27">
        <f t="shared" ca="1" si="21"/>
        <v>285142</v>
      </c>
      <c r="Y78" s="3">
        <f t="shared" ref="Y78:AA112" ca="1" si="28">IF(Q78=0,"",U78/Q78)</f>
        <v>8.9871428571428574E-2</v>
      </c>
      <c r="Z78" s="3">
        <f t="shared" ca="1" si="28"/>
        <v>0.150196</v>
      </c>
      <c r="AA78" s="3">
        <f t="shared" ca="1" si="28"/>
        <v>0.10005</v>
      </c>
      <c r="AB78" s="4">
        <f t="shared" ref="AB78:AB112" ca="1" si="29">X78/T78</f>
        <v>0.14401111111111112</v>
      </c>
      <c r="AC78" s="47">
        <f t="shared" ca="1" si="22"/>
        <v>3</v>
      </c>
    </row>
    <row r="79" spans="1:29" x14ac:dyDescent="0.3">
      <c r="A79" s="2">
        <v>67</v>
      </c>
      <c r="B79" s="13">
        <v>0.76259417931833129</v>
      </c>
      <c r="C79" s="21">
        <v>0.54420035647619047</v>
      </c>
      <c r="D79" s="31">
        <v>0.80386464620775455</v>
      </c>
      <c r="E79" s="25">
        <f t="shared" ref="E79:E112" ca="1" si="30">IF(AC78 = 1, 30000, 0)</f>
        <v>0</v>
      </c>
      <c r="F79" s="26">
        <f t="shared" ref="F79:F112" ca="1" si="31">IF(AC78=2,30000,0)</f>
        <v>0</v>
      </c>
      <c r="G79" s="26">
        <f t="shared" ref="G79:G112" ca="1" si="32">IF(AC78 = 3, 30000, 0)</f>
        <v>30000</v>
      </c>
      <c r="H79" s="27">
        <f t="shared" ca="1" si="23"/>
        <v>30000</v>
      </c>
      <c r="I79" s="25">
        <f t="shared" ca="1" si="24"/>
        <v>0</v>
      </c>
      <c r="J79" s="26">
        <f t="shared" ca="1" si="25"/>
        <v>0</v>
      </c>
      <c r="K79" s="26">
        <f t="shared" ca="1" si="26"/>
        <v>3044</v>
      </c>
      <c r="L79" s="27">
        <f t="shared" ca="1" si="18"/>
        <v>3044</v>
      </c>
      <c r="M79" s="19" t="str">
        <f t="shared" ca="1" si="19"/>
        <v/>
      </c>
      <c r="N79" s="3" t="str">
        <f t="shared" ca="1" si="19"/>
        <v/>
      </c>
      <c r="O79" s="3">
        <f t="shared" ca="1" si="19"/>
        <v>0.10146666666666666</v>
      </c>
      <c r="P79" s="4">
        <f t="shared" ca="1" si="20"/>
        <v>0.10146666666666666</v>
      </c>
      <c r="Q79" s="25">
        <f ca="1">SUM(E$13:E79)</f>
        <v>70000</v>
      </c>
      <c r="R79" s="26">
        <f ca="1">SUM(F$13:F79)</f>
        <v>1750000</v>
      </c>
      <c r="S79" s="26">
        <f ca="1">SUM(G$13:G79)</f>
        <v>190000</v>
      </c>
      <c r="T79" s="27">
        <f t="shared" ca="1" si="27"/>
        <v>2010000</v>
      </c>
      <c r="U79" s="25">
        <f ca="1">SUM(I$13:I79)</f>
        <v>6291</v>
      </c>
      <c r="V79" s="26">
        <f ca="1">SUM(J$13:J79)</f>
        <v>262843</v>
      </c>
      <c r="W79" s="26">
        <f ca="1">SUM(K$13:K79)</f>
        <v>19052</v>
      </c>
      <c r="X79" s="27">
        <f t="shared" ca="1" si="21"/>
        <v>288186</v>
      </c>
      <c r="Y79" s="3">
        <f t="shared" ca="1" si="28"/>
        <v>8.9871428571428574E-2</v>
      </c>
      <c r="Z79" s="3">
        <f t="shared" ca="1" si="28"/>
        <v>0.150196</v>
      </c>
      <c r="AA79" s="3">
        <f t="shared" ca="1" si="28"/>
        <v>0.10027368421052632</v>
      </c>
      <c r="AB79" s="4">
        <f t="shared" ca="1" si="29"/>
        <v>0.14337611940298509</v>
      </c>
      <c r="AC79" s="47">
        <f t="shared" ca="1" si="22"/>
        <v>2</v>
      </c>
    </row>
    <row r="80" spans="1:29" x14ac:dyDescent="0.3">
      <c r="A80" s="2">
        <v>68</v>
      </c>
      <c r="B80" s="13">
        <v>0.91889146399776012</v>
      </c>
      <c r="C80" s="21">
        <v>5.9655154632712537E-2</v>
      </c>
      <c r="D80" s="31">
        <v>6.3482129442969715E-2</v>
      </c>
      <c r="E80" s="25">
        <f t="shared" ca="1" si="30"/>
        <v>0</v>
      </c>
      <c r="F80" s="26">
        <f t="shared" ca="1" si="31"/>
        <v>30000</v>
      </c>
      <c r="G80" s="26">
        <f t="shared" ca="1" si="32"/>
        <v>0</v>
      </c>
      <c r="H80" s="27">
        <f t="shared" ca="1" si="23"/>
        <v>30000</v>
      </c>
      <c r="I80" s="25">
        <f t="shared" ca="1" si="24"/>
        <v>0</v>
      </c>
      <c r="J80" s="26">
        <f t="shared" ca="1" si="25"/>
        <v>4404</v>
      </c>
      <c r="K80" s="26">
        <f t="shared" ca="1" si="26"/>
        <v>0</v>
      </c>
      <c r="L80" s="27">
        <f t="shared" ca="1" si="18"/>
        <v>4404</v>
      </c>
      <c r="M80" s="19" t="str">
        <f t="shared" ca="1" si="19"/>
        <v/>
      </c>
      <c r="N80" s="3">
        <f t="shared" ca="1" si="19"/>
        <v>0.14680000000000001</v>
      </c>
      <c r="O80" s="3" t="str">
        <f t="shared" ca="1" si="19"/>
        <v/>
      </c>
      <c r="P80" s="4">
        <f t="shared" ca="1" si="20"/>
        <v>0.14680000000000001</v>
      </c>
      <c r="Q80" s="25">
        <f ca="1">SUM(E$13:E80)</f>
        <v>70000</v>
      </c>
      <c r="R80" s="26">
        <f ca="1">SUM(F$13:F80)</f>
        <v>1780000</v>
      </c>
      <c r="S80" s="26">
        <f ca="1">SUM(G$13:G80)</f>
        <v>190000</v>
      </c>
      <c r="T80" s="27">
        <f t="shared" ca="1" si="27"/>
        <v>2040000</v>
      </c>
      <c r="U80" s="25">
        <f ca="1">SUM(I$13:I80)</f>
        <v>6291</v>
      </c>
      <c r="V80" s="26">
        <f ca="1">SUM(J$13:J80)</f>
        <v>267247</v>
      </c>
      <c r="W80" s="26">
        <f ca="1">SUM(K$13:K80)</f>
        <v>19052</v>
      </c>
      <c r="X80" s="27">
        <f t="shared" ca="1" si="21"/>
        <v>292590</v>
      </c>
      <c r="Y80" s="3">
        <f t="shared" ca="1" si="28"/>
        <v>8.9871428571428574E-2</v>
      </c>
      <c r="Z80" s="3">
        <f t="shared" ca="1" si="28"/>
        <v>0.15013876404494381</v>
      </c>
      <c r="AA80" s="3">
        <f t="shared" ca="1" si="28"/>
        <v>0.10027368421052632</v>
      </c>
      <c r="AB80" s="4">
        <f t="shared" ca="1" si="29"/>
        <v>0.14342647058823529</v>
      </c>
      <c r="AC80" s="47">
        <f t="shared" ca="1" si="22"/>
        <v>2</v>
      </c>
    </row>
    <row r="81" spans="1:29" x14ac:dyDescent="0.3">
      <c r="A81" s="2">
        <v>69</v>
      </c>
      <c r="B81" s="13">
        <v>0.44707247929119731</v>
      </c>
      <c r="C81" s="21">
        <v>0.37649617724085149</v>
      </c>
      <c r="D81" s="31">
        <v>0.93230252227486643</v>
      </c>
      <c r="E81" s="25">
        <f t="shared" ca="1" si="30"/>
        <v>0</v>
      </c>
      <c r="F81" s="26">
        <f t="shared" ca="1" si="31"/>
        <v>30000</v>
      </c>
      <c r="G81" s="26">
        <f t="shared" ca="1" si="32"/>
        <v>0</v>
      </c>
      <c r="H81" s="27">
        <f t="shared" ca="1" si="23"/>
        <v>30000</v>
      </c>
      <c r="I81" s="25">
        <f t="shared" ca="1" si="24"/>
        <v>0</v>
      </c>
      <c r="J81" s="26">
        <f t="shared" ca="1" si="25"/>
        <v>4480</v>
      </c>
      <c r="K81" s="26">
        <f t="shared" ca="1" si="26"/>
        <v>0</v>
      </c>
      <c r="L81" s="27">
        <f t="shared" ca="1" si="18"/>
        <v>4480</v>
      </c>
      <c r="M81" s="19" t="str">
        <f t="shared" ca="1" si="19"/>
        <v/>
      </c>
      <c r="N81" s="3">
        <f t="shared" ca="1" si="19"/>
        <v>0.14933333333333335</v>
      </c>
      <c r="O81" s="3" t="str">
        <f t="shared" ca="1" si="19"/>
        <v/>
      </c>
      <c r="P81" s="4">
        <f t="shared" ca="1" si="20"/>
        <v>0.14933333333333335</v>
      </c>
      <c r="Q81" s="25">
        <f ca="1">SUM(E$13:E81)</f>
        <v>70000</v>
      </c>
      <c r="R81" s="26">
        <f ca="1">SUM(F$13:F81)</f>
        <v>1810000</v>
      </c>
      <c r="S81" s="26">
        <f ca="1">SUM(G$13:G81)</f>
        <v>190000</v>
      </c>
      <c r="T81" s="27">
        <f t="shared" ca="1" si="27"/>
        <v>2070000</v>
      </c>
      <c r="U81" s="25">
        <f ca="1">SUM(I$13:I81)</f>
        <v>6291</v>
      </c>
      <c r="V81" s="26">
        <f ca="1">SUM(J$13:J81)</f>
        <v>271727</v>
      </c>
      <c r="W81" s="26">
        <f ca="1">SUM(K$13:K81)</f>
        <v>19052</v>
      </c>
      <c r="X81" s="27">
        <f t="shared" ca="1" si="21"/>
        <v>297070</v>
      </c>
      <c r="Y81" s="3">
        <f t="shared" ca="1" si="28"/>
        <v>8.9871428571428574E-2</v>
      </c>
      <c r="Z81" s="3">
        <f t="shared" ca="1" si="28"/>
        <v>0.15012541436464089</v>
      </c>
      <c r="AA81" s="3">
        <f t="shared" ca="1" si="28"/>
        <v>0.10027368421052632</v>
      </c>
      <c r="AB81" s="4">
        <f t="shared" ca="1" si="29"/>
        <v>0.14351207729468599</v>
      </c>
      <c r="AC81" s="47">
        <f t="shared" ca="1" si="22"/>
        <v>2</v>
      </c>
    </row>
    <row r="82" spans="1:29" x14ac:dyDescent="0.3">
      <c r="A82" s="2">
        <v>70</v>
      </c>
      <c r="B82" s="13">
        <v>0.28690392077845417</v>
      </c>
      <c r="C82" s="21">
        <v>0.28563895088705793</v>
      </c>
      <c r="D82" s="31">
        <v>7.9561216856171013E-3</v>
      </c>
      <c r="E82" s="25">
        <f t="shared" ca="1" si="30"/>
        <v>0</v>
      </c>
      <c r="F82" s="26">
        <f t="shared" ca="1" si="31"/>
        <v>30000</v>
      </c>
      <c r="G82" s="26">
        <f t="shared" ca="1" si="32"/>
        <v>0</v>
      </c>
      <c r="H82" s="27">
        <f t="shared" ca="1" si="23"/>
        <v>30000</v>
      </c>
      <c r="I82" s="25">
        <f t="shared" ca="1" si="24"/>
        <v>0</v>
      </c>
      <c r="J82" s="26">
        <f t="shared" ca="1" si="25"/>
        <v>4465</v>
      </c>
      <c r="K82" s="26">
        <f t="shared" ca="1" si="26"/>
        <v>0</v>
      </c>
      <c r="L82" s="27">
        <f t="shared" ca="1" si="18"/>
        <v>4465</v>
      </c>
      <c r="M82" s="19" t="str">
        <f t="shared" ca="1" si="19"/>
        <v/>
      </c>
      <c r="N82" s="3">
        <f t="shared" ca="1" si="19"/>
        <v>0.14883333333333335</v>
      </c>
      <c r="O82" s="3" t="str">
        <f t="shared" ca="1" si="19"/>
        <v/>
      </c>
      <c r="P82" s="4">
        <f t="shared" ca="1" si="20"/>
        <v>0.14883333333333335</v>
      </c>
      <c r="Q82" s="25">
        <f ca="1">SUM(E$13:E82)</f>
        <v>70000</v>
      </c>
      <c r="R82" s="26">
        <f ca="1">SUM(F$13:F82)</f>
        <v>1840000</v>
      </c>
      <c r="S82" s="26">
        <f ca="1">SUM(G$13:G82)</f>
        <v>190000</v>
      </c>
      <c r="T82" s="27">
        <f t="shared" ca="1" si="27"/>
        <v>2100000</v>
      </c>
      <c r="U82" s="25">
        <f ca="1">SUM(I$13:I82)</f>
        <v>6291</v>
      </c>
      <c r="V82" s="26">
        <f ca="1">SUM(J$13:J82)</f>
        <v>276192</v>
      </c>
      <c r="W82" s="26">
        <f ca="1">SUM(K$13:K82)</f>
        <v>19052</v>
      </c>
      <c r="X82" s="27">
        <f t="shared" ca="1" si="21"/>
        <v>301535</v>
      </c>
      <c r="Y82" s="3">
        <f t="shared" ca="1" si="28"/>
        <v>8.9871428571428574E-2</v>
      </c>
      <c r="Z82" s="3">
        <f t="shared" ca="1" si="28"/>
        <v>0.15010434782608695</v>
      </c>
      <c r="AA82" s="3">
        <f t="shared" ca="1" si="28"/>
        <v>0.10027368421052632</v>
      </c>
      <c r="AB82" s="4">
        <f t="shared" ca="1" si="29"/>
        <v>0.14358809523809524</v>
      </c>
      <c r="AC82" s="47">
        <f t="shared" ca="1" si="22"/>
        <v>2</v>
      </c>
    </row>
    <row r="83" spans="1:29" x14ac:dyDescent="0.3">
      <c r="A83" s="2">
        <v>71</v>
      </c>
      <c r="B83" s="13">
        <v>0.76912135274311488</v>
      </c>
      <c r="C83" s="21">
        <v>0.97600320199195445</v>
      </c>
      <c r="D83" s="31">
        <v>0.58451565278780004</v>
      </c>
      <c r="E83" s="25">
        <f t="shared" ca="1" si="30"/>
        <v>0</v>
      </c>
      <c r="F83" s="26">
        <f t="shared" ca="1" si="31"/>
        <v>30000</v>
      </c>
      <c r="G83" s="26">
        <f t="shared" ca="1" si="32"/>
        <v>0</v>
      </c>
      <c r="H83" s="27">
        <f t="shared" ca="1" si="23"/>
        <v>30000</v>
      </c>
      <c r="I83" s="25">
        <f t="shared" ca="1" si="24"/>
        <v>0</v>
      </c>
      <c r="J83" s="26">
        <f t="shared" ca="1" si="25"/>
        <v>4623</v>
      </c>
      <c r="K83" s="26">
        <f t="shared" ca="1" si="26"/>
        <v>0</v>
      </c>
      <c r="L83" s="27">
        <f t="shared" ca="1" si="18"/>
        <v>4623</v>
      </c>
      <c r="M83" s="19" t="str">
        <f t="shared" ca="1" si="19"/>
        <v/>
      </c>
      <c r="N83" s="3">
        <f t="shared" ca="1" si="19"/>
        <v>0.15409999999999999</v>
      </c>
      <c r="O83" s="3" t="str">
        <f t="shared" ca="1" si="19"/>
        <v/>
      </c>
      <c r="P83" s="4">
        <f t="shared" ca="1" si="20"/>
        <v>0.15409999999999999</v>
      </c>
      <c r="Q83" s="25">
        <f ca="1">SUM(E$13:E83)</f>
        <v>70000</v>
      </c>
      <c r="R83" s="26">
        <f ca="1">SUM(F$13:F83)</f>
        <v>1870000</v>
      </c>
      <c r="S83" s="26">
        <f ca="1">SUM(G$13:G83)</f>
        <v>190000</v>
      </c>
      <c r="T83" s="27">
        <f t="shared" ca="1" si="27"/>
        <v>2130000</v>
      </c>
      <c r="U83" s="25">
        <f ca="1">SUM(I$13:I83)</f>
        <v>6291</v>
      </c>
      <c r="V83" s="26">
        <f ca="1">SUM(J$13:J83)</f>
        <v>280815</v>
      </c>
      <c r="W83" s="26">
        <f ca="1">SUM(K$13:K83)</f>
        <v>19052</v>
      </c>
      <c r="X83" s="27">
        <f t="shared" ca="1" si="21"/>
        <v>306158</v>
      </c>
      <c r="Y83" s="3">
        <f t="shared" ca="1" si="28"/>
        <v>8.9871428571428574E-2</v>
      </c>
      <c r="Z83" s="3">
        <f t="shared" ca="1" si="28"/>
        <v>0.15016844919786096</v>
      </c>
      <c r="AA83" s="3">
        <f t="shared" ca="1" si="28"/>
        <v>0.10027368421052632</v>
      </c>
      <c r="AB83" s="4">
        <f t="shared" ca="1" si="29"/>
        <v>0.14373615023474179</v>
      </c>
      <c r="AC83" s="47">
        <f t="shared" ca="1" si="22"/>
        <v>2</v>
      </c>
    </row>
    <row r="84" spans="1:29" x14ac:dyDescent="0.3">
      <c r="A84" s="2">
        <v>72</v>
      </c>
      <c r="B84" s="13">
        <v>0.59148408699320043</v>
      </c>
      <c r="C84" s="21">
        <v>0.88573654285995462</v>
      </c>
      <c r="D84" s="31">
        <v>0.20147625269824476</v>
      </c>
      <c r="E84" s="25">
        <f t="shared" ca="1" si="30"/>
        <v>0</v>
      </c>
      <c r="F84" s="26">
        <f t="shared" ca="1" si="31"/>
        <v>30000</v>
      </c>
      <c r="G84" s="26">
        <f t="shared" ca="1" si="32"/>
        <v>0</v>
      </c>
      <c r="H84" s="27">
        <f t="shared" ca="1" si="23"/>
        <v>30000</v>
      </c>
      <c r="I84" s="25">
        <f t="shared" ca="1" si="24"/>
        <v>0</v>
      </c>
      <c r="J84" s="26">
        <f t="shared" ca="1" si="25"/>
        <v>4575</v>
      </c>
      <c r="K84" s="26">
        <f t="shared" ca="1" si="26"/>
        <v>0</v>
      </c>
      <c r="L84" s="27">
        <f t="shared" ca="1" si="18"/>
        <v>4575</v>
      </c>
      <c r="M84" s="19" t="str">
        <f t="shared" ca="1" si="19"/>
        <v/>
      </c>
      <c r="N84" s="3">
        <f t="shared" ca="1" si="19"/>
        <v>0.1525</v>
      </c>
      <c r="O84" s="3" t="str">
        <f t="shared" ca="1" si="19"/>
        <v/>
      </c>
      <c r="P84" s="4">
        <f t="shared" ca="1" si="20"/>
        <v>0.1525</v>
      </c>
      <c r="Q84" s="25">
        <f ca="1">SUM(E$13:E84)</f>
        <v>70000</v>
      </c>
      <c r="R84" s="26">
        <f ca="1">SUM(F$13:F84)</f>
        <v>1900000</v>
      </c>
      <c r="S84" s="26">
        <f ca="1">SUM(G$13:G84)</f>
        <v>190000</v>
      </c>
      <c r="T84" s="27">
        <f t="shared" ca="1" si="27"/>
        <v>2160000</v>
      </c>
      <c r="U84" s="25">
        <f ca="1">SUM(I$13:I84)</f>
        <v>6291</v>
      </c>
      <c r="V84" s="26">
        <f ca="1">SUM(J$13:J84)</f>
        <v>285390</v>
      </c>
      <c r="W84" s="26">
        <f ca="1">SUM(K$13:K84)</f>
        <v>19052</v>
      </c>
      <c r="X84" s="27">
        <f t="shared" ca="1" si="21"/>
        <v>310733</v>
      </c>
      <c r="Y84" s="3">
        <f t="shared" ca="1" si="28"/>
        <v>8.9871428571428574E-2</v>
      </c>
      <c r="Z84" s="3">
        <f t="shared" ca="1" si="28"/>
        <v>0.15020526315789473</v>
      </c>
      <c r="AA84" s="3">
        <f t="shared" ca="1" si="28"/>
        <v>0.10027368421052632</v>
      </c>
      <c r="AB84" s="4">
        <f t="shared" ca="1" si="29"/>
        <v>0.14385787037037037</v>
      </c>
      <c r="AC84" s="47">
        <f t="shared" ca="1" si="22"/>
        <v>2</v>
      </c>
    </row>
    <row r="85" spans="1:29" x14ac:dyDescent="0.3">
      <c r="A85" s="2">
        <v>73</v>
      </c>
      <c r="B85" s="13">
        <v>0.77504206866074332</v>
      </c>
      <c r="C85" s="21">
        <v>0.33459362943827242</v>
      </c>
      <c r="D85" s="31">
        <v>2.7230057953294695E-3</v>
      </c>
      <c r="E85" s="25">
        <f t="shared" ca="1" si="30"/>
        <v>0</v>
      </c>
      <c r="F85" s="26">
        <f t="shared" ca="1" si="31"/>
        <v>30000</v>
      </c>
      <c r="G85" s="26">
        <f t="shared" ca="1" si="32"/>
        <v>0</v>
      </c>
      <c r="H85" s="27">
        <f t="shared" ca="1" si="23"/>
        <v>30000</v>
      </c>
      <c r="I85" s="25">
        <f t="shared" ca="1" si="24"/>
        <v>0</v>
      </c>
      <c r="J85" s="26">
        <f t="shared" ca="1" si="25"/>
        <v>4473</v>
      </c>
      <c r="K85" s="26">
        <f t="shared" ca="1" si="26"/>
        <v>0</v>
      </c>
      <c r="L85" s="27">
        <f t="shared" ca="1" si="18"/>
        <v>4473</v>
      </c>
      <c r="M85" s="19" t="str">
        <f t="shared" ca="1" si="19"/>
        <v/>
      </c>
      <c r="N85" s="3">
        <f t="shared" ca="1" si="19"/>
        <v>0.14910000000000001</v>
      </c>
      <c r="O85" s="3" t="str">
        <f t="shared" ca="1" si="19"/>
        <v/>
      </c>
      <c r="P85" s="4">
        <f t="shared" ca="1" si="20"/>
        <v>0.14910000000000001</v>
      </c>
      <c r="Q85" s="25">
        <f ca="1">SUM(E$13:E85)</f>
        <v>70000</v>
      </c>
      <c r="R85" s="26">
        <f ca="1">SUM(F$13:F85)</f>
        <v>1930000</v>
      </c>
      <c r="S85" s="26">
        <f ca="1">SUM(G$13:G85)</f>
        <v>190000</v>
      </c>
      <c r="T85" s="27">
        <f t="shared" ca="1" si="27"/>
        <v>2190000</v>
      </c>
      <c r="U85" s="25">
        <f ca="1">SUM(I$13:I85)</f>
        <v>6291</v>
      </c>
      <c r="V85" s="26">
        <f ca="1">SUM(J$13:J85)</f>
        <v>289863</v>
      </c>
      <c r="W85" s="26">
        <f ca="1">SUM(K$13:K85)</f>
        <v>19052</v>
      </c>
      <c r="X85" s="27">
        <f t="shared" ca="1" si="21"/>
        <v>315206</v>
      </c>
      <c r="Y85" s="3">
        <f t="shared" ca="1" si="28"/>
        <v>8.9871428571428574E-2</v>
      </c>
      <c r="Z85" s="3">
        <f t="shared" ca="1" si="28"/>
        <v>0.15018808290155441</v>
      </c>
      <c r="AA85" s="3">
        <f t="shared" ca="1" si="28"/>
        <v>0.10027368421052632</v>
      </c>
      <c r="AB85" s="4">
        <f t="shared" ca="1" si="29"/>
        <v>0.1439296803652968</v>
      </c>
      <c r="AC85" s="47">
        <f t="shared" ca="1" si="22"/>
        <v>2</v>
      </c>
    </row>
    <row r="86" spans="1:29" x14ac:dyDescent="0.3">
      <c r="A86" s="2">
        <v>74</v>
      </c>
      <c r="B86" s="13">
        <v>3.0755585543528752E-2</v>
      </c>
      <c r="C86" s="21">
        <v>0.39571796271561144</v>
      </c>
      <c r="D86" s="31">
        <v>0.28652563215718241</v>
      </c>
      <c r="E86" s="25">
        <f t="shared" ca="1" si="30"/>
        <v>0</v>
      </c>
      <c r="F86" s="26">
        <f t="shared" ca="1" si="31"/>
        <v>30000</v>
      </c>
      <c r="G86" s="26">
        <f t="shared" ca="1" si="32"/>
        <v>0</v>
      </c>
      <c r="H86" s="27">
        <f t="shared" ca="1" si="23"/>
        <v>30000</v>
      </c>
      <c r="I86" s="25">
        <f t="shared" ca="1" si="24"/>
        <v>0</v>
      </c>
      <c r="J86" s="26">
        <f t="shared" ca="1" si="25"/>
        <v>4484</v>
      </c>
      <c r="K86" s="26">
        <f t="shared" ca="1" si="26"/>
        <v>0</v>
      </c>
      <c r="L86" s="27">
        <f t="shared" ca="1" si="18"/>
        <v>4484</v>
      </c>
      <c r="M86" s="19" t="str">
        <f t="shared" ca="1" si="19"/>
        <v/>
      </c>
      <c r="N86" s="3">
        <f t="shared" ca="1" si="19"/>
        <v>0.14946666666666666</v>
      </c>
      <c r="O86" s="3" t="str">
        <f t="shared" ca="1" si="19"/>
        <v/>
      </c>
      <c r="P86" s="4">
        <f t="shared" ca="1" si="20"/>
        <v>0.14946666666666666</v>
      </c>
      <c r="Q86" s="25">
        <f ca="1">SUM(E$13:E86)</f>
        <v>70000</v>
      </c>
      <c r="R86" s="26">
        <f ca="1">SUM(F$13:F86)</f>
        <v>1960000</v>
      </c>
      <c r="S86" s="26">
        <f ca="1">SUM(G$13:G86)</f>
        <v>190000</v>
      </c>
      <c r="T86" s="27">
        <f t="shared" ca="1" si="27"/>
        <v>2220000</v>
      </c>
      <c r="U86" s="25">
        <f ca="1">SUM(I$13:I86)</f>
        <v>6291</v>
      </c>
      <c r="V86" s="26">
        <f ca="1">SUM(J$13:J86)</f>
        <v>294347</v>
      </c>
      <c r="W86" s="26">
        <f ca="1">SUM(K$13:K86)</f>
        <v>19052</v>
      </c>
      <c r="X86" s="27">
        <f t="shared" ca="1" si="21"/>
        <v>319690</v>
      </c>
      <c r="Y86" s="3">
        <f t="shared" ca="1" si="28"/>
        <v>8.9871428571428574E-2</v>
      </c>
      <c r="Z86" s="3">
        <f t="shared" ca="1" si="28"/>
        <v>0.15017704081632652</v>
      </c>
      <c r="AA86" s="3">
        <f t="shared" ca="1" si="28"/>
        <v>0.10027368421052632</v>
      </c>
      <c r="AB86" s="4">
        <f t="shared" ca="1" si="29"/>
        <v>0.1440045045045045</v>
      </c>
      <c r="AC86" s="47">
        <f t="shared" ca="1" si="22"/>
        <v>2</v>
      </c>
    </row>
    <row r="87" spans="1:29" x14ac:dyDescent="0.3">
      <c r="A87" s="2">
        <v>75</v>
      </c>
      <c r="B87" s="13">
        <v>0.93027768123861343</v>
      </c>
      <c r="C87" s="21">
        <v>0.94285519141836316</v>
      </c>
      <c r="D87" s="31">
        <v>0.33517621032116163</v>
      </c>
      <c r="E87" s="25">
        <f t="shared" ca="1" si="30"/>
        <v>0</v>
      </c>
      <c r="F87" s="26">
        <f t="shared" ca="1" si="31"/>
        <v>30000</v>
      </c>
      <c r="G87" s="26">
        <f t="shared" ca="1" si="32"/>
        <v>0</v>
      </c>
      <c r="H87" s="27">
        <f t="shared" ca="1" si="23"/>
        <v>30000</v>
      </c>
      <c r="I87" s="25">
        <f t="shared" ca="1" si="24"/>
        <v>0</v>
      </c>
      <c r="J87" s="26">
        <f t="shared" ca="1" si="25"/>
        <v>4598</v>
      </c>
      <c r="K87" s="26">
        <f t="shared" ca="1" si="26"/>
        <v>0</v>
      </c>
      <c r="L87" s="27">
        <f t="shared" ca="1" si="18"/>
        <v>4598</v>
      </c>
      <c r="M87" s="19" t="str">
        <f t="shared" ca="1" si="19"/>
        <v/>
      </c>
      <c r="N87" s="3">
        <f t="shared" ca="1" si="19"/>
        <v>0.15326666666666666</v>
      </c>
      <c r="O87" s="3" t="str">
        <f t="shared" ca="1" si="19"/>
        <v/>
      </c>
      <c r="P87" s="4">
        <f t="shared" ca="1" si="20"/>
        <v>0.15326666666666666</v>
      </c>
      <c r="Q87" s="25">
        <f ca="1">SUM(E$13:E87)</f>
        <v>70000</v>
      </c>
      <c r="R87" s="26">
        <f ca="1">SUM(F$13:F87)</f>
        <v>1990000</v>
      </c>
      <c r="S87" s="26">
        <f ca="1">SUM(G$13:G87)</f>
        <v>190000</v>
      </c>
      <c r="T87" s="27">
        <f t="shared" ca="1" si="27"/>
        <v>2250000</v>
      </c>
      <c r="U87" s="25">
        <f ca="1">SUM(I$13:I87)</f>
        <v>6291</v>
      </c>
      <c r="V87" s="26">
        <f ca="1">SUM(J$13:J87)</f>
        <v>298945</v>
      </c>
      <c r="W87" s="26">
        <f ca="1">SUM(K$13:K87)</f>
        <v>19052</v>
      </c>
      <c r="X87" s="27">
        <f t="shared" ca="1" si="21"/>
        <v>324288</v>
      </c>
      <c r="Y87" s="3">
        <f t="shared" ca="1" si="28"/>
        <v>8.9871428571428574E-2</v>
      </c>
      <c r="Z87" s="3">
        <f t="shared" ca="1" si="28"/>
        <v>0.15022361809045226</v>
      </c>
      <c r="AA87" s="3">
        <f t="shared" ca="1" si="28"/>
        <v>0.10027368421052632</v>
      </c>
      <c r="AB87" s="4">
        <f t="shared" ca="1" si="29"/>
        <v>0.14412800000000001</v>
      </c>
      <c r="AC87" s="47">
        <f t="shared" ca="1" si="22"/>
        <v>2</v>
      </c>
    </row>
    <row r="88" spans="1:29" x14ac:dyDescent="0.3">
      <c r="A88" s="2">
        <v>76</v>
      </c>
      <c r="B88" s="13">
        <v>5.8627887603776352E-2</v>
      </c>
      <c r="C88" s="21">
        <v>0.21280194718457168</v>
      </c>
      <c r="D88" s="31">
        <v>0.79979298252786024</v>
      </c>
      <c r="E88" s="25">
        <f t="shared" ca="1" si="30"/>
        <v>0</v>
      </c>
      <c r="F88" s="26">
        <f t="shared" ca="1" si="31"/>
        <v>30000</v>
      </c>
      <c r="G88" s="26">
        <f t="shared" ca="1" si="32"/>
        <v>0</v>
      </c>
      <c r="H88" s="27">
        <f t="shared" ca="1" si="23"/>
        <v>30000</v>
      </c>
      <c r="I88" s="25">
        <f t="shared" ca="1" si="24"/>
        <v>0</v>
      </c>
      <c r="J88" s="26">
        <f t="shared" ca="1" si="25"/>
        <v>4451</v>
      </c>
      <c r="K88" s="26">
        <f t="shared" ca="1" si="26"/>
        <v>0</v>
      </c>
      <c r="L88" s="27">
        <f t="shared" ca="1" si="18"/>
        <v>4451</v>
      </c>
      <c r="M88" s="19" t="str">
        <f t="shared" ca="1" si="19"/>
        <v/>
      </c>
      <c r="N88" s="3">
        <f t="shared" ca="1" si="19"/>
        <v>0.14836666666666667</v>
      </c>
      <c r="O88" s="3" t="str">
        <f t="shared" ca="1" si="19"/>
        <v/>
      </c>
      <c r="P88" s="4">
        <f t="shared" ca="1" si="20"/>
        <v>0.14836666666666667</v>
      </c>
      <c r="Q88" s="25">
        <f ca="1">SUM(E$13:E88)</f>
        <v>70000</v>
      </c>
      <c r="R88" s="26">
        <f ca="1">SUM(F$13:F88)</f>
        <v>2020000</v>
      </c>
      <c r="S88" s="26">
        <f ca="1">SUM(G$13:G88)</f>
        <v>190000</v>
      </c>
      <c r="T88" s="27">
        <f t="shared" ca="1" si="27"/>
        <v>2280000</v>
      </c>
      <c r="U88" s="25">
        <f ca="1">SUM(I$13:I88)</f>
        <v>6291</v>
      </c>
      <c r="V88" s="26">
        <f ca="1">SUM(J$13:J88)</f>
        <v>303396</v>
      </c>
      <c r="W88" s="26">
        <f ca="1">SUM(K$13:K88)</f>
        <v>19052</v>
      </c>
      <c r="X88" s="27">
        <f t="shared" ca="1" si="21"/>
        <v>328739</v>
      </c>
      <c r="Y88" s="3">
        <f t="shared" ca="1" si="28"/>
        <v>8.9871428571428574E-2</v>
      </c>
      <c r="Z88" s="3">
        <f t="shared" ca="1" si="28"/>
        <v>0.15019603960396039</v>
      </c>
      <c r="AA88" s="3">
        <f t="shared" ca="1" si="28"/>
        <v>0.10027368421052632</v>
      </c>
      <c r="AB88" s="4">
        <f t="shared" ca="1" si="29"/>
        <v>0.14418377192982457</v>
      </c>
      <c r="AC88" s="47">
        <f t="shared" ca="1" si="22"/>
        <v>2</v>
      </c>
    </row>
    <row r="89" spans="1:29" x14ac:dyDescent="0.3">
      <c r="A89" s="2">
        <v>77</v>
      </c>
      <c r="B89" s="13">
        <v>0.72900444174301304</v>
      </c>
      <c r="C89" s="21">
        <v>0.74055986463739687</v>
      </c>
      <c r="D89" s="31">
        <v>0.96678560508324651</v>
      </c>
      <c r="E89" s="25">
        <f t="shared" ca="1" si="30"/>
        <v>0</v>
      </c>
      <c r="F89" s="26">
        <f t="shared" ca="1" si="31"/>
        <v>30000</v>
      </c>
      <c r="G89" s="26">
        <f t="shared" ca="1" si="32"/>
        <v>0</v>
      </c>
      <c r="H89" s="27">
        <f t="shared" ca="1" si="23"/>
        <v>30000</v>
      </c>
      <c r="I89" s="25">
        <f t="shared" ca="1" si="24"/>
        <v>0</v>
      </c>
      <c r="J89" s="26">
        <f t="shared" ca="1" si="25"/>
        <v>4540</v>
      </c>
      <c r="K89" s="26">
        <f t="shared" ca="1" si="26"/>
        <v>0</v>
      </c>
      <c r="L89" s="27">
        <f t="shared" ca="1" si="18"/>
        <v>4540</v>
      </c>
      <c r="M89" s="19" t="str">
        <f t="shared" ca="1" si="19"/>
        <v/>
      </c>
      <c r="N89" s="3">
        <f t="shared" ca="1" si="19"/>
        <v>0.15133333333333332</v>
      </c>
      <c r="O89" s="3" t="str">
        <f t="shared" ca="1" si="19"/>
        <v/>
      </c>
      <c r="P89" s="4">
        <f t="shared" ca="1" si="20"/>
        <v>0.15133333333333332</v>
      </c>
      <c r="Q89" s="25">
        <f ca="1">SUM(E$13:E89)</f>
        <v>70000</v>
      </c>
      <c r="R89" s="26">
        <f ca="1">SUM(F$13:F89)</f>
        <v>2050000</v>
      </c>
      <c r="S89" s="26">
        <f ca="1">SUM(G$13:G89)</f>
        <v>190000</v>
      </c>
      <c r="T89" s="27">
        <f t="shared" ca="1" si="27"/>
        <v>2310000</v>
      </c>
      <c r="U89" s="25">
        <f ca="1">SUM(I$13:I89)</f>
        <v>6291</v>
      </c>
      <c r="V89" s="26">
        <f ca="1">SUM(J$13:J89)</f>
        <v>307936</v>
      </c>
      <c r="W89" s="26">
        <f ca="1">SUM(K$13:K89)</f>
        <v>19052</v>
      </c>
      <c r="X89" s="27">
        <f t="shared" ca="1" si="21"/>
        <v>333279</v>
      </c>
      <c r="Y89" s="3">
        <f t="shared" ca="1" si="28"/>
        <v>8.9871428571428574E-2</v>
      </c>
      <c r="Z89" s="3">
        <f t="shared" ca="1" si="28"/>
        <v>0.15021268292682927</v>
      </c>
      <c r="AA89" s="3">
        <f t="shared" ca="1" si="28"/>
        <v>0.10027368421052632</v>
      </c>
      <c r="AB89" s="4">
        <f t="shared" ca="1" si="29"/>
        <v>0.14427662337662336</v>
      </c>
      <c r="AC89" s="47">
        <f t="shared" ca="1" si="22"/>
        <v>2</v>
      </c>
    </row>
    <row r="90" spans="1:29" x14ac:dyDescent="0.3">
      <c r="A90" s="2">
        <v>78</v>
      </c>
      <c r="B90" s="13">
        <v>0.34631010178344379</v>
      </c>
      <c r="C90" s="21">
        <v>0.30061293870916361</v>
      </c>
      <c r="D90" s="31">
        <v>0.45475831117616139</v>
      </c>
      <c r="E90" s="25">
        <f t="shared" ca="1" si="30"/>
        <v>0</v>
      </c>
      <c r="F90" s="26">
        <f t="shared" ca="1" si="31"/>
        <v>30000</v>
      </c>
      <c r="G90" s="26">
        <f t="shared" ca="1" si="32"/>
        <v>0</v>
      </c>
      <c r="H90" s="27">
        <f t="shared" ca="1" si="23"/>
        <v>30000</v>
      </c>
      <c r="I90" s="25">
        <f t="shared" ca="1" si="24"/>
        <v>0</v>
      </c>
      <c r="J90" s="26">
        <f t="shared" ca="1" si="25"/>
        <v>4468</v>
      </c>
      <c r="K90" s="26">
        <f t="shared" ca="1" si="26"/>
        <v>0</v>
      </c>
      <c r="L90" s="27">
        <f t="shared" ca="1" si="18"/>
        <v>4468</v>
      </c>
      <c r="M90" s="19" t="str">
        <f t="shared" ca="1" si="19"/>
        <v/>
      </c>
      <c r="N90" s="3">
        <f t="shared" ca="1" si="19"/>
        <v>0.14893333333333333</v>
      </c>
      <c r="O90" s="3" t="str">
        <f t="shared" ca="1" si="19"/>
        <v/>
      </c>
      <c r="P90" s="4">
        <f t="shared" ca="1" si="20"/>
        <v>0.14893333333333333</v>
      </c>
      <c r="Q90" s="25">
        <f ca="1">SUM(E$13:E90)</f>
        <v>70000</v>
      </c>
      <c r="R90" s="26">
        <f ca="1">SUM(F$13:F90)</f>
        <v>2080000</v>
      </c>
      <c r="S90" s="26">
        <f ca="1">SUM(G$13:G90)</f>
        <v>190000</v>
      </c>
      <c r="T90" s="27">
        <f t="shared" ca="1" si="27"/>
        <v>2340000</v>
      </c>
      <c r="U90" s="25">
        <f ca="1">SUM(I$13:I90)</f>
        <v>6291</v>
      </c>
      <c r="V90" s="26">
        <f ca="1">SUM(J$13:J90)</f>
        <v>312404</v>
      </c>
      <c r="W90" s="26">
        <f ca="1">SUM(K$13:K90)</f>
        <v>19052</v>
      </c>
      <c r="X90" s="27">
        <f t="shared" ca="1" si="21"/>
        <v>337747</v>
      </c>
      <c r="Y90" s="3">
        <f t="shared" ca="1" si="28"/>
        <v>8.9871428571428574E-2</v>
      </c>
      <c r="Z90" s="3">
        <f t="shared" ca="1" si="28"/>
        <v>0.15019423076923077</v>
      </c>
      <c r="AA90" s="3">
        <f t="shared" ca="1" si="28"/>
        <v>0.10027368421052632</v>
      </c>
      <c r="AB90" s="4">
        <f t="shared" ca="1" si="29"/>
        <v>0.1443363247863248</v>
      </c>
      <c r="AC90" s="47">
        <f t="shared" ca="1" si="22"/>
        <v>2</v>
      </c>
    </row>
    <row r="91" spans="1:29" x14ac:dyDescent="0.3">
      <c r="A91" s="2">
        <v>79</v>
      </c>
      <c r="B91" s="13">
        <v>0.97834905680349626</v>
      </c>
      <c r="C91" s="21">
        <v>0.80974428755901162</v>
      </c>
      <c r="D91" s="31">
        <v>0.78313964031650007</v>
      </c>
      <c r="E91" s="25">
        <f t="shared" ca="1" si="30"/>
        <v>0</v>
      </c>
      <c r="F91" s="26">
        <f t="shared" ca="1" si="31"/>
        <v>30000</v>
      </c>
      <c r="G91" s="26">
        <f t="shared" ca="1" si="32"/>
        <v>0</v>
      </c>
      <c r="H91" s="27">
        <f t="shared" ca="1" si="23"/>
        <v>30000</v>
      </c>
      <c r="I91" s="25">
        <f t="shared" ca="1" si="24"/>
        <v>0</v>
      </c>
      <c r="J91" s="26">
        <f t="shared" ca="1" si="25"/>
        <v>4554</v>
      </c>
      <c r="K91" s="26">
        <f t="shared" ca="1" si="26"/>
        <v>0</v>
      </c>
      <c r="L91" s="27">
        <f t="shared" ca="1" si="18"/>
        <v>4554</v>
      </c>
      <c r="M91" s="19" t="str">
        <f t="shared" ca="1" si="19"/>
        <v/>
      </c>
      <c r="N91" s="3">
        <f t="shared" ca="1" si="19"/>
        <v>0.15179999999999999</v>
      </c>
      <c r="O91" s="3" t="str">
        <f t="shared" ca="1" si="19"/>
        <v/>
      </c>
      <c r="P91" s="4">
        <f t="shared" ca="1" si="20"/>
        <v>0.15179999999999999</v>
      </c>
      <c r="Q91" s="25">
        <f ca="1">SUM(E$13:E91)</f>
        <v>70000</v>
      </c>
      <c r="R91" s="26">
        <f ca="1">SUM(F$13:F91)</f>
        <v>2110000</v>
      </c>
      <c r="S91" s="26">
        <f ca="1">SUM(G$13:G91)</f>
        <v>190000</v>
      </c>
      <c r="T91" s="27">
        <f t="shared" ca="1" si="27"/>
        <v>2370000</v>
      </c>
      <c r="U91" s="25">
        <f ca="1">SUM(I$13:I91)</f>
        <v>6291</v>
      </c>
      <c r="V91" s="26">
        <f ca="1">SUM(J$13:J91)</f>
        <v>316958</v>
      </c>
      <c r="W91" s="26">
        <f ca="1">SUM(K$13:K91)</f>
        <v>19052</v>
      </c>
      <c r="X91" s="27">
        <f t="shared" ca="1" si="21"/>
        <v>342301</v>
      </c>
      <c r="Y91" s="3">
        <f t="shared" ca="1" si="28"/>
        <v>8.9871428571428574E-2</v>
      </c>
      <c r="Z91" s="3">
        <f t="shared" ca="1" si="28"/>
        <v>0.15021706161137441</v>
      </c>
      <c r="AA91" s="3">
        <f t="shared" ca="1" si="28"/>
        <v>0.10027368421052632</v>
      </c>
      <c r="AB91" s="4">
        <f t="shared" ca="1" si="29"/>
        <v>0.1444308016877637</v>
      </c>
      <c r="AC91" s="47">
        <f t="shared" ca="1" si="22"/>
        <v>2</v>
      </c>
    </row>
    <row r="92" spans="1:29" x14ac:dyDescent="0.3">
      <c r="A92" s="2">
        <v>80</v>
      </c>
      <c r="B92" s="13">
        <v>0.48597469435809215</v>
      </c>
      <c r="C92" s="21">
        <v>0.60397345532338798</v>
      </c>
      <c r="D92" s="31">
        <v>0.65033772394671752</v>
      </c>
      <c r="E92" s="25">
        <f t="shared" ca="1" si="30"/>
        <v>0</v>
      </c>
      <c r="F92" s="26">
        <f t="shared" ca="1" si="31"/>
        <v>30000</v>
      </c>
      <c r="G92" s="26">
        <f t="shared" ca="1" si="32"/>
        <v>0</v>
      </c>
      <c r="H92" s="27">
        <f t="shared" ca="1" si="23"/>
        <v>30000</v>
      </c>
      <c r="I92" s="25">
        <f t="shared" ca="1" si="24"/>
        <v>0</v>
      </c>
      <c r="J92" s="26">
        <f t="shared" ca="1" si="25"/>
        <v>4516</v>
      </c>
      <c r="K92" s="26">
        <f t="shared" ca="1" si="26"/>
        <v>0</v>
      </c>
      <c r="L92" s="27">
        <f t="shared" ca="1" si="18"/>
        <v>4516</v>
      </c>
      <c r="M92" s="19" t="str">
        <f t="shared" ca="1" si="19"/>
        <v/>
      </c>
      <c r="N92" s="3">
        <f t="shared" ca="1" si="19"/>
        <v>0.15053333333333332</v>
      </c>
      <c r="O92" s="3" t="str">
        <f t="shared" ca="1" si="19"/>
        <v/>
      </c>
      <c r="P92" s="4">
        <f t="shared" ca="1" si="20"/>
        <v>0.15053333333333332</v>
      </c>
      <c r="Q92" s="25">
        <f ca="1">SUM(E$13:E92)</f>
        <v>70000</v>
      </c>
      <c r="R92" s="26">
        <f ca="1">SUM(F$13:F92)</f>
        <v>2140000</v>
      </c>
      <c r="S92" s="26">
        <f ca="1">SUM(G$13:G92)</f>
        <v>190000</v>
      </c>
      <c r="T92" s="27">
        <f t="shared" ca="1" si="27"/>
        <v>2400000</v>
      </c>
      <c r="U92" s="25">
        <f ca="1">SUM(I$13:I92)</f>
        <v>6291</v>
      </c>
      <c r="V92" s="26">
        <f ca="1">SUM(J$13:J92)</f>
        <v>321474</v>
      </c>
      <c r="W92" s="26">
        <f ca="1">SUM(K$13:K92)</f>
        <v>19052</v>
      </c>
      <c r="X92" s="27">
        <f t="shared" ca="1" si="21"/>
        <v>346817</v>
      </c>
      <c r="Y92" s="3">
        <f t="shared" ca="1" si="28"/>
        <v>8.9871428571428574E-2</v>
      </c>
      <c r="Z92" s="3">
        <f t="shared" ca="1" si="28"/>
        <v>0.1502214953271028</v>
      </c>
      <c r="AA92" s="3">
        <f t="shared" ca="1" si="28"/>
        <v>0.10027368421052632</v>
      </c>
      <c r="AB92" s="4">
        <f t="shared" ca="1" si="29"/>
        <v>0.14450708333333334</v>
      </c>
      <c r="AC92" s="47">
        <f t="shared" ca="1" si="22"/>
        <v>2</v>
      </c>
    </row>
    <row r="93" spans="1:29" x14ac:dyDescent="0.3">
      <c r="A93" s="2">
        <v>81</v>
      </c>
      <c r="B93" s="13">
        <v>0.26995315516255525</v>
      </c>
      <c r="C93" s="21">
        <v>0.81723728005559626</v>
      </c>
      <c r="D93" s="31">
        <v>0.6921976638657823</v>
      </c>
      <c r="E93" s="25">
        <f t="shared" ca="1" si="30"/>
        <v>0</v>
      </c>
      <c r="F93" s="26">
        <f t="shared" ca="1" si="31"/>
        <v>30000</v>
      </c>
      <c r="G93" s="26">
        <f t="shared" ca="1" si="32"/>
        <v>0</v>
      </c>
      <c r="H93" s="27">
        <f t="shared" ca="1" si="23"/>
        <v>30000</v>
      </c>
      <c r="I93" s="25">
        <f t="shared" ca="1" si="24"/>
        <v>0</v>
      </c>
      <c r="J93" s="26">
        <f t="shared" ca="1" si="25"/>
        <v>4556</v>
      </c>
      <c r="K93" s="26">
        <f t="shared" ca="1" si="26"/>
        <v>0</v>
      </c>
      <c r="L93" s="27">
        <f t="shared" ca="1" si="18"/>
        <v>4556</v>
      </c>
      <c r="M93" s="19" t="str">
        <f t="shared" ca="1" si="19"/>
        <v/>
      </c>
      <c r="N93" s="3">
        <f t="shared" ca="1" si="19"/>
        <v>0.15186666666666668</v>
      </c>
      <c r="O93" s="3" t="str">
        <f t="shared" ca="1" si="19"/>
        <v/>
      </c>
      <c r="P93" s="4">
        <f t="shared" ca="1" si="20"/>
        <v>0.15186666666666668</v>
      </c>
      <c r="Q93" s="25">
        <f ca="1">SUM(E$13:E93)</f>
        <v>70000</v>
      </c>
      <c r="R93" s="26">
        <f ca="1">SUM(F$13:F93)</f>
        <v>2170000</v>
      </c>
      <c r="S93" s="26">
        <f ca="1">SUM(G$13:G93)</f>
        <v>190000</v>
      </c>
      <c r="T93" s="27">
        <f t="shared" ca="1" si="27"/>
        <v>2430000</v>
      </c>
      <c r="U93" s="25">
        <f ca="1">SUM(I$13:I93)</f>
        <v>6291</v>
      </c>
      <c r="V93" s="26">
        <f ca="1">SUM(J$13:J93)</f>
        <v>326030</v>
      </c>
      <c r="W93" s="26">
        <f ca="1">SUM(K$13:K93)</f>
        <v>19052</v>
      </c>
      <c r="X93" s="27">
        <f t="shared" ca="1" si="21"/>
        <v>351373</v>
      </c>
      <c r="Y93" s="3">
        <f t="shared" ca="1" si="28"/>
        <v>8.9871428571428574E-2</v>
      </c>
      <c r="Z93" s="3">
        <f t="shared" ca="1" si="28"/>
        <v>0.1502442396313364</v>
      </c>
      <c r="AA93" s="3">
        <f t="shared" ca="1" si="28"/>
        <v>0.10027368421052632</v>
      </c>
      <c r="AB93" s="4">
        <f t="shared" ca="1" si="29"/>
        <v>0.14459794238683127</v>
      </c>
      <c r="AC93" s="47">
        <f t="shared" ca="1" si="22"/>
        <v>2</v>
      </c>
    </row>
    <row r="94" spans="1:29" x14ac:dyDescent="0.3">
      <c r="A94" s="2">
        <v>82</v>
      </c>
      <c r="B94" s="13">
        <v>6.0282743738085953E-3</v>
      </c>
      <c r="C94" s="21">
        <v>0.25093004710731959</v>
      </c>
      <c r="D94" s="31">
        <v>0.20751681311193138</v>
      </c>
      <c r="E94" s="25">
        <f t="shared" ca="1" si="30"/>
        <v>0</v>
      </c>
      <c r="F94" s="26">
        <f t="shared" ca="1" si="31"/>
        <v>30000</v>
      </c>
      <c r="G94" s="26">
        <f t="shared" ca="1" si="32"/>
        <v>0</v>
      </c>
      <c r="H94" s="27">
        <f t="shared" ca="1" si="23"/>
        <v>30000</v>
      </c>
      <c r="I94" s="25">
        <f t="shared" ca="1" si="24"/>
        <v>0</v>
      </c>
      <c r="J94" s="26">
        <f t="shared" ca="1" si="25"/>
        <v>4458</v>
      </c>
      <c r="K94" s="26">
        <f t="shared" ca="1" si="26"/>
        <v>0</v>
      </c>
      <c r="L94" s="27">
        <f t="shared" ca="1" si="18"/>
        <v>4458</v>
      </c>
      <c r="M94" s="19" t="str">
        <f t="shared" ca="1" si="19"/>
        <v/>
      </c>
      <c r="N94" s="3">
        <f t="shared" ca="1" si="19"/>
        <v>0.14860000000000001</v>
      </c>
      <c r="O94" s="3" t="str">
        <f t="shared" ca="1" si="19"/>
        <v/>
      </c>
      <c r="P94" s="4">
        <f t="shared" ca="1" si="20"/>
        <v>0.14860000000000001</v>
      </c>
      <c r="Q94" s="25">
        <f ca="1">SUM(E$13:E94)</f>
        <v>70000</v>
      </c>
      <c r="R94" s="26">
        <f ca="1">SUM(F$13:F94)</f>
        <v>2200000</v>
      </c>
      <c r="S94" s="26">
        <f ca="1">SUM(G$13:G94)</f>
        <v>190000</v>
      </c>
      <c r="T94" s="27">
        <f t="shared" ca="1" si="27"/>
        <v>2460000</v>
      </c>
      <c r="U94" s="25">
        <f ca="1">SUM(I$13:I94)</f>
        <v>6291</v>
      </c>
      <c r="V94" s="26">
        <f ca="1">SUM(J$13:J94)</f>
        <v>330488</v>
      </c>
      <c r="W94" s="26">
        <f ca="1">SUM(K$13:K94)</f>
        <v>19052</v>
      </c>
      <c r="X94" s="27">
        <f t="shared" ca="1" si="21"/>
        <v>355831</v>
      </c>
      <c r="Y94" s="3">
        <f t="shared" ca="1" si="28"/>
        <v>8.9871428571428574E-2</v>
      </c>
      <c r="Z94" s="3">
        <f t="shared" ca="1" si="28"/>
        <v>0.15022181818181818</v>
      </c>
      <c r="AA94" s="3">
        <f t="shared" ca="1" si="28"/>
        <v>0.10027368421052632</v>
      </c>
      <c r="AB94" s="4">
        <f t="shared" ca="1" si="29"/>
        <v>0.14464674796747967</v>
      </c>
      <c r="AC94" s="47">
        <f t="shared" ca="1" si="22"/>
        <v>2</v>
      </c>
    </row>
    <row r="95" spans="1:29" x14ac:dyDescent="0.3">
      <c r="A95" s="2">
        <v>83</v>
      </c>
      <c r="B95" s="13">
        <v>0.30816333775697613</v>
      </c>
      <c r="C95" s="21">
        <v>0.53744895139262971</v>
      </c>
      <c r="D95" s="31">
        <v>0.76499844870774403</v>
      </c>
      <c r="E95" s="25">
        <f t="shared" ca="1" si="30"/>
        <v>0</v>
      </c>
      <c r="F95" s="26">
        <f t="shared" ca="1" si="31"/>
        <v>30000</v>
      </c>
      <c r="G95" s="26">
        <f t="shared" ca="1" si="32"/>
        <v>0</v>
      </c>
      <c r="H95" s="27">
        <f t="shared" ca="1" si="23"/>
        <v>30000</v>
      </c>
      <c r="I95" s="25">
        <f t="shared" ca="1" si="24"/>
        <v>0</v>
      </c>
      <c r="J95" s="26">
        <f t="shared" ca="1" si="25"/>
        <v>4506</v>
      </c>
      <c r="K95" s="26">
        <f t="shared" ca="1" si="26"/>
        <v>0</v>
      </c>
      <c r="L95" s="27">
        <f t="shared" ca="1" si="18"/>
        <v>4506</v>
      </c>
      <c r="M95" s="19" t="str">
        <f t="shared" ca="1" si="19"/>
        <v/>
      </c>
      <c r="N95" s="3">
        <f t="shared" ca="1" si="19"/>
        <v>0.1502</v>
      </c>
      <c r="O95" s="3" t="str">
        <f t="shared" ca="1" si="19"/>
        <v/>
      </c>
      <c r="P95" s="4">
        <f t="shared" ca="1" si="20"/>
        <v>0.1502</v>
      </c>
      <c r="Q95" s="25">
        <f ca="1">SUM(E$13:E95)</f>
        <v>70000</v>
      </c>
      <c r="R95" s="26">
        <f ca="1">SUM(F$13:F95)</f>
        <v>2230000</v>
      </c>
      <c r="S95" s="26">
        <f ca="1">SUM(G$13:G95)</f>
        <v>190000</v>
      </c>
      <c r="T95" s="27">
        <f t="shared" ca="1" si="27"/>
        <v>2490000</v>
      </c>
      <c r="U95" s="25">
        <f ca="1">SUM(I$13:I95)</f>
        <v>6291</v>
      </c>
      <c r="V95" s="26">
        <f ca="1">SUM(J$13:J95)</f>
        <v>334994</v>
      </c>
      <c r="W95" s="26">
        <f ca="1">SUM(K$13:K95)</f>
        <v>19052</v>
      </c>
      <c r="X95" s="27">
        <f t="shared" ca="1" si="21"/>
        <v>360337</v>
      </c>
      <c r="Y95" s="3">
        <f t="shared" ca="1" si="28"/>
        <v>8.9871428571428574E-2</v>
      </c>
      <c r="Z95" s="3">
        <f t="shared" ca="1" si="28"/>
        <v>0.15022152466367714</v>
      </c>
      <c r="AA95" s="3">
        <f t="shared" ca="1" si="28"/>
        <v>0.10027368421052632</v>
      </c>
      <c r="AB95" s="4">
        <f t="shared" ca="1" si="29"/>
        <v>0.14471365461847391</v>
      </c>
      <c r="AC95" s="47">
        <f t="shared" ca="1" si="22"/>
        <v>2</v>
      </c>
    </row>
    <row r="96" spans="1:29" x14ac:dyDescent="0.3">
      <c r="A96" s="2">
        <v>84</v>
      </c>
      <c r="B96" s="13">
        <v>2.4018343509170204E-2</v>
      </c>
      <c r="C96" s="21">
        <v>0.13928576039662621</v>
      </c>
      <c r="D96" s="31">
        <v>0.83560141946420796</v>
      </c>
      <c r="E96" s="25">
        <f t="shared" ca="1" si="30"/>
        <v>0</v>
      </c>
      <c r="F96" s="26">
        <f t="shared" ca="1" si="31"/>
        <v>30000</v>
      </c>
      <c r="G96" s="26">
        <f t="shared" ca="1" si="32"/>
        <v>0</v>
      </c>
      <c r="H96" s="27">
        <f t="shared" ca="1" si="23"/>
        <v>30000</v>
      </c>
      <c r="I96" s="25">
        <f t="shared" ca="1" si="24"/>
        <v>0</v>
      </c>
      <c r="J96" s="26">
        <f t="shared" ca="1" si="25"/>
        <v>4433</v>
      </c>
      <c r="K96" s="26">
        <f t="shared" ca="1" si="26"/>
        <v>0</v>
      </c>
      <c r="L96" s="27">
        <f t="shared" ca="1" si="18"/>
        <v>4433</v>
      </c>
      <c r="M96" s="19" t="str">
        <f t="shared" ca="1" si="19"/>
        <v/>
      </c>
      <c r="N96" s="3">
        <f t="shared" ca="1" si="19"/>
        <v>0.14776666666666666</v>
      </c>
      <c r="O96" s="3" t="str">
        <f t="shared" ca="1" si="19"/>
        <v/>
      </c>
      <c r="P96" s="4">
        <f t="shared" ca="1" si="20"/>
        <v>0.14776666666666666</v>
      </c>
      <c r="Q96" s="25">
        <f ca="1">SUM(E$13:E96)</f>
        <v>70000</v>
      </c>
      <c r="R96" s="26">
        <f ca="1">SUM(F$13:F96)</f>
        <v>2260000</v>
      </c>
      <c r="S96" s="26">
        <f ca="1">SUM(G$13:G96)</f>
        <v>190000</v>
      </c>
      <c r="T96" s="27">
        <f t="shared" ca="1" si="27"/>
        <v>2520000</v>
      </c>
      <c r="U96" s="25">
        <f ca="1">SUM(I$13:I96)</f>
        <v>6291</v>
      </c>
      <c r="V96" s="26">
        <f ca="1">SUM(J$13:J96)</f>
        <v>339427</v>
      </c>
      <c r="W96" s="26">
        <f ca="1">SUM(K$13:K96)</f>
        <v>19052</v>
      </c>
      <c r="X96" s="27">
        <f t="shared" ca="1" si="21"/>
        <v>364770</v>
      </c>
      <c r="Y96" s="3">
        <f t="shared" ca="1" si="28"/>
        <v>8.9871428571428574E-2</v>
      </c>
      <c r="Z96" s="3">
        <f t="shared" ca="1" si="28"/>
        <v>0.15018893805309735</v>
      </c>
      <c r="AA96" s="3">
        <f t="shared" ca="1" si="28"/>
        <v>0.10027368421052632</v>
      </c>
      <c r="AB96" s="4">
        <f t="shared" ca="1" si="29"/>
        <v>0.14474999999999999</v>
      </c>
      <c r="AC96" s="47">
        <f t="shared" ca="1" si="22"/>
        <v>2</v>
      </c>
    </row>
    <row r="97" spans="1:29" x14ac:dyDescent="0.3">
      <c r="A97" s="2">
        <v>85</v>
      </c>
      <c r="B97" s="13">
        <v>0.31814169174281948</v>
      </c>
      <c r="C97" s="21">
        <v>0.2351072569789161</v>
      </c>
      <c r="D97" s="31">
        <v>2.9852004744422178E-2</v>
      </c>
      <c r="E97" s="25">
        <f t="shared" ca="1" si="30"/>
        <v>0</v>
      </c>
      <c r="F97" s="26">
        <f t="shared" ca="1" si="31"/>
        <v>30000</v>
      </c>
      <c r="G97" s="26">
        <f t="shared" ca="1" si="32"/>
        <v>0</v>
      </c>
      <c r="H97" s="27">
        <f t="shared" ca="1" si="23"/>
        <v>30000</v>
      </c>
      <c r="I97" s="25">
        <f t="shared" ca="1" si="24"/>
        <v>0</v>
      </c>
      <c r="J97" s="26">
        <f t="shared" ca="1" si="25"/>
        <v>4455</v>
      </c>
      <c r="K97" s="26">
        <f t="shared" ca="1" si="26"/>
        <v>0</v>
      </c>
      <c r="L97" s="27">
        <f t="shared" ca="1" si="18"/>
        <v>4455</v>
      </c>
      <c r="M97" s="19" t="str">
        <f t="shared" ca="1" si="19"/>
        <v/>
      </c>
      <c r="N97" s="3">
        <f t="shared" ca="1" si="19"/>
        <v>0.14849999999999999</v>
      </c>
      <c r="O97" s="3" t="str">
        <f t="shared" ca="1" si="19"/>
        <v/>
      </c>
      <c r="P97" s="4">
        <f t="shared" ca="1" si="20"/>
        <v>0.14849999999999999</v>
      </c>
      <c r="Q97" s="25">
        <f ca="1">SUM(E$13:E97)</f>
        <v>70000</v>
      </c>
      <c r="R97" s="26">
        <f ca="1">SUM(F$13:F97)</f>
        <v>2290000</v>
      </c>
      <c r="S97" s="26">
        <f ca="1">SUM(G$13:G97)</f>
        <v>190000</v>
      </c>
      <c r="T97" s="27">
        <f t="shared" ca="1" si="27"/>
        <v>2550000</v>
      </c>
      <c r="U97" s="25">
        <f ca="1">SUM(I$13:I97)</f>
        <v>6291</v>
      </c>
      <c r="V97" s="26">
        <f ca="1">SUM(J$13:J97)</f>
        <v>343882</v>
      </c>
      <c r="W97" s="26">
        <f ca="1">SUM(K$13:K97)</f>
        <v>19052</v>
      </c>
      <c r="X97" s="27">
        <f t="shared" ca="1" si="21"/>
        <v>369225</v>
      </c>
      <c r="Y97" s="3">
        <f t="shared" ca="1" si="28"/>
        <v>8.9871428571428574E-2</v>
      </c>
      <c r="Z97" s="3">
        <f t="shared" ca="1" si="28"/>
        <v>0.15016681222707423</v>
      </c>
      <c r="AA97" s="3">
        <f t="shared" ca="1" si="28"/>
        <v>0.10027368421052632</v>
      </c>
      <c r="AB97" s="4">
        <f t="shared" ca="1" si="29"/>
        <v>0.14479411764705882</v>
      </c>
      <c r="AC97" s="47">
        <f t="shared" ca="1" si="22"/>
        <v>2</v>
      </c>
    </row>
    <row r="98" spans="1:29" x14ac:dyDescent="0.3">
      <c r="A98" s="2">
        <v>86</v>
      </c>
      <c r="B98" s="13">
        <v>0.8885010343526113</v>
      </c>
      <c r="C98" s="21">
        <v>0.51675477382158452</v>
      </c>
      <c r="D98" s="31">
        <v>0.23468028359458015</v>
      </c>
      <c r="E98" s="25">
        <f t="shared" ca="1" si="30"/>
        <v>0</v>
      </c>
      <c r="F98" s="26">
        <f t="shared" ca="1" si="31"/>
        <v>30000</v>
      </c>
      <c r="G98" s="26">
        <f t="shared" ca="1" si="32"/>
        <v>0</v>
      </c>
      <c r="H98" s="27">
        <f t="shared" ca="1" si="23"/>
        <v>30000</v>
      </c>
      <c r="I98" s="25">
        <f t="shared" ca="1" si="24"/>
        <v>0</v>
      </c>
      <c r="J98" s="26">
        <f t="shared" ca="1" si="25"/>
        <v>4502</v>
      </c>
      <c r="K98" s="26">
        <f t="shared" ca="1" si="26"/>
        <v>0</v>
      </c>
      <c r="L98" s="27">
        <f t="shared" ca="1" si="18"/>
        <v>4502</v>
      </c>
      <c r="M98" s="19" t="str">
        <f t="shared" ca="1" si="19"/>
        <v/>
      </c>
      <c r="N98" s="3">
        <f t="shared" ca="1" si="19"/>
        <v>0.15006666666666665</v>
      </c>
      <c r="O98" s="3" t="str">
        <f t="shared" ca="1" si="19"/>
        <v/>
      </c>
      <c r="P98" s="4">
        <f t="shared" ca="1" si="20"/>
        <v>0.15006666666666665</v>
      </c>
      <c r="Q98" s="25">
        <f ca="1">SUM(E$13:E98)</f>
        <v>70000</v>
      </c>
      <c r="R98" s="26">
        <f ca="1">SUM(F$13:F98)</f>
        <v>2320000</v>
      </c>
      <c r="S98" s="26">
        <f ca="1">SUM(G$13:G98)</f>
        <v>190000</v>
      </c>
      <c r="T98" s="27">
        <f t="shared" ca="1" si="27"/>
        <v>2580000</v>
      </c>
      <c r="U98" s="25">
        <f ca="1">SUM(I$13:I98)</f>
        <v>6291</v>
      </c>
      <c r="V98" s="26">
        <f ca="1">SUM(J$13:J98)</f>
        <v>348384</v>
      </c>
      <c r="W98" s="26">
        <f ca="1">SUM(K$13:K98)</f>
        <v>19052</v>
      </c>
      <c r="X98" s="27">
        <f t="shared" ca="1" si="21"/>
        <v>373727</v>
      </c>
      <c r="Y98" s="3">
        <f t="shared" ca="1" si="28"/>
        <v>8.9871428571428574E-2</v>
      </c>
      <c r="Z98" s="3">
        <f t="shared" ca="1" si="28"/>
        <v>0.1501655172413793</v>
      </c>
      <c r="AA98" s="3">
        <f t="shared" ca="1" si="28"/>
        <v>0.10027368421052632</v>
      </c>
      <c r="AB98" s="4">
        <f t="shared" ca="1" si="29"/>
        <v>0.14485542635658916</v>
      </c>
      <c r="AC98" s="47">
        <f t="shared" ca="1" si="22"/>
        <v>2</v>
      </c>
    </row>
    <row r="99" spans="1:29" x14ac:dyDescent="0.3">
      <c r="A99" s="2">
        <v>87</v>
      </c>
      <c r="B99" s="13">
        <v>0.64857937990936154</v>
      </c>
      <c r="C99" s="21">
        <v>0.49305256267982889</v>
      </c>
      <c r="D99" s="31">
        <v>0.31263897501178872</v>
      </c>
      <c r="E99" s="25">
        <f t="shared" ca="1" si="30"/>
        <v>0</v>
      </c>
      <c r="F99" s="26">
        <f t="shared" ca="1" si="31"/>
        <v>30000</v>
      </c>
      <c r="G99" s="26">
        <f t="shared" ca="1" si="32"/>
        <v>0</v>
      </c>
      <c r="H99" s="27">
        <f t="shared" ca="1" si="23"/>
        <v>30000</v>
      </c>
      <c r="I99" s="25">
        <f t="shared" ca="1" si="24"/>
        <v>0</v>
      </c>
      <c r="J99" s="26">
        <f t="shared" ca="1" si="25"/>
        <v>4499</v>
      </c>
      <c r="K99" s="26">
        <f t="shared" ca="1" si="26"/>
        <v>0</v>
      </c>
      <c r="L99" s="27">
        <f t="shared" ca="1" si="18"/>
        <v>4499</v>
      </c>
      <c r="M99" s="19" t="str">
        <f t="shared" ca="1" si="19"/>
        <v/>
      </c>
      <c r="N99" s="3">
        <f t="shared" ca="1" si="19"/>
        <v>0.14996666666666666</v>
      </c>
      <c r="O99" s="3" t="str">
        <f t="shared" ca="1" si="19"/>
        <v/>
      </c>
      <c r="P99" s="4">
        <f t="shared" ca="1" si="20"/>
        <v>0.14996666666666666</v>
      </c>
      <c r="Q99" s="25">
        <f ca="1">SUM(E$13:E99)</f>
        <v>70000</v>
      </c>
      <c r="R99" s="26">
        <f ca="1">SUM(F$13:F99)</f>
        <v>2350000</v>
      </c>
      <c r="S99" s="26">
        <f ca="1">SUM(G$13:G99)</f>
        <v>190000</v>
      </c>
      <c r="T99" s="27">
        <f t="shared" ca="1" si="27"/>
        <v>2610000</v>
      </c>
      <c r="U99" s="25">
        <f ca="1">SUM(I$13:I99)</f>
        <v>6291</v>
      </c>
      <c r="V99" s="26">
        <f ca="1">SUM(J$13:J99)</f>
        <v>352883</v>
      </c>
      <c r="W99" s="26">
        <f ca="1">SUM(K$13:K99)</f>
        <v>19052</v>
      </c>
      <c r="X99" s="27">
        <f t="shared" ca="1" si="21"/>
        <v>378226</v>
      </c>
      <c r="Y99" s="3">
        <f t="shared" ca="1" si="28"/>
        <v>8.9871428571428574E-2</v>
      </c>
      <c r="Z99" s="3">
        <f t="shared" ca="1" si="28"/>
        <v>0.15016297872340426</v>
      </c>
      <c r="AA99" s="3">
        <f t="shared" ca="1" si="28"/>
        <v>0.10027368421052632</v>
      </c>
      <c r="AB99" s="4">
        <f t="shared" ca="1" si="29"/>
        <v>0.14491417624521072</v>
      </c>
      <c r="AC99" s="47">
        <f t="shared" ca="1" si="22"/>
        <v>2</v>
      </c>
    </row>
    <row r="100" spans="1:29" x14ac:dyDescent="0.3">
      <c r="A100" s="2">
        <v>88</v>
      </c>
      <c r="B100" s="13">
        <v>0.10046354405298519</v>
      </c>
      <c r="C100" s="21">
        <v>0.69831772569615647</v>
      </c>
      <c r="D100" s="31">
        <v>0.33135131823650465</v>
      </c>
      <c r="E100" s="25">
        <f t="shared" ca="1" si="30"/>
        <v>0</v>
      </c>
      <c r="F100" s="26">
        <f t="shared" ca="1" si="31"/>
        <v>30000</v>
      </c>
      <c r="G100" s="26">
        <f t="shared" ca="1" si="32"/>
        <v>0</v>
      </c>
      <c r="H100" s="27">
        <f t="shared" ca="1" si="23"/>
        <v>30000</v>
      </c>
      <c r="I100" s="25">
        <f t="shared" ca="1" si="24"/>
        <v>0</v>
      </c>
      <c r="J100" s="26">
        <f t="shared" ca="1" si="25"/>
        <v>4532</v>
      </c>
      <c r="K100" s="26">
        <f t="shared" ca="1" si="26"/>
        <v>0</v>
      </c>
      <c r="L100" s="27">
        <f t="shared" ca="1" si="18"/>
        <v>4532</v>
      </c>
      <c r="M100" s="19" t="str">
        <f t="shared" ca="1" si="19"/>
        <v/>
      </c>
      <c r="N100" s="3">
        <f t="shared" ca="1" si="19"/>
        <v>0.15106666666666665</v>
      </c>
      <c r="O100" s="3" t="str">
        <f t="shared" ca="1" si="19"/>
        <v/>
      </c>
      <c r="P100" s="4">
        <f t="shared" ca="1" si="20"/>
        <v>0.15106666666666665</v>
      </c>
      <c r="Q100" s="25">
        <f ca="1">SUM(E$13:E100)</f>
        <v>70000</v>
      </c>
      <c r="R100" s="26">
        <f ca="1">SUM(F$13:F100)</f>
        <v>2380000</v>
      </c>
      <c r="S100" s="26">
        <f ca="1">SUM(G$13:G100)</f>
        <v>190000</v>
      </c>
      <c r="T100" s="27">
        <f t="shared" ca="1" si="27"/>
        <v>2640000</v>
      </c>
      <c r="U100" s="25">
        <f ca="1">SUM(I$13:I100)</f>
        <v>6291</v>
      </c>
      <c r="V100" s="26">
        <f ca="1">SUM(J$13:J100)</f>
        <v>357415</v>
      </c>
      <c r="W100" s="26">
        <f ca="1">SUM(K$13:K100)</f>
        <v>19052</v>
      </c>
      <c r="X100" s="27">
        <f t="shared" ca="1" si="21"/>
        <v>382758</v>
      </c>
      <c r="Y100" s="3">
        <f t="shared" ca="1" si="28"/>
        <v>8.9871428571428574E-2</v>
      </c>
      <c r="Z100" s="3">
        <f t="shared" ca="1" si="28"/>
        <v>0.15017436974789916</v>
      </c>
      <c r="AA100" s="3">
        <f t="shared" ca="1" si="28"/>
        <v>0.10027368421052632</v>
      </c>
      <c r="AB100" s="4">
        <f t="shared" ca="1" si="29"/>
        <v>0.1449840909090909</v>
      </c>
      <c r="AC100" s="47">
        <f t="shared" ca="1" si="22"/>
        <v>2</v>
      </c>
    </row>
    <row r="101" spans="1:29" x14ac:dyDescent="0.3">
      <c r="A101" s="2">
        <v>89</v>
      </c>
      <c r="B101" s="13">
        <v>0.80527171132507769</v>
      </c>
      <c r="C101" s="21">
        <v>0.46912419276395889</v>
      </c>
      <c r="D101" s="31">
        <v>0.15508711917457563</v>
      </c>
      <c r="E101" s="25">
        <f t="shared" ca="1" si="30"/>
        <v>0</v>
      </c>
      <c r="F101" s="26">
        <f t="shared" ca="1" si="31"/>
        <v>30000</v>
      </c>
      <c r="G101" s="26">
        <f t="shared" ca="1" si="32"/>
        <v>0</v>
      </c>
      <c r="H101" s="27">
        <f t="shared" ca="1" si="23"/>
        <v>30000</v>
      </c>
      <c r="I101" s="25">
        <f t="shared" ca="1" si="24"/>
        <v>0</v>
      </c>
      <c r="J101" s="26">
        <f t="shared" ca="1" si="25"/>
        <v>4495</v>
      </c>
      <c r="K101" s="26">
        <f t="shared" ca="1" si="26"/>
        <v>0</v>
      </c>
      <c r="L101" s="27">
        <f t="shared" ca="1" si="18"/>
        <v>4495</v>
      </c>
      <c r="M101" s="19" t="str">
        <f t="shared" ca="1" si="19"/>
        <v/>
      </c>
      <c r="N101" s="3">
        <f t="shared" ca="1" si="19"/>
        <v>0.14983333333333335</v>
      </c>
      <c r="O101" s="3" t="str">
        <f t="shared" ca="1" si="19"/>
        <v/>
      </c>
      <c r="P101" s="4">
        <f t="shared" ca="1" si="20"/>
        <v>0.14983333333333335</v>
      </c>
      <c r="Q101" s="25">
        <f ca="1">SUM(E$13:E101)</f>
        <v>70000</v>
      </c>
      <c r="R101" s="26">
        <f ca="1">SUM(F$13:F101)</f>
        <v>2410000</v>
      </c>
      <c r="S101" s="26">
        <f ca="1">SUM(G$13:G101)</f>
        <v>190000</v>
      </c>
      <c r="T101" s="27">
        <f t="shared" ca="1" si="27"/>
        <v>2670000</v>
      </c>
      <c r="U101" s="25">
        <f ca="1">SUM(I$13:I101)</f>
        <v>6291</v>
      </c>
      <c r="V101" s="26">
        <f ca="1">SUM(J$13:J101)</f>
        <v>361910</v>
      </c>
      <c r="W101" s="26">
        <f ca="1">SUM(K$13:K101)</f>
        <v>19052</v>
      </c>
      <c r="X101" s="27">
        <f t="shared" ca="1" si="21"/>
        <v>387253</v>
      </c>
      <c r="Y101" s="3">
        <f t="shared" ca="1" si="28"/>
        <v>8.9871428571428574E-2</v>
      </c>
      <c r="Z101" s="3">
        <f t="shared" ca="1" si="28"/>
        <v>0.1501701244813278</v>
      </c>
      <c r="AA101" s="3">
        <f t="shared" ca="1" si="28"/>
        <v>0.10027368421052632</v>
      </c>
      <c r="AB101" s="4">
        <f t="shared" ca="1" si="29"/>
        <v>0.14503857677902621</v>
      </c>
      <c r="AC101" s="47">
        <f t="shared" ca="1" si="22"/>
        <v>2</v>
      </c>
    </row>
    <row r="102" spans="1:29" x14ac:dyDescent="0.3">
      <c r="A102" s="2">
        <v>90</v>
      </c>
      <c r="B102" s="13">
        <v>0.71522780574552536</v>
      </c>
      <c r="C102" s="21">
        <v>0.92633689273087105</v>
      </c>
      <c r="D102" s="31">
        <v>0.61818661320843427</v>
      </c>
      <c r="E102" s="25">
        <f t="shared" ca="1" si="30"/>
        <v>0</v>
      </c>
      <c r="F102" s="26">
        <f t="shared" ca="1" si="31"/>
        <v>30000</v>
      </c>
      <c r="G102" s="26">
        <f t="shared" ca="1" si="32"/>
        <v>0</v>
      </c>
      <c r="H102" s="27">
        <f t="shared" ca="1" si="23"/>
        <v>30000</v>
      </c>
      <c r="I102" s="25">
        <f t="shared" ca="1" si="24"/>
        <v>0</v>
      </c>
      <c r="J102" s="26">
        <f t="shared" ca="1" si="25"/>
        <v>4590</v>
      </c>
      <c r="K102" s="26">
        <f t="shared" ca="1" si="26"/>
        <v>0</v>
      </c>
      <c r="L102" s="27">
        <f t="shared" ca="1" si="18"/>
        <v>4590</v>
      </c>
      <c r="M102" s="19" t="str">
        <f t="shared" ca="1" si="19"/>
        <v/>
      </c>
      <c r="N102" s="3">
        <f t="shared" ca="1" si="19"/>
        <v>0.153</v>
      </c>
      <c r="O102" s="3" t="str">
        <f t="shared" ca="1" si="19"/>
        <v/>
      </c>
      <c r="P102" s="4">
        <f t="shared" ca="1" si="20"/>
        <v>0.153</v>
      </c>
      <c r="Q102" s="25">
        <f ca="1">SUM(E$13:E102)</f>
        <v>70000</v>
      </c>
      <c r="R102" s="26">
        <f ca="1">SUM(F$13:F102)</f>
        <v>2440000</v>
      </c>
      <c r="S102" s="26">
        <f ca="1">SUM(G$13:G102)</f>
        <v>190000</v>
      </c>
      <c r="T102" s="27">
        <f t="shared" ca="1" si="27"/>
        <v>2700000</v>
      </c>
      <c r="U102" s="25">
        <f ca="1">SUM(I$13:I102)</f>
        <v>6291</v>
      </c>
      <c r="V102" s="26">
        <f ca="1">SUM(J$13:J102)</f>
        <v>366500</v>
      </c>
      <c r="W102" s="26">
        <f ca="1">SUM(K$13:K102)</f>
        <v>19052</v>
      </c>
      <c r="X102" s="27">
        <f t="shared" ca="1" si="21"/>
        <v>391843</v>
      </c>
      <c r="Y102" s="3">
        <f t="shared" ca="1" si="28"/>
        <v>8.9871428571428574E-2</v>
      </c>
      <c r="Z102" s="3">
        <f t="shared" ca="1" si="28"/>
        <v>0.15020491803278688</v>
      </c>
      <c r="AA102" s="3">
        <f t="shared" ca="1" si="28"/>
        <v>0.10027368421052632</v>
      </c>
      <c r="AB102" s="4">
        <f t="shared" ca="1" si="29"/>
        <v>0.14512703703703703</v>
      </c>
      <c r="AC102" s="47">
        <f t="shared" ca="1" si="22"/>
        <v>2</v>
      </c>
    </row>
    <row r="103" spans="1:29" x14ac:dyDescent="0.3">
      <c r="A103" s="2">
        <v>91</v>
      </c>
      <c r="B103" s="13">
        <v>0.56547221841622886</v>
      </c>
      <c r="C103" s="21">
        <v>0.29672057058124457</v>
      </c>
      <c r="D103" s="31">
        <v>0.73096467990167469</v>
      </c>
      <c r="E103" s="25">
        <f t="shared" ca="1" si="30"/>
        <v>0</v>
      </c>
      <c r="F103" s="26">
        <f t="shared" ca="1" si="31"/>
        <v>30000</v>
      </c>
      <c r="G103" s="26">
        <f t="shared" ca="1" si="32"/>
        <v>0</v>
      </c>
      <c r="H103" s="27">
        <f t="shared" ca="1" si="23"/>
        <v>30000</v>
      </c>
      <c r="I103" s="25">
        <f t="shared" ca="1" si="24"/>
        <v>0</v>
      </c>
      <c r="J103" s="26">
        <f t="shared" ca="1" si="25"/>
        <v>4467</v>
      </c>
      <c r="K103" s="26">
        <f t="shared" ca="1" si="26"/>
        <v>0</v>
      </c>
      <c r="L103" s="27">
        <f t="shared" ca="1" si="18"/>
        <v>4467</v>
      </c>
      <c r="M103" s="19" t="str">
        <f t="shared" ca="1" si="19"/>
        <v/>
      </c>
      <c r="N103" s="3">
        <f t="shared" ca="1" si="19"/>
        <v>0.1489</v>
      </c>
      <c r="O103" s="3" t="str">
        <f t="shared" ca="1" si="19"/>
        <v/>
      </c>
      <c r="P103" s="4">
        <f t="shared" ca="1" si="20"/>
        <v>0.1489</v>
      </c>
      <c r="Q103" s="25">
        <f ca="1">SUM(E$13:E103)</f>
        <v>70000</v>
      </c>
      <c r="R103" s="26">
        <f ca="1">SUM(F$13:F103)</f>
        <v>2470000</v>
      </c>
      <c r="S103" s="26">
        <f ca="1">SUM(G$13:G103)</f>
        <v>190000</v>
      </c>
      <c r="T103" s="27">
        <f t="shared" ca="1" si="27"/>
        <v>2730000</v>
      </c>
      <c r="U103" s="25">
        <f ca="1">SUM(I$13:I103)</f>
        <v>6291</v>
      </c>
      <c r="V103" s="26">
        <f ca="1">SUM(J$13:J103)</f>
        <v>370967</v>
      </c>
      <c r="W103" s="26">
        <f ca="1">SUM(K$13:K103)</f>
        <v>19052</v>
      </c>
      <c r="X103" s="27">
        <f t="shared" ca="1" si="21"/>
        <v>396310</v>
      </c>
      <c r="Y103" s="3">
        <f t="shared" ca="1" si="28"/>
        <v>8.9871428571428574E-2</v>
      </c>
      <c r="Z103" s="3">
        <f t="shared" ca="1" si="28"/>
        <v>0.15018906882591093</v>
      </c>
      <c r="AA103" s="3">
        <f t="shared" ca="1" si="28"/>
        <v>0.10027368421052632</v>
      </c>
      <c r="AB103" s="4">
        <f t="shared" ca="1" si="29"/>
        <v>0.14516849816849817</v>
      </c>
      <c r="AC103" s="47">
        <f t="shared" ca="1" si="22"/>
        <v>2</v>
      </c>
    </row>
    <row r="104" spans="1:29" x14ac:dyDescent="0.3">
      <c r="A104" s="2">
        <v>92</v>
      </c>
      <c r="B104" s="13">
        <v>0.58673739987979778</v>
      </c>
      <c r="C104" s="21">
        <v>0.92627667649164835</v>
      </c>
      <c r="D104" s="31">
        <v>0.70717938221237242</v>
      </c>
      <c r="E104" s="25">
        <f t="shared" ca="1" si="30"/>
        <v>0</v>
      </c>
      <c r="F104" s="26">
        <f t="shared" ca="1" si="31"/>
        <v>30000</v>
      </c>
      <c r="G104" s="26">
        <f t="shared" ca="1" si="32"/>
        <v>0</v>
      </c>
      <c r="H104" s="27">
        <f t="shared" ca="1" si="23"/>
        <v>30000</v>
      </c>
      <c r="I104" s="25">
        <f t="shared" ca="1" si="24"/>
        <v>0</v>
      </c>
      <c r="J104" s="26">
        <f t="shared" ca="1" si="25"/>
        <v>4590</v>
      </c>
      <c r="K104" s="26">
        <f t="shared" ca="1" si="26"/>
        <v>0</v>
      </c>
      <c r="L104" s="27">
        <f t="shared" ca="1" si="18"/>
        <v>4590</v>
      </c>
      <c r="M104" s="19" t="str">
        <f t="shared" ca="1" si="19"/>
        <v/>
      </c>
      <c r="N104" s="3">
        <f t="shared" ca="1" si="19"/>
        <v>0.153</v>
      </c>
      <c r="O104" s="3" t="str">
        <f t="shared" ca="1" si="19"/>
        <v/>
      </c>
      <c r="P104" s="4">
        <f t="shared" ca="1" si="20"/>
        <v>0.153</v>
      </c>
      <c r="Q104" s="25">
        <f ca="1">SUM(E$13:E104)</f>
        <v>70000</v>
      </c>
      <c r="R104" s="26">
        <f ca="1">SUM(F$13:F104)</f>
        <v>2500000</v>
      </c>
      <c r="S104" s="26">
        <f ca="1">SUM(G$13:G104)</f>
        <v>190000</v>
      </c>
      <c r="T104" s="27">
        <f t="shared" ca="1" si="27"/>
        <v>2760000</v>
      </c>
      <c r="U104" s="25">
        <f ca="1">SUM(I$13:I104)</f>
        <v>6291</v>
      </c>
      <c r="V104" s="26">
        <f ca="1">SUM(J$13:J104)</f>
        <v>375557</v>
      </c>
      <c r="W104" s="26">
        <f ca="1">SUM(K$13:K104)</f>
        <v>19052</v>
      </c>
      <c r="X104" s="27">
        <f t="shared" ca="1" si="21"/>
        <v>400900</v>
      </c>
      <c r="Y104" s="3">
        <f t="shared" ca="1" si="28"/>
        <v>8.9871428571428574E-2</v>
      </c>
      <c r="Z104" s="3">
        <f t="shared" ca="1" si="28"/>
        <v>0.15022279999999999</v>
      </c>
      <c r="AA104" s="3">
        <f t="shared" ca="1" si="28"/>
        <v>0.10027368421052632</v>
      </c>
      <c r="AB104" s="4">
        <f t="shared" ca="1" si="29"/>
        <v>0.14525362318840579</v>
      </c>
      <c r="AC104" s="47">
        <f t="shared" ca="1" si="22"/>
        <v>2</v>
      </c>
    </row>
    <row r="105" spans="1:29" x14ac:dyDescent="0.3">
      <c r="A105" s="2">
        <v>93</v>
      </c>
      <c r="B105" s="13">
        <v>0.90891228973019411</v>
      </c>
      <c r="C105" s="21">
        <v>0.11383310303295957</v>
      </c>
      <c r="D105" s="31">
        <v>0.58057234015474923</v>
      </c>
      <c r="E105" s="25">
        <f t="shared" ca="1" si="30"/>
        <v>0</v>
      </c>
      <c r="F105" s="26">
        <f t="shared" ca="1" si="31"/>
        <v>30000</v>
      </c>
      <c r="G105" s="26">
        <f t="shared" ca="1" si="32"/>
        <v>0</v>
      </c>
      <c r="H105" s="27">
        <f t="shared" ca="1" si="23"/>
        <v>30000</v>
      </c>
      <c r="I105" s="25">
        <f t="shared" ca="1" si="24"/>
        <v>0</v>
      </c>
      <c r="J105" s="26">
        <f t="shared" ca="1" si="25"/>
        <v>4425</v>
      </c>
      <c r="K105" s="26">
        <f t="shared" ca="1" si="26"/>
        <v>0</v>
      </c>
      <c r="L105" s="27">
        <f t="shared" ca="1" si="18"/>
        <v>4425</v>
      </c>
      <c r="M105" s="19" t="str">
        <f t="shared" ca="1" si="19"/>
        <v/>
      </c>
      <c r="N105" s="3">
        <f t="shared" ca="1" si="19"/>
        <v>0.14749999999999999</v>
      </c>
      <c r="O105" s="3" t="str">
        <f t="shared" ca="1" si="19"/>
        <v/>
      </c>
      <c r="P105" s="4">
        <f t="shared" ca="1" si="20"/>
        <v>0.14749999999999999</v>
      </c>
      <c r="Q105" s="25">
        <f ca="1">SUM(E$13:E105)</f>
        <v>70000</v>
      </c>
      <c r="R105" s="26">
        <f ca="1">SUM(F$13:F105)</f>
        <v>2530000</v>
      </c>
      <c r="S105" s="26">
        <f ca="1">SUM(G$13:G105)</f>
        <v>190000</v>
      </c>
      <c r="T105" s="27">
        <f t="shared" ca="1" si="27"/>
        <v>2790000</v>
      </c>
      <c r="U105" s="25">
        <f ca="1">SUM(I$13:I105)</f>
        <v>6291</v>
      </c>
      <c r="V105" s="26">
        <f ca="1">SUM(J$13:J105)</f>
        <v>379982</v>
      </c>
      <c r="W105" s="26">
        <f ca="1">SUM(K$13:K105)</f>
        <v>19052</v>
      </c>
      <c r="X105" s="27">
        <f t="shared" ca="1" si="21"/>
        <v>405325</v>
      </c>
      <c r="Y105" s="3">
        <f t="shared" ca="1" si="28"/>
        <v>8.9871428571428574E-2</v>
      </c>
      <c r="Z105" s="3">
        <f t="shared" ca="1" si="28"/>
        <v>0.1501905138339921</v>
      </c>
      <c r="AA105" s="3">
        <f t="shared" ca="1" si="28"/>
        <v>0.10027368421052632</v>
      </c>
      <c r="AB105" s="4">
        <f t="shared" ca="1" si="29"/>
        <v>0.14527777777777778</v>
      </c>
      <c r="AC105" s="47">
        <f t="shared" ca="1" si="22"/>
        <v>3</v>
      </c>
    </row>
    <row r="106" spans="1:29" x14ac:dyDescent="0.3">
      <c r="A106" s="2">
        <v>94</v>
      </c>
      <c r="B106" s="13">
        <v>0.40386752608308218</v>
      </c>
      <c r="C106" s="21">
        <v>0.37599147345760264</v>
      </c>
      <c r="D106" s="31">
        <v>0.54211540944974157</v>
      </c>
      <c r="E106" s="25">
        <f t="shared" ca="1" si="30"/>
        <v>0</v>
      </c>
      <c r="F106" s="26">
        <f t="shared" ca="1" si="31"/>
        <v>0</v>
      </c>
      <c r="G106" s="26">
        <f t="shared" ca="1" si="32"/>
        <v>30000</v>
      </c>
      <c r="H106" s="27">
        <f t="shared" ca="1" si="23"/>
        <v>30000</v>
      </c>
      <c r="I106" s="25">
        <f t="shared" ca="1" si="24"/>
        <v>0</v>
      </c>
      <c r="J106" s="26">
        <f t="shared" ca="1" si="25"/>
        <v>0</v>
      </c>
      <c r="K106" s="26">
        <f t="shared" ca="1" si="26"/>
        <v>3005</v>
      </c>
      <c r="L106" s="27">
        <f t="shared" ca="1" si="18"/>
        <v>3005</v>
      </c>
      <c r="M106" s="19" t="str">
        <f t="shared" ca="1" si="19"/>
        <v/>
      </c>
      <c r="N106" s="3" t="str">
        <f t="shared" ca="1" si="19"/>
        <v/>
      </c>
      <c r="O106" s="3">
        <f t="shared" ca="1" si="19"/>
        <v>0.10016666666666667</v>
      </c>
      <c r="P106" s="4">
        <f t="shared" ca="1" si="20"/>
        <v>0.10016666666666667</v>
      </c>
      <c r="Q106" s="25">
        <f ca="1">SUM(E$13:E106)</f>
        <v>70000</v>
      </c>
      <c r="R106" s="26">
        <f ca="1">SUM(F$13:F106)</f>
        <v>2530000</v>
      </c>
      <c r="S106" s="26">
        <f ca="1">SUM(G$13:G106)</f>
        <v>220000</v>
      </c>
      <c r="T106" s="27">
        <f t="shared" ca="1" si="27"/>
        <v>2820000</v>
      </c>
      <c r="U106" s="25">
        <f ca="1">SUM(I$13:I106)</f>
        <v>6291</v>
      </c>
      <c r="V106" s="26">
        <f ca="1">SUM(J$13:J106)</f>
        <v>379982</v>
      </c>
      <c r="W106" s="26">
        <f ca="1">SUM(K$13:K106)</f>
        <v>22057</v>
      </c>
      <c r="X106" s="27">
        <f t="shared" ca="1" si="21"/>
        <v>408330</v>
      </c>
      <c r="Y106" s="3">
        <f t="shared" ca="1" si="28"/>
        <v>8.9871428571428574E-2</v>
      </c>
      <c r="Z106" s="3">
        <f t="shared" ca="1" si="28"/>
        <v>0.1501905138339921</v>
      </c>
      <c r="AA106" s="3">
        <f t="shared" ca="1" si="28"/>
        <v>0.10025909090909091</v>
      </c>
      <c r="AB106" s="4">
        <f t="shared" ca="1" si="29"/>
        <v>0.14479787234042554</v>
      </c>
      <c r="AC106" s="47">
        <f t="shared" ca="1" si="22"/>
        <v>2</v>
      </c>
    </row>
    <row r="107" spans="1:29" x14ac:dyDescent="0.3">
      <c r="A107" s="2">
        <v>95</v>
      </c>
      <c r="B107" s="13">
        <v>0.99994549441024017</v>
      </c>
      <c r="C107" s="21">
        <v>0.46122937684378496</v>
      </c>
      <c r="D107" s="31">
        <v>0.34434699734304997</v>
      </c>
      <c r="E107" s="25">
        <f t="shared" ca="1" si="30"/>
        <v>0</v>
      </c>
      <c r="F107" s="26">
        <f t="shared" ca="1" si="31"/>
        <v>30000</v>
      </c>
      <c r="G107" s="26">
        <f t="shared" ca="1" si="32"/>
        <v>0</v>
      </c>
      <c r="H107" s="27">
        <f t="shared" ca="1" si="23"/>
        <v>30000</v>
      </c>
      <c r="I107" s="25">
        <f t="shared" ca="1" si="24"/>
        <v>0</v>
      </c>
      <c r="J107" s="26">
        <f t="shared" ca="1" si="25"/>
        <v>4494</v>
      </c>
      <c r="K107" s="26">
        <f t="shared" ca="1" si="26"/>
        <v>0</v>
      </c>
      <c r="L107" s="27">
        <f t="shared" ca="1" si="18"/>
        <v>4494</v>
      </c>
      <c r="M107" s="19" t="str">
        <f t="shared" ca="1" si="19"/>
        <v/>
      </c>
      <c r="N107" s="3">
        <f t="shared" ca="1" si="19"/>
        <v>0.14979999999999999</v>
      </c>
      <c r="O107" s="3" t="str">
        <f t="shared" ca="1" si="19"/>
        <v/>
      </c>
      <c r="P107" s="4">
        <f t="shared" ca="1" si="20"/>
        <v>0.14979999999999999</v>
      </c>
      <c r="Q107" s="25">
        <f ca="1">SUM(E$13:E107)</f>
        <v>70000</v>
      </c>
      <c r="R107" s="26">
        <f ca="1">SUM(F$13:F107)</f>
        <v>2560000</v>
      </c>
      <c r="S107" s="26">
        <f ca="1">SUM(G$13:G107)</f>
        <v>220000</v>
      </c>
      <c r="T107" s="27">
        <f t="shared" ca="1" si="27"/>
        <v>2850000</v>
      </c>
      <c r="U107" s="25">
        <f ca="1">SUM(I$13:I107)</f>
        <v>6291</v>
      </c>
      <c r="V107" s="26">
        <f ca="1">SUM(J$13:J107)</f>
        <v>384476</v>
      </c>
      <c r="W107" s="26">
        <f ca="1">SUM(K$13:K107)</f>
        <v>22057</v>
      </c>
      <c r="X107" s="27">
        <f t="shared" ca="1" si="21"/>
        <v>412824</v>
      </c>
      <c r="Y107" s="3">
        <f t="shared" ca="1" si="28"/>
        <v>8.9871428571428574E-2</v>
      </c>
      <c r="Z107" s="3">
        <f t="shared" ca="1" si="28"/>
        <v>0.15018593750000001</v>
      </c>
      <c r="AA107" s="3">
        <f t="shared" ca="1" si="28"/>
        <v>0.10025909090909091</v>
      </c>
      <c r="AB107" s="4">
        <f t="shared" ca="1" si="29"/>
        <v>0.14485052631578949</v>
      </c>
      <c r="AC107" s="47">
        <f t="shared" ca="1" si="22"/>
        <v>2</v>
      </c>
    </row>
    <row r="108" spans="1:29" x14ac:dyDescent="0.3">
      <c r="A108" s="2">
        <v>96</v>
      </c>
      <c r="B108" s="13">
        <v>1.540699729919115E-2</v>
      </c>
      <c r="C108" s="21">
        <v>0.81186592734580143</v>
      </c>
      <c r="D108" s="31">
        <v>0.71727807641252517</v>
      </c>
      <c r="E108" s="25">
        <f t="shared" ca="1" si="30"/>
        <v>0</v>
      </c>
      <c r="F108" s="26">
        <f t="shared" ca="1" si="31"/>
        <v>30000</v>
      </c>
      <c r="G108" s="26">
        <f t="shared" ca="1" si="32"/>
        <v>0</v>
      </c>
      <c r="H108" s="27">
        <f t="shared" ca="1" si="23"/>
        <v>30000</v>
      </c>
      <c r="I108" s="25">
        <f t="shared" ca="1" si="24"/>
        <v>0</v>
      </c>
      <c r="J108" s="26">
        <f t="shared" ca="1" si="25"/>
        <v>4555</v>
      </c>
      <c r="K108" s="26">
        <f t="shared" ca="1" si="26"/>
        <v>0</v>
      </c>
      <c r="L108" s="27">
        <f t="shared" ca="1" si="18"/>
        <v>4555</v>
      </c>
      <c r="M108" s="19" t="str">
        <f t="shared" ca="1" si="19"/>
        <v/>
      </c>
      <c r="N108" s="3">
        <f t="shared" ca="1" si="19"/>
        <v>0.15183333333333332</v>
      </c>
      <c r="O108" s="3" t="str">
        <f t="shared" ca="1" si="19"/>
        <v/>
      </c>
      <c r="P108" s="4">
        <f t="shared" ca="1" si="20"/>
        <v>0.15183333333333332</v>
      </c>
      <c r="Q108" s="25">
        <f ca="1">SUM(E$13:E108)</f>
        <v>70000</v>
      </c>
      <c r="R108" s="26">
        <f ca="1">SUM(F$13:F108)</f>
        <v>2590000</v>
      </c>
      <c r="S108" s="26">
        <f ca="1">SUM(G$13:G108)</f>
        <v>220000</v>
      </c>
      <c r="T108" s="27">
        <f t="shared" ca="1" si="27"/>
        <v>2880000</v>
      </c>
      <c r="U108" s="25">
        <f ca="1">SUM(I$13:I108)</f>
        <v>6291</v>
      </c>
      <c r="V108" s="26">
        <f ca="1">SUM(J$13:J108)</f>
        <v>389031</v>
      </c>
      <c r="W108" s="26">
        <f ca="1">SUM(K$13:K108)</f>
        <v>22057</v>
      </c>
      <c r="X108" s="27">
        <f t="shared" ca="1" si="21"/>
        <v>417379</v>
      </c>
      <c r="Y108" s="3">
        <f t="shared" ca="1" si="28"/>
        <v>8.9871428571428574E-2</v>
      </c>
      <c r="Z108" s="3">
        <f t="shared" ca="1" si="28"/>
        <v>0.15020501930501931</v>
      </c>
      <c r="AA108" s="3">
        <f t="shared" ca="1" si="28"/>
        <v>0.10025909090909091</v>
      </c>
      <c r="AB108" s="4">
        <f t="shared" ca="1" si="29"/>
        <v>0.14492326388888888</v>
      </c>
      <c r="AC108" s="47">
        <f t="shared" ca="1" si="22"/>
        <v>2</v>
      </c>
    </row>
    <row r="109" spans="1:29" x14ac:dyDescent="0.3">
      <c r="A109" s="2">
        <v>97</v>
      </c>
      <c r="B109" s="13">
        <v>0.44863320658864525</v>
      </c>
      <c r="C109" s="21">
        <v>0.72694128934889934</v>
      </c>
      <c r="D109" s="31">
        <v>0.80312747208467261</v>
      </c>
      <c r="E109" s="25">
        <f t="shared" ca="1" si="30"/>
        <v>0</v>
      </c>
      <c r="F109" s="26">
        <f t="shared" ca="1" si="31"/>
        <v>30000</v>
      </c>
      <c r="G109" s="26">
        <f t="shared" ca="1" si="32"/>
        <v>0</v>
      </c>
      <c r="H109" s="27">
        <f t="shared" ca="1" si="23"/>
        <v>30000</v>
      </c>
      <c r="I109" s="25">
        <f t="shared" ca="1" si="24"/>
        <v>0</v>
      </c>
      <c r="J109" s="26">
        <f t="shared" ca="1" si="25"/>
        <v>4537</v>
      </c>
      <c r="K109" s="26">
        <f t="shared" ca="1" si="26"/>
        <v>0</v>
      </c>
      <c r="L109" s="27">
        <f t="shared" ca="1" si="18"/>
        <v>4537</v>
      </c>
      <c r="M109" s="19" t="str">
        <f t="shared" ca="1" si="19"/>
        <v/>
      </c>
      <c r="N109" s="3">
        <f t="shared" ca="1" si="19"/>
        <v>0.15123333333333333</v>
      </c>
      <c r="O109" s="3" t="str">
        <f t="shared" ca="1" si="19"/>
        <v/>
      </c>
      <c r="P109" s="4">
        <f t="shared" ca="1" si="20"/>
        <v>0.15123333333333333</v>
      </c>
      <c r="Q109" s="25">
        <f ca="1">SUM(E$13:E109)</f>
        <v>70000</v>
      </c>
      <c r="R109" s="26">
        <f ca="1">SUM(F$13:F109)</f>
        <v>2620000</v>
      </c>
      <c r="S109" s="26">
        <f ca="1">SUM(G$13:G109)</f>
        <v>220000</v>
      </c>
      <c r="T109" s="27">
        <f t="shared" ca="1" si="27"/>
        <v>2910000</v>
      </c>
      <c r="U109" s="25">
        <f ca="1">SUM(I$13:I109)</f>
        <v>6291</v>
      </c>
      <c r="V109" s="26">
        <f ca="1">SUM(J$13:J109)</f>
        <v>393568</v>
      </c>
      <c r="W109" s="26">
        <f ca="1">SUM(K$13:K109)</f>
        <v>22057</v>
      </c>
      <c r="X109" s="27">
        <f t="shared" ca="1" si="21"/>
        <v>421916</v>
      </c>
      <c r="Y109" s="3">
        <f t="shared" ca="1" si="28"/>
        <v>8.9871428571428574E-2</v>
      </c>
      <c r="Z109" s="3">
        <f t="shared" ca="1" si="28"/>
        <v>0.15021679389312978</v>
      </c>
      <c r="AA109" s="3">
        <f t="shared" ca="1" si="28"/>
        <v>0.10025909090909091</v>
      </c>
      <c r="AB109" s="4">
        <f t="shared" ca="1" si="29"/>
        <v>0.14498831615120275</v>
      </c>
      <c r="AC109" s="47">
        <f t="shared" ca="1" si="22"/>
        <v>2</v>
      </c>
    </row>
    <row r="110" spans="1:29" x14ac:dyDescent="0.3">
      <c r="A110" s="2">
        <v>98</v>
      </c>
      <c r="B110" s="13">
        <v>0.3639248785843745</v>
      </c>
      <c r="C110" s="21">
        <v>2.1605342652735837E-2</v>
      </c>
      <c r="D110" s="31">
        <v>4.2592682877134025E-2</v>
      </c>
      <c r="E110" s="25">
        <f t="shared" ca="1" si="30"/>
        <v>0</v>
      </c>
      <c r="F110" s="26">
        <f t="shared" ca="1" si="31"/>
        <v>30000</v>
      </c>
      <c r="G110" s="26">
        <f t="shared" ca="1" si="32"/>
        <v>0</v>
      </c>
      <c r="H110" s="27">
        <f t="shared" ca="1" si="23"/>
        <v>30000</v>
      </c>
      <c r="I110" s="25">
        <f t="shared" ca="1" si="24"/>
        <v>0</v>
      </c>
      <c r="J110" s="26">
        <f t="shared" ca="1" si="25"/>
        <v>4375</v>
      </c>
      <c r="K110" s="26">
        <f t="shared" ca="1" si="26"/>
        <v>0</v>
      </c>
      <c r="L110" s="27">
        <f t="shared" ca="1" si="18"/>
        <v>4375</v>
      </c>
      <c r="M110" s="19" t="str">
        <f t="shared" ca="1" si="19"/>
        <v/>
      </c>
      <c r="N110" s="3">
        <f t="shared" ca="1" si="19"/>
        <v>0.14583333333333334</v>
      </c>
      <c r="O110" s="3" t="str">
        <f t="shared" ca="1" si="19"/>
        <v/>
      </c>
      <c r="P110" s="4">
        <f t="shared" ca="1" si="20"/>
        <v>0.14583333333333334</v>
      </c>
      <c r="Q110" s="25">
        <f ca="1">SUM(E$13:E110)</f>
        <v>70000</v>
      </c>
      <c r="R110" s="26">
        <f ca="1">SUM(F$13:F110)</f>
        <v>2650000</v>
      </c>
      <c r="S110" s="26">
        <f ca="1">SUM(G$13:G110)</f>
        <v>220000</v>
      </c>
      <c r="T110" s="27">
        <f t="shared" ca="1" si="27"/>
        <v>2940000</v>
      </c>
      <c r="U110" s="25">
        <f ca="1">SUM(I$13:I110)</f>
        <v>6291</v>
      </c>
      <c r="V110" s="26">
        <f ca="1">SUM(J$13:J110)</f>
        <v>397943</v>
      </c>
      <c r="W110" s="26">
        <f ca="1">SUM(K$13:K110)</f>
        <v>22057</v>
      </c>
      <c r="X110" s="27">
        <f t="shared" ca="1" si="21"/>
        <v>426291</v>
      </c>
      <c r="Y110" s="3">
        <f t="shared" ca="1" si="28"/>
        <v>8.9871428571428574E-2</v>
      </c>
      <c r="Z110" s="3">
        <f t="shared" ca="1" si="28"/>
        <v>0.15016716981132075</v>
      </c>
      <c r="AA110" s="3">
        <f t="shared" ca="1" si="28"/>
        <v>0.10025909090909091</v>
      </c>
      <c r="AB110" s="4">
        <f t="shared" ca="1" si="29"/>
        <v>0.1449969387755102</v>
      </c>
      <c r="AC110" s="47">
        <f t="shared" ca="1" si="22"/>
        <v>2</v>
      </c>
    </row>
    <row r="111" spans="1:29" x14ac:dyDescent="0.3">
      <c r="A111" s="2">
        <v>99</v>
      </c>
      <c r="B111" s="13">
        <v>0.25907602228883297</v>
      </c>
      <c r="C111" s="21">
        <v>0.87751479000351129</v>
      </c>
      <c r="D111" s="31">
        <v>0.62793685694420032</v>
      </c>
      <c r="E111" s="25">
        <f t="shared" ca="1" si="30"/>
        <v>0</v>
      </c>
      <c r="F111" s="26">
        <f t="shared" ca="1" si="31"/>
        <v>30000</v>
      </c>
      <c r="G111" s="26">
        <f t="shared" ca="1" si="32"/>
        <v>0</v>
      </c>
      <c r="H111" s="27">
        <f t="shared" ca="1" si="23"/>
        <v>30000</v>
      </c>
      <c r="I111" s="25">
        <f t="shared" ca="1" si="24"/>
        <v>0</v>
      </c>
      <c r="J111" s="26">
        <f t="shared" ca="1" si="25"/>
        <v>4572</v>
      </c>
      <c r="K111" s="26">
        <f t="shared" ca="1" si="26"/>
        <v>0</v>
      </c>
      <c r="L111" s="27">
        <f t="shared" ca="1" si="18"/>
        <v>4572</v>
      </c>
      <c r="M111" s="19" t="str">
        <f t="shared" ca="1" si="19"/>
        <v/>
      </c>
      <c r="N111" s="3">
        <f t="shared" ca="1" si="19"/>
        <v>0.15240000000000001</v>
      </c>
      <c r="O111" s="3" t="str">
        <f t="shared" ca="1" si="19"/>
        <v/>
      </c>
      <c r="P111" s="4">
        <f t="shared" ca="1" si="20"/>
        <v>0.15240000000000001</v>
      </c>
      <c r="Q111" s="25">
        <f ca="1">SUM(E$13:E111)</f>
        <v>70000</v>
      </c>
      <c r="R111" s="26">
        <f ca="1">SUM(F$13:F111)</f>
        <v>2680000</v>
      </c>
      <c r="S111" s="26">
        <f ca="1">SUM(G$13:G111)</f>
        <v>220000</v>
      </c>
      <c r="T111" s="27">
        <f t="shared" ca="1" si="27"/>
        <v>2970000</v>
      </c>
      <c r="U111" s="25">
        <f ca="1">SUM(I$13:I111)</f>
        <v>6291</v>
      </c>
      <c r="V111" s="26">
        <f ca="1">SUM(J$13:J111)</f>
        <v>402515</v>
      </c>
      <c r="W111" s="26">
        <f ca="1">SUM(K$13:K111)</f>
        <v>22057</v>
      </c>
      <c r="X111" s="27">
        <f t="shared" ca="1" si="21"/>
        <v>430863</v>
      </c>
      <c r="Y111" s="3">
        <f t="shared" ca="1" si="28"/>
        <v>8.9871428571428574E-2</v>
      </c>
      <c r="Z111" s="3">
        <f t="shared" ca="1" si="28"/>
        <v>0.15019216417910447</v>
      </c>
      <c r="AA111" s="3">
        <f t="shared" ca="1" si="28"/>
        <v>0.10025909090909091</v>
      </c>
      <c r="AB111" s="4">
        <f t="shared" ca="1" si="29"/>
        <v>0.14507171717171718</v>
      </c>
      <c r="AC111" s="47">
        <f t="shared" ca="1" si="22"/>
        <v>2</v>
      </c>
    </row>
    <row r="112" spans="1:29" x14ac:dyDescent="0.3">
      <c r="A112" s="5">
        <v>100</v>
      </c>
      <c r="B112" s="14">
        <v>0.79531740617593338</v>
      </c>
      <c r="C112" s="32">
        <v>0.53819267336249277</v>
      </c>
      <c r="D112" s="33">
        <v>0.45843732587333197</v>
      </c>
      <c r="E112" s="28">
        <f t="shared" ca="1" si="30"/>
        <v>0</v>
      </c>
      <c r="F112" s="29">
        <f t="shared" ca="1" si="31"/>
        <v>30000</v>
      </c>
      <c r="G112" s="29">
        <f t="shared" ca="1" si="32"/>
        <v>0</v>
      </c>
      <c r="H112" s="30">
        <f t="shared" ca="1" si="23"/>
        <v>30000</v>
      </c>
      <c r="I112" s="28">
        <f t="shared" ca="1" si="24"/>
        <v>0</v>
      </c>
      <c r="J112" s="29">
        <f t="shared" ca="1" si="25"/>
        <v>4506</v>
      </c>
      <c r="K112" s="29">
        <f t="shared" ca="1" si="26"/>
        <v>0</v>
      </c>
      <c r="L112" s="30">
        <f t="shared" ca="1" si="18"/>
        <v>4506</v>
      </c>
      <c r="M112" s="20" t="str">
        <f t="shared" ca="1" si="19"/>
        <v/>
      </c>
      <c r="N112" s="6">
        <f t="shared" ca="1" si="19"/>
        <v>0.1502</v>
      </c>
      <c r="O112" s="6" t="str">
        <f t="shared" ca="1" si="19"/>
        <v/>
      </c>
      <c r="P112" s="7">
        <f t="shared" ca="1" si="20"/>
        <v>0.1502</v>
      </c>
      <c r="Q112" s="28">
        <f ca="1">SUM(E$13:E112)</f>
        <v>70000</v>
      </c>
      <c r="R112" s="29">
        <f ca="1">SUM(F$13:F112)</f>
        <v>2710000</v>
      </c>
      <c r="S112" s="29">
        <f ca="1">SUM(G$13:G112)</f>
        <v>220000</v>
      </c>
      <c r="T112" s="30">
        <f t="shared" ca="1" si="27"/>
        <v>3000000</v>
      </c>
      <c r="U112" s="28">
        <f ca="1">SUM(I$13:I112)</f>
        <v>6291</v>
      </c>
      <c r="V112" s="29">
        <f ca="1">SUM(J$13:J112)</f>
        <v>407021</v>
      </c>
      <c r="W112" s="29">
        <f ca="1">SUM(K$13:K112)</f>
        <v>22057</v>
      </c>
      <c r="X112" s="30">
        <f t="shared" ca="1" si="21"/>
        <v>435369</v>
      </c>
      <c r="Y112" s="6">
        <f t="shared" ca="1" si="28"/>
        <v>8.9871428571428574E-2</v>
      </c>
      <c r="Z112" s="6">
        <f t="shared" ca="1" si="28"/>
        <v>0.15019225092250924</v>
      </c>
      <c r="AA112" s="6">
        <f t="shared" ca="1" si="28"/>
        <v>0.10025909090909091</v>
      </c>
      <c r="AB112" s="7">
        <f t="shared" ca="1" si="29"/>
        <v>0.145123</v>
      </c>
      <c r="AC112" s="47"/>
    </row>
  </sheetData>
  <mergeCells count="16">
    <mergeCell ref="F6:G6"/>
    <mergeCell ref="I3:N7"/>
    <mergeCell ref="A1:C1"/>
    <mergeCell ref="F1:G1"/>
    <mergeCell ref="A2:B2"/>
    <mergeCell ref="A3:B3"/>
    <mergeCell ref="A4:A6"/>
    <mergeCell ref="Q10:AB10"/>
    <mergeCell ref="B11:D11"/>
    <mergeCell ref="E11:H11"/>
    <mergeCell ref="I11:L11"/>
    <mergeCell ref="M11:P11"/>
    <mergeCell ref="Q11:T11"/>
    <mergeCell ref="U11:X11"/>
    <mergeCell ref="Y11:AB11"/>
    <mergeCell ref="E10:P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E1A4-F351-4618-8E7A-92D3185DADA3}">
  <dimension ref="A1:AD112"/>
  <sheetViews>
    <sheetView workbookViewId="0">
      <selection activeCell="AC5" sqref="AC5:AD8"/>
    </sheetView>
  </sheetViews>
  <sheetFormatPr defaultRowHeight="14.4" x14ac:dyDescent="0.3"/>
  <cols>
    <col min="6" max="6" width="10.88671875" bestFit="1" customWidth="1"/>
    <col min="29" max="29" width="23.21875" bestFit="1" customWidth="1"/>
  </cols>
  <sheetData>
    <row r="1" spans="1:30" ht="15.6" x14ac:dyDescent="0.3">
      <c r="A1" s="70" t="s">
        <v>11</v>
      </c>
      <c r="B1" s="70"/>
      <c r="C1" s="70"/>
      <c r="F1" s="75" t="s">
        <v>17</v>
      </c>
      <c r="G1" s="75"/>
      <c r="I1" s="63" t="s">
        <v>35</v>
      </c>
    </row>
    <row r="2" spans="1:30" x14ac:dyDescent="0.3">
      <c r="A2" s="74" t="s">
        <v>19</v>
      </c>
      <c r="B2" s="74"/>
      <c r="C2" s="11">
        <v>30000</v>
      </c>
      <c r="F2" s="41" t="s">
        <v>14</v>
      </c>
      <c r="G2" s="42">
        <f ca="1">SUM(Q112:S112)</f>
        <v>3000000</v>
      </c>
      <c r="J2" s="1"/>
      <c r="K2" s="1"/>
      <c r="L2" s="1"/>
    </row>
    <row r="3" spans="1:30" x14ac:dyDescent="0.3">
      <c r="A3" s="74" t="s">
        <v>9</v>
      </c>
      <c r="B3" s="74"/>
      <c r="C3" s="11">
        <v>3</v>
      </c>
      <c r="F3" s="41" t="s">
        <v>3</v>
      </c>
      <c r="G3" s="42">
        <f ca="1">SUM(U112:W112)</f>
        <v>402365</v>
      </c>
      <c r="I3" s="82" t="s">
        <v>36</v>
      </c>
      <c r="J3" s="82"/>
      <c r="K3" s="82"/>
      <c r="L3" s="82"/>
      <c r="M3" s="82"/>
      <c r="N3" s="82"/>
    </row>
    <row r="4" spans="1:30" x14ac:dyDescent="0.3">
      <c r="A4" s="71" t="s">
        <v>10</v>
      </c>
      <c r="B4" s="23" t="s">
        <v>0</v>
      </c>
      <c r="C4" s="24">
        <v>0.09</v>
      </c>
      <c r="F4" s="41" t="s">
        <v>16</v>
      </c>
      <c r="G4" s="43">
        <f ca="1">G3/G2</f>
        <v>0.13412166666666667</v>
      </c>
      <c r="I4" s="82"/>
      <c r="J4" s="82"/>
      <c r="K4" s="82"/>
      <c r="L4" s="82"/>
      <c r="M4" s="82"/>
      <c r="N4" s="82"/>
    </row>
    <row r="5" spans="1:30" ht="27" customHeight="1" x14ac:dyDescent="0.3">
      <c r="A5" s="72"/>
      <c r="B5" s="11" t="s">
        <v>1</v>
      </c>
      <c r="C5" s="12">
        <v>0.15</v>
      </c>
      <c r="F5" s="84" t="s">
        <v>34</v>
      </c>
      <c r="G5" s="84"/>
      <c r="I5" s="82"/>
      <c r="J5" s="82"/>
      <c r="K5" s="82"/>
      <c r="L5" s="82"/>
      <c r="M5" s="82"/>
      <c r="N5" s="82"/>
      <c r="AC5" s="83" t="s">
        <v>34</v>
      </c>
      <c r="AD5" s="83"/>
    </row>
    <row r="6" spans="1:30" x14ac:dyDescent="0.3">
      <c r="A6" s="73"/>
      <c r="B6" s="44" t="s">
        <v>2</v>
      </c>
      <c r="C6" s="45">
        <v>0.1</v>
      </c>
      <c r="F6" s="22">
        <v>1</v>
      </c>
      <c r="G6" s="22" t="s">
        <v>0</v>
      </c>
      <c r="I6" s="82"/>
      <c r="J6" s="82"/>
      <c r="K6" s="82"/>
      <c r="L6" s="82"/>
      <c r="M6" s="82"/>
      <c r="N6" s="82"/>
      <c r="AC6" s="22">
        <v>1</v>
      </c>
      <c r="AD6" s="22" t="s">
        <v>0</v>
      </c>
    </row>
    <row r="7" spans="1:30" x14ac:dyDescent="0.3">
      <c r="A7" s="34" t="s">
        <v>12</v>
      </c>
      <c r="B7" s="22"/>
      <c r="C7" s="22">
        <v>0.5</v>
      </c>
      <c r="F7" s="22">
        <v>2</v>
      </c>
      <c r="G7" s="22" t="s">
        <v>1</v>
      </c>
      <c r="I7" s="82"/>
      <c r="J7" s="82"/>
      <c r="K7" s="82"/>
      <c r="L7" s="82"/>
      <c r="M7" s="82"/>
      <c r="N7" s="82"/>
      <c r="AC7" s="22">
        <v>2</v>
      </c>
      <c r="AD7" s="22" t="s">
        <v>1</v>
      </c>
    </row>
    <row r="8" spans="1:30" x14ac:dyDescent="0.3">
      <c r="A8" s="34" t="s">
        <v>13</v>
      </c>
      <c r="B8" s="22"/>
      <c r="C8" s="22"/>
      <c r="F8" s="22">
        <v>3</v>
      </c>
      <c r="G8" s="22" t="s">
        <v>2</v>
      </c>
      <c r="AC8" s="22">
        <v>3</v>
      </c>
      <c r="AD8" s="22" t="s">
        <v>2</v>
      </c>
    </row>
    <row r="10" spans="1:30" x14ac:dyDescent="0.3">
      <c r="A10" s="1"/>
      <c r="D10" s="1"/>
      <c r="E10" s="76" t="s">
        <v>4</v>
      </c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8"/>
      <c r="Q10" s="76" t="s">
        <v>5</v>
      </c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8"/>
    </row>
    <row r="11" spans="1:30" x14ac:dyDescent="0.3">
      <c r="A11" s="1"/>
      <c r="B11" s="67" t="s">
        <v>18</v>
      </c>
      <c r="C11" s="68"/>
      <c r="D11" s="69"/>
      <c r="E11" s="76" t="s">
        <v>15</v>
      </c>
      <c r="F11" s="77"/>
      <c r="G11" s="77"/>
      <c r="H11" s="78"/>
      <c r="I11" s="76" t="s">
        <v>3</v>
      </c>
      <c r="J11" s="77"/>
      <c r="K11" s="77"/>
      <c r="L11" s="77"/>
      <c r="M11" s="76" t="s">
        <v>7</v>
      </c>
      <c r="N11" s="77"/>
      <c r="O11" s="77"/>
      <c r="P11" s="78"/>
      <c r="Q11" s="76" t="s">
        <v>15</v>
      </c>
      <c r="R11" s="77"/>
      <c r="S11" s="77"/>
      <c r="T11" s="78"/>
      <c r="U11" s="76" t="s">
        <v>3</v>
      </c>
      <c r="V11" s="77"/>
      <c r="W11" s="77"/>
      <c r="X11" s="77"/>
      <c r="Y11" s="76" t="s">
        <v>7</v>
      </c>
      <c r="Z11" s="77"/>
      <c r="AA11" s="77"/>
      <c r="AB11" s="78"/>
      <c r="AC11" s="61" t="s">
        <v>29</v>
      </c>
    </row>
    <row r="12" spans="1:30" x14ac:dyDescent="0.3">
      <c r="A12" s="8" t="s">
        <v>6</v>
      </c>
      <c r="B12" s="8" t="s">
        <v>0</v>
      </c>
      <c r="C12" s="9" t="s">
        <v>1</v>
      </c>
      <c r="D12" s="10" t="s">
        <v>2</v>
      </c>
      <c r="E12" s="8" t="s">
        <v>0</v>
      </c>
      <c r="F12" s="9" t="s">
        <v>1</v>
      </c>
      <c r="G12" s="9" t="s">
        <v>2</v>
      </c>
      <c r="H12" s="10" t="s">
        <v>8</v>
      </c>
      <c r="I12" s="8" t="s">
        <v>0</v>
      </c>
      <c r="J12" s="9" t="s">
        <v>1</v>
      </c>
      <c r="K12" s="9" t="s">
        <v>2</v>
      </c>
      <c r="L12" s="10" t="s">
        <v>8</v>
      </c>
      <c r="M12" s="8" t="s">
        <v>0</v>
      </c>
      <c r="N12" s="9" t="s">
        <v>1</v>
      </c>
      <c r="O12" s="9" t="s">
        <v>2</v>
      </c>
      <c r="P12" s="10" t="s">
        <v>8</v>
      </c>
      <c r="Q12" s="8" t="s">
        <v>0</v>
      </c>
      <c r="R12" s="9" t="s">
        <v>1</v>
      </c>
      <c r="S12" s="9" t="s">
        <v>2</v>
      </c>
      <c r="T12" s="10" t="s">
        <v>8</v>
      </c>
      <c r="U12" s="8" t="s">
        <v>0</v>
      </c>
      <c r="V12" s="9" t="s">
        <v>1</v>
      </c>
      <c r="W12" s="9" t="s">
        <v>2</v>
      </c>
      <c r="X12" s="10" t="s">
        <v>8</v>
      </c>
      <c r="Y12" s="9" t="s">
        <v>0</v>
      </c>
      <c r="Z12" s="9" t="s">
        <v>1</v>
      </c>
      <c r="AA12" s="9" t="s">
        <v>2</v>
      </c>
      <c r="AB12" s="10" t="s">
        <v>8</v>
      </c>
      <c r="AC12" s="47"/>
    </row>
    <row r="13" spans="1:30" x14ac:dyDescent="0.3">
      <c r="A13" s="15">
        <v>1</v>
      </c>
      <c r="B13" s="35">
        <v>0.70198031293466034</v>
      </c>
      <c r="C13" s="36">
        <v>0.75705401715290677</v>
      </c>
      <c r="D13" s="37">
        <v>0.58178693585021324</v>
      </c>
      <c r="E13" s="38">
        <f>$C$2/$C$3</f>
        <v>10000</v>
      </c>
      <c r="F13" s="39">
        <v>10000</v>
      </c>
      <c r="G13" s="39">
        <v>10000</v>
      </c>
      <c r="H13" s="40">
        <f>SUM(E13:G13)</f>
        <v>30000</v>
      </c>
      <c r="I13" s="38">
        <f>IFERROR(_xlfn.BINOM.INV(E13,$C$4,B13),0)</f>
        <v>915</v>
      </c>
      <c r="J13" s="39">
        <f>IFERROR(_xlfn.BINOM.INV(F13,$C$5,C13),0)</f>
        <v>1525</v>
      </c>
      <c r="K13" s="39">
        <f>IFERROR(_xlfn.BINOM.INV(G13,$C$6,D13),0)</f>
        <v>1006</v>
      </c>
      <c r="L13" s="40">
        <f t="shared" ref="L13:L76" si="0">SUM(I13:K13)</f>
        <v>3446</v>
      </c>
      <c r="M13" s="16">
        <f t="shared" ref="M13:O44" si="1">IF(E13=0,"",I13/E13)</f>
        <v>9.1499999999999998E-2</v>
      </c>
      <c r="N13" s="17">
        <f t="shared" si="1"/>
        <v>0.1525</v>
      </c>
      <c r="O13" s="17">
        <f t="shared" si="1"/>
        <v>0.10059999999999999</v>
      </c>
      <c r="P13" s="18">
        <f t="shared" ref="P13:P76" si="2">L13/H13</f>
        <v>0.11486666666666667</v>
      </c>
      <c r="Q13" s="38">
        <f>SUM(E$13:E13)</f>
        <v>10000</v>
      </c>
      <c r="R13" s="39">
        <f>SUM(F$13:F13)</f>
        <v>10000</v>
      </c>
      <c r="S13" s="39">
        <f>SUM(G$13:G13)</f>
        <v>10000</v>
      </c>
      <c r="T13" s="40">
        <f>SUM(Q13:S13)</f>
        <v>30000</v>
      </c>
      <c r="U13" s="38">
        <f>SUM(I$13:I13)</f>
        <v>915</v>
      </c>
      <c r="V13" s="39">
        <f>SUM(J$13:J13)</f>
        <v>1525</v>
      </c>
      <c r="W13" s="39">
        <f>SUM(K$13:K13)</f>
        <v>1006</v>
      </c>
      <c r="X13" s="40">
        <f t="shared" ref="X13:X76" si="3">SUM(U13:W13)</f>
        <v>3446</v>
      </c>
      <c r="Y13" s="17">
        <f>IF(Q13=0,"",U13/Q13)</f>
        <v>9.1499999999999998E-2</v>
      </c>
      <c r="Z13" s="17">
        <f t="shared" ref="Z13:AA76" si="4">IF(R13=0,"",V13/R13)</f>
        <v>0.1525</v>
      </c>
      <c r="AA13" s="17">
        <f t="shared" si="4"/>
        <v>0.10059999999999999</v>
      </c>
      <c r="AB13" s="18">
        <f>X13/T13</f>
        <v>0.11486666666666667</v>
      </c>
      <c r="AC13" s="47">
        <f t="shared" ref="AC13:AC44" ca="1" si="5">IF(C13&lt;$C$7, RANDBETWEEN(1,3), IF( AND(Y13&gt;Z13, Y13&gt;AA13), 1, IF(AND(AA13&gt;Y13, AA13&gt;Z13), 3, 2)))</f>
        <v>2</v>
      </c>
    </row>
    <row r="14" spans="1:30" x14ac:dyDescent="0.3">
      <c r="A14" s="2">
        <v>2</v>
      </c>
      <c r="B14" s="13">
        <v>0.24700336545827017</v>
      </c>
      <c r="C14" s="21">
        <v>0.9130203135069771</v>
      </c>
      <c r="D14" s="31">
        <v>0.6162584125029098</v>
      </c>
      <c r="E14" s="25">
        <f ca="1">IF(AC13 = 1, 30000, 0)</f>
        <v>0</v>
      </c>
      <c r="F14" s="26">
        <f ca="1">IF(AC13=2,30000,0)</f>
        <v>30000</v>
      </c>
      <c r="G14" s="26">
        <f ca="1">IF(AC13 = 3, 30000, 0)</f>
        <v>0</v>
      </c>
      <c r="H14" s="27">
        <f t="shared" ref="H14:H77" ca="1" si="6">SUM(E14:G14)</f>
        <v>30000</v>
      </c>
      <c r="I14" s="25">
        <f t="shared" ref="I14:I77" ca="1" si="7">IFERROR(_xlfn.BINOM.INV(E14,$C$4,B14),0)</f>
        <v>0</v>
      </c>
      <c r="J14" s="26">
        <f t="shared" ref="J14:J77" ca="1" si="8">IFERROR(_xlfn.BINOM.INV(F14,$C$5,C14),0)</f>
        <v>4584</v>
      </c>
      <c r="K14" s="26">
        <f ca="1">IFERROR(_xlfn.BINOM.INV(G14,$C$6,D14),0)</f>
        <v>0</v>
      </c>
      <c r="L14" s="27">
        <f t="shared" ca="1" si="0"/>
        <v>4584</v>
      </c>
      <c r="M14" s="19" t="str">
        <f t="shared" ca="1" si="1"/>
        <v/>
      </c>
      <c r="N14" s="3">
        <f t="shared" ca="1" si="1"/>
        <v>0.15279999999999999</v>
      </c>
      <c r="O14" s="3" t="str">
        <f t="shared" ca="1" si="1"/>
        <v/>
      </c>
      <c r="P14" s="4">
        <f t="shared" ca="1" si="2"/>
        <v>0.15279999999999999</v>
      </c>
      <c r="Q14" s="25">
        <f ca="1">SUM(E$13:E14)</f>
        <v>10000</v>
      </c>
      <c r="R14" s="26">
        <f ca="1">SUM(F$13:F14)</f>
        <v>40000</v>
      </c>
      <c r="S14" s="26">
        <f ca="1">SUM(G$13:G14)</f>
        <v>10000</v>
      </c>
      <c r="T14" s="27">
        <f t="shared" ref="T14:T77" ca="1" si="9">SUM(Q14:S14)</f>
        <v>60000</v>
      </c>
      <c r="U14" s="25">
        <f ca="1">SUM(I$13:I14)</f>
        <v>915</v>
      </c>
      <c r="V14" s="26">
        <f ca="1">SUM(J$13:J14)</f>
        <v>6109</v>
      </c>
      <c r="W14" s="26">
        <f ca="1">SUM(K$13:K14)</f>
        <v>1006</v>
      </c>
      <c r="X14" s="27">
        <f t="shared" ca="1" si="3"/>
        <v>8030</v>
      </c>
      <c r="Y14" s="3">
        <f t="shared" ref="Y14:AA77" ca="1" si="10">IF(Q14=0,"",U14/Q14)</f>
        <v>9.1499999999999998E-2</v>
      </c>
      <c r="Z14" s="3">
        <f t="shared" ca="1" si="4"/>
        <v>0.152725</v>
      </c>
      <c r="AA14" s="3">
        <f t="shared" ca="1" si="4"/>
        <v>0.10059999999999999</v>
      </c>
      <c r="AB14" s="4">
        <f t="shared" ref="AB14:AB77" ca="1" si="11">X14/T14</f>
        <v>0.13383333333333333</v>
      </c>
      <c r="AC14" s="47">
        <f t="shared" ca="1" si="5"/>
        <v>2</v>
      </c>
    </row>
    <row r="15" spans="1:30" x14ac:dyDescent="0.3">
      <c r="A15" s="2">
        <v>3</v>
      </c>
      <c r="B15" s="13">
        <v>0.77403786827093313</v>
      </c>
      <c r="C15" s="21">
        <v>0.88395829380752333</v>
      </c>
      <c r="D15" s="31">
        <v>0.99913470052741848</v>
      </c>
      <c r="E15" s="25">
        <f t="shared" ref="E15:E78" ca="1" si="12">IF(AC14 = 1, 30000, 0)</f>
        <v>0</v>
      </c>
      <c r="F15" s="26">
        <f t="shared" ref="F15:F78" ca="1" si="13">IF(AC14=2,30000,0)</f>
        <v>30000</v>
      </c>
      <c r="G15" s="26">
        <f t="shared" ref="G15:G78" ca="1" si="14">IF(AC14 = 3, 30000, 0)</f>
        <v>0</v>
      </c>
      <c r="H15" s="27">
        <f t="shared" ca="1" si="6"/>
        <v>30000</v>
      </c>
      <c r="I15" s="25">
        <f t="shared" ca="1" si="7"/>
        <v>0</v>
      </c>
      <c r="J15" s="26">
        <f t="shared" ca="1" si="8"/>
        <v>4574</v>
      </c>
      <c r="K15" s="26">
        <f t="shared" ref="K15:K78" ca="1" si="15">IFERROR(_xlfn.BINOM.INV(G15,$C$6,D15),0)</f>
        <v>0</v>
      </c>
      <c r="L15" s="27">
        <f t="shared" ca="1" si="0"/>
        <v>4574</v>
      </c>
      <c r="M15" s="19" t="str">
        <f t="shared" ca="1" si="1"/>
        <v/>
      </c>
      <c r="N15" s="3">
        <f t="shared" ca="1" si="1"/>
        <v>0.15246666666666667</v>
      </c>
      <c r="O15" s="3" t="str">
        <f t="shared" ca="1" si="1"/>
        <v/>
      </c>
      <c r="P15" s="4">
        <f t="shared" ca="1" si="2"/>
        <v>0.15246666666666667</v>
      </c>
      <c r="Q15" s="25">
        <f ca="1">SUM(E$13:E15)</f>
        <v>10000</v>
      </c>
      <c r="R15" s="26">
        <f ca="1">SUM(F$13:F15)</f>
        <v>70000</v>
      </c>
      <c r="S15" s="26">
        <f ca="1">SUM(G$13:G15)</f>
        <v>10000</v>
      </c>
      <c r="T15" s="27">
        <f t="shared" ca="1" si="9"/>
        <v>90000</v>
      </c>
      <c r="U15" s="25">
        <f ca="1">SUM(I$13:I15)</f>
        <v>915</v>
      </c>
      <c r="V15" s="26">
        <f ca="1">SUM(J$13:J15)</f>
        <v>10683</v>
      </c>
      <c r="W15" s="26">
        <f ca="1">SUM(K$13:K15)</f>
        <v>1006</v>
      </c>
      <c r="X15" s="27">
        <f t="shared" ca="1" si="3"/>
        <v>12604</v>
      </c>
      <c r="Y15" s="3">
        <f t="shared" ca="1" si="10"/>
        <v>9.1499999999999998E-2</v>
      </c>
      <c r="Z15" s="3">
        <f t="shared" ca="1" si="4"/>
        <v>0.1526142857142857</v>
      </c>
      <c r="AA15" s="3">
        <f t="shared" ca="1" si="4"/>
        <v>0.10059999999999999</v>
      </c>
      <c r="AB15" s="4">
        <f t="shared" ca="1" si="11"/>
        <v>0.14004444444444444</v>
      </c>
      <c r="AC15" s="47">
        <f t="shared" ca="1" si="5"/>
        <v>2</v>
      </c>
    </row>
    <row r="16" spans="1:30" x14ac:dyDescent="0.3">
      <c r="A16" s="2">
        <v>4</v>
      </c>
      <c r="B16" s="13">
        <v>0.44837627939003699</v>
      </c>
      <c r="C16" s="21">
        <v>0.76574702001985018</v>
      </c>
      <c r="D16" s="31">
        <v>0.92547885202713231</v>
      </c>
      <c r="E16" s="25">
        <f t="shared" ca="1" si="12"/>
        <v>0</v>
      </c>
      <c r="F16" s="26">
        <f t="shared" ca="1" si="13"/>
        <v>30000</v>
      </c>
      <c r="G16" s="26">
        <f t="shared" ca="1" si="14"/>
        <v>0</v>
      </c>
      <c r="H16" s="27">
        <f t="shared" ca="1" si="6"/>
        <v>30000</v>
      </c>
      <c r="I16" s="25">
        <f t="shared" ca="1" si="7"/>
        <v>0</v>
      </c>
      <c r="J16" s="26">
        <f t="shared" ca="1" si="8"/>
        <v>4545</v>
      </c>
      <c r="K16" s="26">
        <f t="shared" ca="1" si="15"/>
        <v>0</v>
      </c>
      <c r="L16" s="27">
        <f t="shared" ca="1" si="0"/>
        <v>4545</v>
      </c>
      <c r="M16" s="19" t="str">
        <f t="shared" ca="1" si="1"/>
        <v/>
      </c>
      <c r="N16" s="3">
        <f t="shared" ca="1" si="1"/>
        <v>0.1515</v>
      </c>
      <c r="O16" s="3" t="str">
        <f t="shared" ca="1" si="1"/>
        <v/>
      </c>
      <c r="P16" s="4">
        <f t="shared" ca="1" si="2"/>
        <v>0.1515</v>
      </c>
      <c r="Q16" s="25">
        <f ca="1">SUM(E$13:E16)</f>
        <v>10000</v>
      </c>
      <c r="R16" s="26">
        <f ca="1">SUM(F$13:F16)</f>
        <v>100000</v>
      </c>
      <c r="S16" s="26">
        <f ca="1">SUM(G$13:G16)</f>
        <v>10000</v>
      </c>
      <c r="T16" s="27">
        <f t="shared" ca="1" si="9"/>
        <v>120000</v>
      </c>
      <c r="U16" s="25">
        <f ca="1">SUM(I$13:I16)</f>
        <v>915</v>
      </c>
      <c r="V16" s="26">
        <f ca="1">SUM(J$13:J16)</f>
        <v>15228</v>
      </c>
      <c r="W16" s="26">
        <f ca="1">SUM(K$13:K16)</f>
        <v>1006</v>
      </c>
      <c r="X16" s="27">
        <f t="shared" ca="1" si="3"/>
        <v>17149</v>
      </c>
      <c r="Y16" s="3">
        <f t="shared" ca="1" si="10"/>
        <v>9.1499999999999998E-2</v>
      </c>
      <c r="Z16" s="3">
        <f t="shared" ca="1" si="4"/>
        <v>0.15228</v>
      </c>
      <c r="AA16" s="3">
        <f t="shared" ca="1" si="4"/>
        <v>0.10059999999999999</v>
      </c>
      <c r="AB16" s="4">
        <f t="shared" ca="1" si="11"/>
        <v>0.14290833333333333</v>
      </c>
      <c r="AC16" s="47">
        <f t="shared" ca="1" si="5"/>
        <v>2</v>
      </c>
    </row>
    <row r="17" spans="1:29" x14ac:dyDescent="0.3">
      <c r="A17" s="2">
        <v>5</v>
      </c>
      <c r="B17" s="13">
        <v>0.40610408831632827</v>
      </c>
      <c r="C17" s="21">
        <v>0.60061869943367407</v>
      </c>
      <c r="D17" s="31">
        <v>0.91935375465246327</v>
      </c>
      <c r="E17" s="25">
        <f t="shared" ca="1" si="12"/>
        <v>0</v>
      </c>
      <c r="F17" s="26">
        <f t="shared" ca="1" si="13"/>
        <v>30000</v>
      </c>
      <c r="G17" s="26">
        <f t="shared" ca="1" si="14"/>
        <v>0</v>
      </c>
      <c r="H17" s="27">
        <f t="shared" ca="1" si="6"/>
        <v>30000</v>
      </c>
      <c r="I17" s="25">
        <f t="shared" ca="1" si="7"/>
        <v>0</v>
      </c>
      <c r="J17" s="26">
        <f t="shared" ca="1" si="8"/>
        <v>4516</v>
      </c>
      <c r="K17" s="26">
        <f t="shared" ca="1" si="15"/>
        <v>0</v>
      </c>
      <c r="L17" s="27">
        <f t="shared" ca="1" si="0"/>
        <v>4516</v>
      </c>
      <c r="M17" s="19" t="str">
        <f t="shared" ca="1" si="1"/>
        <v/>
      </c>
      <c r="N17" s="3">
        <f t="shared" ca="1" si="1"/>
        <v>0.15053333333333332</v>
      </c>
      <c r="O17" s="3" t="str">
        <f t="shared" ca="1" si="1"/>
        <v/>
      </c>
      <c r="P17" s="4">
        <f t="shared" ca="1" si="2"/>
        <v>0.15053333333333332</v>
      </c>
      <c r="Q17" s="25">
        <f ca="1">SUM(E$13:E17)</f>
        <v>10000</v>
      </c>
      <c r="R17" s="26">
        <f ca="1">SUM(F$13:F17)</f>
        <v>130000</v>
      </c>
      <c r="S17" s="26">
        <f ca="1">SUM(G$13:G17)</f>
        <v>10000</v>
      </c>
      <c r="T17" s="27">
        <f t="shared" ca="1" si="9"/>
        <v>150000</v>
      </c>
      <c r="U17" s="25">
        <f ca="1">SUM(I$13:I17)</f>
        <v>915</v>
      </c>
      <c r="V17" s="26">
        <f ca="1">SUM(J$13:J17)</f>
        <v>19744</v>
      </c>
      <c r="W17" s="26">
        <f ca="1">SUM(K$13:K17)</f>
        <v>1006</v>
      </c>
      <c r="X17" s="27">
        <f t="shared" ca="1" si="3"/>
        <v>21665</v>
      </c>
      <c r="Y17" s="3">
        <f t="shared" ca="1" si="10"/>
        <v>9.1499999999999998E-2</v>
      </c>
      <c r="Z17" s="3">
        <f t="shared" ca="1" si="4"/>
        <v>0.15187692307692308</v>
      </c>
      <c r="AA17" s="3">
        <f t="shared" ca="1" si="4"/>
        <v>0.10059999999999999</v>
      </c>
      <c r="AB17" s="4">
        <f t="shared" ca="1" si="11"/>
        <v>0.14443333333333333</v>
      </c>
      <c r="AC17" s="47">
        <f t="shared" ca="1" si="5"/>
        <v>2</v>
      </c>
    </row>
    <row r="18" spans="1:29" x14ac:dyDescent="0.3">
      <c r="A18" s="2">
        <v>6</v>
      </c>
      <c r="B18" s="13">
        <v>0.76511272403243702</v>
      </c>
      <c r="C18" s="21">
        <v>4.6274063166740209E-2</v>
      </c>
      <c r="D18" s="31">
        <v>0.44652866677791125</v>
      </c>
      <c r="E18" s="25">
        <f t="shared" ca="1" si="12"/>
        <v>0</v>
      </c>
      <c r="F18" s="26">
        <f t="shared" ca="1" si="13"/>
        <v>30000</v>
      </c>
      <c r="G18" s="26">
        <f t="shared" ca="1" si="14"/>
        <v>0</v>
      </c>
      <c r="H18" s="27">
        <f t="shared" ca="1" si="6"/>
        <v>30000</v>
      </c>
      <c r="I18" s="25">
        <f t="shared" ca="1" si="7"/>
        <v>0</v>
      </c>
      <c r="J18" s="26">
        <f t="shared" ca="1" si="8"/>
        <v>4396</v>
      </c>
      <c r="K18" s="26">
        <f t="shared" ca="1" si="15"/>
        <v>0</v>
      </c>
      <c r="L18" s="27">
        <f t="shared" ca="1" si="0"/>
        <v>4396</v>
      </c>
      <c r="M18" s="19" t="str">
        <f t="shared" ca="1" si="1"/>
        <v/>
      </c>
      <c r="N18" s="3">
        <f t="shared" ca="1" si="1"/>
        <v>0.14653333333333332</v>
      </c>
      <c r="O18" s="3" t="str">
        <f t="shared" ca="1" si="1"/>
        <v/>
      </c>
      <c r="P18" s="4">
        <f t="shared" ca="1" si="2"/>
        <v>0.14653333333333332</v>
      </c>
      <c r="Q18" s="25">
        <f ca="1">SUM(E$13:E18)</f>
        <v>10000</v>
      </c>
      <c r="R18" s="26">
        <f ca="1">SUM(F$13:F18)</f>
        <v>160000</v>
      </c>
      <c r="S18" s="26">
        <f ca="1">SUM(G$13:G18)</f>
        <v>10000</v>
      </c>
      <c r="T18" s="27">
        <f t="shared" ca="1" si="9"/>
        <v>180000</v>
      </c>
      <c r="U18" s="25">
        <f ca="1">SUM(I$13:I18)</f>
        <v>915</v>
      </c>
      <c r="V18" s="26">
        <f ca="1">SUM(J$13:J18)</f>
        <v>24140</v>
      </c>
      <c r="W18" s="26">
        <f ca="1">SUM(K$13:K18)</f>
        <v>1006</v>
      </c>
      <c r="X18" s="27">
        <f t="shared" ca="1" si="3"/>
        <v>26061</v>
      </c>
      <c r="Y18" s="3">
        <f t="shared" ca="1" si="10"/>
        <v>9.1499999999999998E-2</v>
      </c>
      <c r="Z18" s="3">
        <f t="shared" ca="1" si="4"/>
        <v>0.15087500000000001</v>
      </c>
      <c r="AA18" s="3">
        <f t="shared" ca="1" si="4"/>
        <v>0.10059999999999999</v>
      </c>
      <c r="AB18" s="4">
        <f t="shared" ca="1" si="11"/>
        <v>0.14478333333333335</v>
      </c>
      <c r="AC18" s="47">
        <f t="shared" ca="1" si="5"/>
        <v>1</v>
      </c>
    </row>
    <row r="19" spans="1:29" x14ac:dyDescent="0.3">
      <c r="A19" s="2">
        <v>7</v>
      </c>
      <c r="B19" s="13">
        <v>0.13110042869977856</v>
      </c>
      <c r="C19" s="21">
        <v>5.3932979116556923E-2</v>
      </c>
      <c r="D19" s="31">
        <v>0.42070221883206749</v>
      </c>
      <c r="E19" s="25">
        <f t="shared" ca="1" si="12"/>
        <v>30000</v>
      </c>
      <c r="F19" s="26">
        <f t="shared" ca="1" si="13"/>
        <v>0</v>
      </c>
      <c r="G19" s="26">
        <f t="shared" ca="1" si="14"/>
        <v>0</v>
      </c>
      <c r="H19" s="27">
        <f t="shared" ca="1" si="6"/>
        <v>30000</v>
      </c>
      <c r="I19" s="25">
        <f t="shared" ca="1" si="7"/>
        <v>2644</v>
      </c>
      <c r="J19" s="26">
        <f t="shared" ca="1" si="8"/>
        <v>0</v>
      </c>
      <c r="K19" s="26">
        <f t="shared" ca="1" si="15"/>
        <v>0</v>
      </c>
      <c r="L19" s="27">
        <f t="shared" ca="1" si="0"/>
        <v>2644</v>
      </c>
      <c r="M19" s="19">
        <f t="shared" ca="1" si="1"/>
        <v>8.8133333333333327E-2</v>
      </c>
      <c r="N19" s="3" t="str">
        <f t="shared" ca="1" si="1"/>
        <v/>
      </c>
      <c r="O19" s="3" t="str">
        <f t="shared" ca="1" si="1"/>
        <v/>
      </c>
      <c r="P19" s="4">
        <f t="shared" ca="1" si="2"/>
        <v>8.8133333333333327E-2</v>
      </c>
      <c r="Q19" s="25">
        <f ca="1">SUM(E$13:E19)</f>
        <v>40000</v>
      </c>
      <c r="R19" s="26">
        <f ca="1">SUM(F$13:F19)</f>
        <v>160000</v>
      </c>
      <c r="S19" s="26">
        <f ca="1">SUM(G$13:G19)</f>
        <v>10000</v>
      </c>
      <c r="T19" s="27">
        <f t="shared" ca="1" si="9"/>
        <v>210000</v>
      </c>
      <c r="U19" s="25">
        <f ca="1">SUM(I$13:I19)</f>
        <v>3559</v>
      </c>
      <c r="V19" s="26">
        <f ca="1">SUM(J$13:J19)</f>
        <v>24140</v>
      </c>
      <c r="W19" s="26">
        <f ca="1">SUM(K$13:K19)</f>
        <v>1006</v>
      </c>
      <c r="X19" s="27">
        <f t="shared" ca="1" si="3"/>
        <v>28705</v>
      </c>
      <c r="Y19" s="3">
        <f t="shared" ca="1" si="10"/>
        <v>8.8974999999999999E-2</v>
      </c>
      <c r="Z19" s="3">
        <f t="shared" ca="1" si="4"/>
        <v>0.15087500000000001</v>
      </c>
      <c r="AA19" s="3">
        <f t="shared" ca="1" si="4"/>
        <v>0.10059999999999999</v>
      </c>
      <c r="AB19" s="4">
        <f t="shared" ca="1" si="11"/>
        <v>0.1366904761904762</v>
      </c>
      <c r="AC19" s="47">
        <f t="shared" ca="1" si="5"/>
        <v>3</v>
      </c>
    </row>
    <row r="20" spans="1:29" x14ac:dyDescent="0.3">
      <c r="A20" s="2">
        <v>8</v>
      </c>
      <c r="B20" s="13">
        <v>0.74261094498148517</v>
      </c>
      <c r="C20" s="21">
        <v>0.81469571556107911</v>
      </c>
      <c r="D20" s="31">
        <v>0.82482985155482891</v>
      </c>
      <c r="E20" s="25">
        <f t="shared" ca="1" si="12"/>
        <v>0</v>
      </c>
      <c r="F20" s="26">
        <f t="shared" ca="1" si="13"/>
        <v>0</v>
      </c>
      <c r="G20" s="26">
        <f t="shared" ca="1" si="14"/>
        <v>30000</v>
      </c>
      <c r="H20" s="27">
        <f t="shared" ca="1" si="6"/>
        <v>30000</v>
      </c>
      <c r="I20" s="25">
        <f t="shared" ca="1" si="7"/>
        <v>0</v>
      </c>
      <c r="J20" s="26">
        <f t="shared" ca="1" si="8"/>
        <v>0</v>
      </c>
      <c r="K20" s="26">
        <f t="shared" ca="1" si="15"/>
        <v>3049</v>
      </c>
      <c r="L20" s="27">
        <f t="shared" ca="1" si="0"/>
        <v>3049</v>
      </c>
      <c r="M20" s="19" t="str">
        <f t="shared" ca="1" si="1"/>
        <v/>
      </c>
      <c r="N20" s="3" t="str">
        <f t="shared" ca="1" si="1"/>
        <v/>
      </c>
      <c r="O20" s="3">
        <f t="shared" ca="1" si="1"/>
        <v>0.10163333333333334</v>
      </c>
      <c r="P20" s="4">
        <f t="shared" ca="1" si="2"/>
        <v>0.10163333333333334</v>
      </c>
      <c r="Q20" s="25">
        <f ca="1">SUM(E$13:E20)</f>
        <v>40000</v>
      </c>
      <c r="R20" s="26">
        <f ca="1">SUM(F$13:F20)</f>
        <v>160000</v>
      </c>
      <c r="S20" s="26">
        <f ca="1">SUM(G$13:G20)</f>
        <v>40000</v>
      </c>
      <c r="T20" s="27">
        <f t="shared" ca="1" si="9"/>
        <v>240000</v>
      </c>
      <c r="U20" s="25">
        <f ca="1">SUM(I$13:I20)</f>
        <v>3559</v>
      </c>
      <c r="V20" s="26">
        <f ca="1">SUM(J$13:J20)</f>
        <v>24140</v>
      </c>
      <c r="W20" s="26">
        <f ca="1">SUM(K$13:K20)</f>
        <v>4055</v>
      </c>
      <c r="X20" s="27">
        <f t="shared" ca="1" si="3"/>
        <v>31754</v>
      </c>
      <c r="Y20" s="3">
        <f t="shared" ca="1" si="10"/>
        <v>8.8974999999999999E-2</v>
      </c>
      <c r="Z20" s="3">
        <f t="shared" ca="1" si="4"/>
        <v>0.15087500000000001</v>
      </c>
      <c r="AA20" s="3">
        <f t="shared" ca="1" si="4"/>
        <v>0.10137500000000001</v>
      </c>
      <c r="AB20" s="4">
        <f t="shared" ca="1" si="11"/>
        <v>0.13230833333333333</v>
      </c>
      <c r="AC20" s="47">
        <f t="shared" ca="1" si="5"/>
        <v>2</v>
      </c>
    </row>
    <row r="21" spans="1:29" x14ac:dyDescent="0.3">
      <c r="A21" s="2">
        <v>9</v>
      </c>
      <c r="B21" s="13">
        <v>0.13194507659869581</v>
      </c>
      <c r="C21" s="21">
        <v>0.66711062694446599</v>
      </c>
      <c r="D21" s="31">
        <v>0.7948361344197441</v>
      </c>
      <c r="E21" s="25">
        <f t="shared" ca="1" si="12"/>
        <v>0</v>
      </c>
      <c r="F21" s="26">
        <f t="shared" ca="1" si="13"/>
        <v>30000</v>
      </c>
      <c r="G21" s="26">
        <f t="shared" ca="1" si="14"/>
        <v>0</v>
      </c>
      <c r="H21" s="27">
        <f t="shared" ca="1" si="6"/>
        <v>30000</v>
      </c>
      <c r="I21" s="25">
        <f t="shared" ca="1" si="7"/>
        <v>0</v>
      </c>
      <c r="J21" s="26">
        <f t="shared" ca="1" si="8"/>
        <v>4527</v>
      </c>
      <c r="K21" s="26">
        <f t="shared" ca="1" si="15"/>
        <v>0</v>
      </c>
      <c r="L21" s="27">
        <f t="shared" ca="1" si="0"/>
        <v>4527</v>
      </c>
      <c r="M21" s="19" t="str">
        <f t="shared" ca="1" si="1"/>
        <v/>
      </c>
      <c r="N21" s="3">
        <f t="shared" ca="1" si="1"/>
        <v>0.15090000000000001</v>
      </c>
      <c r="O21" s="3" t="str">
        <f t="shared" ca="1" si="1"/>
        <v/>
      </c>
      <c r="P21" s="4">
        <f t="shared" ca="1" si="2"/>
        <v>0.15090000000000001</v>
      </c>
      <c r="Q21" s="25">
        <f ca="1">SUM(E$13:E21)</f>
        <v>40000</v>
      </c>
      <c r="R21" s="26">
        <f ca="1">SUM(F$13:F21)</f>
        <v>190000</v>
      </c>
      <c r="S21" s="26">
        <f ca="1">SUM(G$13:G21)</f>
        <v>40000</v>
      </c>
      <c r="T21" s="27">
        <f t="shared" ca="1" si="9"/>
        <v>270000</v>
      </c>
      <c r="U21" s="25">
        <f ca="1">SUM(I$13:I21)</f>
        <v>3559</v>
      </c>
      <c r="V21" s="26">
        <f ca="1">SUM(J$13:J21)</f>
        <v>28667</v>
      </c>
      <c r="W21" s="26">
        <f ca="1">SUM(K$13:K21)</f>
        <v>4055</v>
      </c>
      <c r="X21" s="27">
        <f t="shared" ca="1" si="3"/>
        <v>36281</v>
      </c>
      <c r="Y21" s="3">
        <f t="shared" ca="1" si="10"/>
        <v>8.8974999999999999E-2</v>
      </c>
      <c r="Z21" s="3">
        <f t="shared" ca="1" si="4"/>
        <v>0.15087894736842106</v>
      </c>
      <c r="AA21" s="3">
        <f t="shared" ca="1" si="4"/>
        <v>0.10137500000000001</v>
      </c>
      <c r="AB21" s="4">
        <f t="shared" ca="1" si="11"/>
        <v>0.13437407407407406</v>
      </c>
      <c r="AC21" s="47">
        <f t="shared" ca="1" si="5"/>
        <v>2</v>
      </c>
    </row>
    <row r="22" spans="1:29" x14ac:dyDescent="0.3">
      <c r="A22" s="2">
        <v>10</v>
      </c>
      <c r="B22" s="13">
        <v>0.22385482421003322</v>
      </c>
      <c r="C22" s="21">
        <v>0.70737436625531691</v>
      </c>
      <c r="D22" s="31">
        <v>0.2369390275151747</v>
      </c>
      <c r="E22" s="25">
        <f t="shared" ca="1" si="12"/>
        <v>0</v>
      </c>
      <c r="F22" s="26">
        <f t="shared" ca="1" si="13"/>
        <v>30000</v>
      </c>
      <c r="G22" s="26">
        <f t="shared" ca="1" si="14"/>
        <v>0</v>
      </c>
      <c r="H22" s="27">
        <f t="shared" ca="1" si="6"/>
        <v>30000</v>
      </c>
      <c r="I22" s="25">
        <f t="shared" ca="1" si="7"/>
        <v>0</v>
      </c>
      <c r="J22" s="26">
        <f t="shared" ca="1" si="8"/>
        <v>4534</v>
      </c>
      <c r="K22" s="26">
        <f t="shared" ca="1" si="15"/>
        <v>0</v>
      </c>
      <c r="L22" s="27">
        <f t="shared" ca="1" si="0"/>
        <v>4534</v>
      </c>
      <c r="M22" s="19" t="str">
        <f t="shared" ca="1" si="1"/>
        <v/>
      </c>
      <c r="N22" s="3">
        <f t="shared" ca="1" si="1"/>
        <v>0.15113333333333334</v>
      </c>
      <c r="O22" s="3" t="str">
        <f t="shared" ca="1" si="1"/>
        <v/>
      </c>
      <c r="P22" s="4">
        <f t="shared" ca="1" si="2"/>
        <v>0.15113333333333334</v>
      </c>
      <c r="Q22" s="25">
        <f ca="1">SUM(E$13:E22)</f>
        <v>40000</v>
      </c>
      <c r="R22" s="26">
        <f ca="1">SUM(F$13:F22)</f>
        <v>220000</v>
      </c>
      <c r="S22" s="26">
        <f ca="1">SUM(G$13:G22)</f>
        <v>40000</v>
      </c>
      <c r="T22" s="27">
        <f t="shared" ca="1" si="9"/>
        <v>300000</v>
      </c>
      <c r="U22" s="25">
        <f ca="1">SUM(I$13:I22)</f>
        <v>3559</v>
      </c>
      <c r="V22" s="26">
        <f ca="1">SUM(J$13:J22)</f>
        <v>33201</v>
      </c>
      <c r="W22" s="26">
        <f ca="1">SUM(K$13:K22)</f>
        <v>4055</v>
      </c>
      <c r="X22" s="27">
        <f t="shared" ca="1" si="3"/>
        <v>40815</v>
      </c>
      <c r="Y22" s="3">
        <f t="shared" ca="1" si="10"/>
        <v>8.8974999999999999E-2</v>
      </c>
      <c r="Z22" s="3">
        <f t="shared" ca="1" si="4"/>
        <v>0.15091363636363636</v>
      </c>
      <c r="AA22" s="3">
        <f t="shared" ca="1" si="4"/>
        <v>0.10137500000000001</v>
      </c>
      <c r="AB22" s="4">
        <f t="shared" ca="1" si="11"/>
        <v>0.13605</v>
      </c>
      <c r="AC22" s="47">
        <f t="shared" ca="1" si="5"/>
        <v>2</v>
      </c>
    </row>
    <row r="23" spans="1:29" x14ac:dyDescent="0.3">
      <c r="A23" s="2">
        <v>11</v>
      </c>
      <c r="B23" s="13">
        <v>0.67062836826772965</v>
      </c>
      <c r="C23" s="21">
        <v>0.44254016384466377</v>
      </c>
      <c r="D23" s="31">
        <v>0.91555697773685774</v>
      </c>
      <c r="E23" s="25">
        <f t="shared" ca="1" si="12"/>
        <v>0</v>
      </c>
      <c r="F23" s="26">
        <f t="shared" ca="1" si="13"/>
        <v>30000</v>
      </c>
      <c r="G23" s="26">
        <f t="shared" ca="1" si="14"/>
        <v>0</v>
      </c>
      <c r="H23" s="27">
        <f t="shared" ca="1" si="6"/>
        <v>30000</v>
      </c>
      <c r="I23" s="25">
        <f t="shared" ca="1" si="7"/>
        <v>0</v>
      </c>
      <c r="J23" s="26">
        <f t="shared" ca="1" si="8"/>
        <v>4491</v>
      </c>
      <c r="K23" s="26">
        <f t="shared" ca="1" si="15"/>
        <v>0</v>
      </c>
      <c r="L23" s="27">
        <f t="shared" ca="1" si="0"/>
        <v>4491</v>
      </c>
      <c r="M23" s="19" t="str">
        <f t="shared" ca="1" si="1"/>
        <v/>
      </c>
      <c r="N23" s="3">
        <f t="shared" ca="1" si="1"/>
        <v>0.1497</v>
      </c>
      <c r="O23" s="3" t="str">
        <f t="shared" ca="1" si="1"/>
        <v/>
      </c>
      <c r="P23" s="4">
        <f t="shared" ca="1" si="2"/>
        <v>0.1497</v>
      </c>
      <c r="Q23" s="25">
        <f ca="1">SUM(E$13:E23)</f>
        <v>40000</v>
      </c>
      <c r="R23" s="26">
        <f ca="1">SUM(F$13:F23)</f>
        <v>250000</v>
      </c>
      <c r="S23" s="26">
        <f ca="1">SUM(G$13:G23)</f>
        <v>40000</v>
      </c>
      <c r="T23" s="27">
        <f t="shared" ca="1" si="9"/>
        <v>330000</v>
      </c>
      <c r="U23" s="25">
        <f ca="1">SUM(I$13:I23)</f>
        <v>3559</v>
      </c>
      <c r="V23" s="26">
        <f ca="1">SUM(J$13:J23)</f>
        <v>37692</v>
      </c>
      <c r="W23" s="26">
        <f ca="1">SUM(K$13:K23)</f>
        <v>4055</v>
      </c>
      <c r="X23" s="27">
        <f t="shared" ca="1" si="3"/>
        <v>45306</v>
      </c>
      <c r="Y23" s="3">
        <f t="shared" ca="1" si="10"/>
        <v>8.8974999999999999E-2</v>
      </c>
      <c r="Z23" s="3">
        <f t="shared" ca="1" si="4"/>
        <v>0.15076800000000001</v>
      </c>
      <c r="AA23" s="3">
        <f t="shared" ca="1" si="4"/>
        <v>0.10137500000000001</v>
      </c>
      <c r="AB23" s="4">
        <f t="shared" ca="1" si="11"/>
        <v>0.1372909090909091</v>
      </c>
      <c r="AC23" s="47">
        <f t="shared" ca="1" si="5"/>
        <v>1</v>
      </c>
    </row>
    <row r="24" spans="1:29" x14ac:dyDescent="0.3">
      <c r="A24" s="2">
        <v>12</v>
      </c>
      <c r="B24" s="13">
        <v>0.16301794093744759</v>
      </c>
      <c r="C24" s="21">
        <v>0.80054456358264614</v>
      </c>
      <c r="D24" s="31">
        <v>0.53844713213143058</v>
      </c>
      <c r="E24" s="25">
        <f t="shared" ca="1" si="12"/>
        <v>30000</v>
      </c>
      <c r="F24" s="26">
        <f t="shared" ca="1" si="13"/>
        <v>0</v>
      </c>
      <c r="G24" s="26">
        <f t="shared" ca="1" si="14"/>
        <v>0</v>
      </c>
      <c r="H24" s="27">
        <f t="shared" ca="1" si="6"/>
        <v>30000</v>
      </c>
      <c r="I24" s="25">
        <f t="shared" ca="1" si="7"/>
        <v>2651</v>
      </c>
      <c r="J24" s="26">
        <f t="shared" ca="1" si="8"/>
        <v>0</v>
      </c>
      <c r="K24" s="26">
        <f t="shared" ca="1" si="15"/>
        <v>0</v>
      </c>
      <c r="L24" s="27">
        <f t="shared" ca="1" si="0"/>
        <v>2651</v>
      </c>
      <c r="M24" s="19">
        <f t="shared" ca="1" si="1"/>
        <v>8.8366666666666663E-2</v>
      </c>
      <c r="N24" s="3" t="str">
        <f t="shared" ca="1" si="1"/>
        <v/>
      </c>
      <c r="O24" s="3" t="str">
        <f t="shared" ca="1" si="1"/>
        <v/>
      </c>
      <c r="P24" s="4">
        <f t="shared" ca="1" si="2"/>
        <v>8.8366666666666663E-2</v>
      </c>
      <c r="Q24" s="25">
        <f ca="1">SUM(E$13:E24)</f>
        <v>70000</v>
      </c>
      <c r="R24" s="26">
        <f ca="1">SUM(F$13:F24)</f>
        <v>250000</v>
      </c>
      <c r="S24" s="26">
        <f ca="1">SUM(G$13:G24)</f>
        <v>40000</v>
      </c>
      <c r="T24" s="27">
        <f t="shared" ca="1" si="9"/>
        <v>360000</v>
      </c>
      <c r="U24" s="25">
        <f ca="1">SUM(I$13:I24)</f>
        <v>6210</v>
      </c>
      <c r="V24" s="26">
        <f ca="1">SUM(J$13:J24)</f>
        <v>37692</v>
      </c>
      <c r="W24" s="26">
        <f ca="1">SUM(K$13:K24)</f>
        <v>4055</v>
      </c>
      <c r="X24" s="27">
        <f t="shared" ca="1" si="3"/>
        <v>47957</v>
      </c>
      <c r="Y24" s="3">
        <f t="shared" ca="1" si="10"/>
        <v>8.8714285714285718E-2</v>
      </c>
      <c r="Z24" s="3">
        <f t="shared" ca="1" si="4"/>
        <v>0.15076800000000001</v>
      </c>
      <c r="AA24" s="3">
        <f t="shared" ca="1" si="4"/>
        <v>0.10137500000000001</v>
      </c>
      <c r="AB24" s="4">
        <f t="shared" ca="1" si="11"/>
        <v>0.13321388888888888</v>
      </c>
      <c r="AC24" s="47">
        <f t="shared" ca="1" si="5"/>
        <v>2</v>
      </c>
    </row>
    <row r="25" spans="1:29" x14ac:dyDescent="0.3">
      <c r="A25" s="2">
        <v>13</v>
      </c>
      <c r="B25" s="13">
        <v>9.2444289284612902E-2</v>
      </c>
      <c r="C25" s="21">
        <v>0.96225053242008285</v>
      </c>
      <c r="D25" s="31">
        <v>0.46328918972010213</v>
      </c>
      <c r="E25" s="25">
        <f t="shared" ca="1" si="12"/>
        <v>0</v>
      </c>
      <c r="F25" s="26">
        <f t="shared" ca="1" si="13"/>
        <v>30000</v>
      </c>
      <c r="G25" s="26">
        <f t="shared" ca="1" si="14"/>
        <v>0</v>
      </c>
      <c r="H25" s="27">
        <f t="shared" ca="1" si="6"/>
        <v>30000</v>
      </c>
      <c r="I25" s="25">
        <f t="shared" ca="1" si="7"/>
        <v>0</v>
      </c>
      <c r="J25" s="26">
        <f t="shared" ca="1" si="8"/>
        <v>4610</v>
      </c>
      <c r="K25" s="26">
        <f t="shared" ca="1" si="15"/>
        <v>0</v>
      </c>
      <c r="L25" s="27">
        <f t="shared" ca="1" si="0"/>
        <v>4610</v>
      </c>
      <c r="M25" s="19" t="str">
        <f t="shared" ca="1" si="1"/>
        <v/>
      </c>
      <c r="N25" s="3">
        <f t="shared" ca="1" si="1"/>
        <v>0.15366666666666667</v>
      </c>
      <c r="O25" s="3" t="str">
        <f t="shared" ca="1" si="1"/>
        <v/>
      </c>
      <c r="P25" s="4">
        <f t="shared" ca="1" si="2"/>
        <v>0.15366666666666667</v>
      </c>
      <c r="Q25" s="25">
        <f ca="1">SUM(E$13:E25)</f>
        <v>70000</v>
      </c>
      <c r="R25" s="26">
        <f ca="1">SUM(F$13:F25)</f>
        <v>280000</v>
      </c>
      <c r="S25" s="26">
        <f ca="1">SUM(G$13:G25)</f>
        <v>40000</v>
      </c>
      <c r="T25" s="27">
        <f t="shared" ca="1" si="9"/>
        <v>390000</v>
      </c>
      <c r="U25" s="25">
        <f ca="1">SUM(I$13:I25)</f>
        <v>6210</v>
      </c>
      <c r="V25" s="26">
        <f ca="1">SUM(J$13:J25)</f>
        <v>42302</v>
      </c>
      <c r="W25" s="26">
        <f ca="1">SUM(K$13:K25)</f>
        <v>4055</v>
      </c>
      <c r="X25" s="27">
        <f t="shared" ca="1" si="3"/>
        <v>52567</v>
      </c>
      <c r="Y25" s="3">
        <f t="shared" ca="1" si="10"/>
        <v>8.8714285714285718E-2</v>
      </c>
      <c r="Z25" s="3">
        <f t="shared" ca="1" si="4"/>
        <v>0.15107857142857142</v>
      </c>
      <c r="AA25" s="3">
        <f t="shared" ca="1" si="4"/>
        <v>0.10137500000000001</v>
      </c>
      <c r="AB25" s="4">
        <f t="shared" ca="1" si="11"/>
        <v>0.1347871794871795</v>
      </c>
      <c r="AC25" s="47">
        <f t="shared" ca="1" si="5"/>
        <v>2</v>
      </c>
    </row>
    <row r="26" spans="1:29" x14ac:dyDescent="0.3">
      <c r="A26" s="2">
        <v>14</v>
      </c>
      <c r="B26" s="13">
        <v>0.58883775404502425</v>
      </c>
      <c r="C26" s="21">
        <v>0.97905052168461115</v>
      </c>
      <c r="D26" s="31">
        <v>0.53105665344050812</v>
      </c>
      <c r="E26" s="25">
        <f t="shared" ca="1" si="12"/>
        <v>0</v>
      </c>
      <c r="F26" s="26">
        <f t="shared" ca="1" si="13"/>
        <v>30000</v>
      </c>
      <c r="G26" s="26">
        <f t="shared" ca="1" si="14"/>
        <v>0</v>
      </c>
      <c r="H26" s="27">
        <f t="shared" ca="1" si="6"/>
        <v>30000</v>
      </c>
      <c r="I26" s="25">
        <f t="shared" ca="1" si="7"/>
        <v>0</v>
      </c>
      <c r="J26" s="26">
        <f t="shared" ca="1" si="8"/>
        <v>4626</v>
      </c>
      <c r="K26" s="26">
        <f t="shared" ca="1" si="15"/>
        <v>0</v>
      </c>
      <c r="L26" s="27">
        <f t="shared" ca="1" si="0"/>
        <v>4626</v>
      </c>
      <c r="M26" s="19" t="str">
        <f t="shared" ca="1" si="1"/>
        <v/>
      </c>
      <c r="N26" s="3">
        <f t="shared" ca="1" si="1"/>
        <v>0.1542</v>
      </c>
      <c r="O26" s="3" t="str">
        <f t="shared" ca="1" si="1"/>
        <v/>
      </c>
      <c r="P26" s="4">
        <f t="shared" ca="1" si="2"/>
        <v>0.1542</v>
      </c>
      <c r="Q26" s="25">
        <f ca="1">SUM(E$13:E26)</f>
        <v>70000</v>
      </c>
      <c r="R26" s="26">
        <f ca="1">SUM(F$13:F26)</f>
        <v>310000</v>
      </c>
      <c r="S26" s="26">
        <f ca="1">SUM(G$13:G26)</f>
        <v>40000</v>
      </c>
      <c r="T26" s="27">
        <f t="shared" ca="1" si="9"/>
        <v>420000</v>
      </c>
      <c r="U26" s="25">
        <f ca="1">SUM(I$13:I26)</f>
        <v>6210</v>
      </c>
      <c r="V26" s="26">
        <f ca="1">SUM(J$13:J26)</f>
        <v>46928</v>
      </c>
      <c r="W26" s="26">
        <f ca="1">SUM(K$13:K26)</f>
        <v>4055</v>
      </c>
      <c r="X26" s="27">
        <f t="shared" ca="1" si="3"/>
        <v>57193</v>
      </c>
      <c r="Y26" s="3">
        <f t="shared" ca="1" si="10"/>
        <v>8.8714285714285718E-2</v>
      </c>
      <c r="Z26" s="3">
        <f t="shared" ca="1" si="4"/>
        <v>0.15138064516129032</v>
      </c>
      <c r="AA26" s="3">
        <f t="shared" ca="1" si="4"/>
        <v>0.10137500000000001</v>
      </c>
      <c r="AB26" s="4">
        <f t="shared" ca="1" si="11"/>
        <v>0.13617380952380953</v>
      </c>
      <c r="AC26" s="47">
        <f t="shared" ca="1" si="5"/>
        <v>2</v>
      </c>
    </row>
    <row r="27" spans="1:29" x14ac:dyDescent="0.3">
      <c r="A27" s="2">
        <v>15</v>
      </c>
      <c r="B27" s="13">
        <v>0.82234226758866102</v>
      </c>
      <c r="C27" s="21">
        <v>0.55672474238340097</v>
      </c>
      <c r="D27" s="31">
        <v>0.88612582638106541</v>
      </c>
      <c r="E27" s="25">
        <f t="shared" ca="1" si="12"/>
        <v>0</v>
      </c>
      <c r="F27" s="26">
        <f t="shared" ca="1" si="13"/>
        <v>30000</v>
      </c>
      <c r="G27" s="26">
        <f t="shared" ca="1" si="14"/>
        <v>0</v>
      </c>
      <c r="H27" s="27">
        <f t="shared" ca="1" si="6"/>
        <v>30000</v>
      </c>
      <c r="I27" s="25">
        <f t="shared" ca="1" si="7"/>
        <v>0</v>
      </c>
      <c r="J27" s="26">
        <f t="shared" ca="1" si="8"/>
        <v>4509</v>
      </c>
      <c r="K27" s="26">
        <f t="shared" ca="1" si="15"/>
        <v>0</v>
      </c>
      <c r="L27" s="27">
        <f t="shared" ca="1" si="0"/>
        <v>4509</v>
      </c>
      <c r="M27" s="19" t="str">
        <f t="shared" ca="1" si="1"/>
        <v/>
      </c>
      <c r="N27" s="3">
        <f t="shared" ca="1" si="1"/>
        <v>0.15029999999999999</v>
      </c>
      <c r="O27" s="3" t="str">
        <f t="shared" ca="1" si="1"/>
        <v/>
      </c>
      <c r="P27" s="4">
        <f t="shared" ca="1" si="2"/>
        <v>0.15029999999999999</v>
      </c>
      <c r="Q27" s="25">
        <f ca="1">SUM(E$13:E27)</f>
        <v>70000</v>
      </c>
      <c r="R27" s="26">
        <f ca="1">SUM(F$13:F27)</f>
        <v>340000</v>
      </c>
      <c r="S27" s="26">
        <f ca="1">SUM(G$13:G27)</f>
        <v>40000</v>
      </c>
      <c r="T27" s="27">
        <f t="shared" ca="1" si="9"/>
        <v>450000</v>
      </c>
      <c r="U27" s="25">
        <f ca="1">SUM(I$13:I27)</f>
        <v>6210</v>
      </c>
      <c r="V27" s="26">
        <f ca="1">SUM(J$13:J27)</f>
        <v>51437</v>
      </c>
      <c r="W27" s="26">
        <f ca="1">SUM(K$13:K27)</f>
        <v>4055</v>
      </c>
      <c r="X27" s="27">
        <f t="shared" ca="1" si="3"/>
        <v>61702</v>
      </c>
      <c r="Y27" s="3">
        <f t="shared" ca="1" si="10"/>
        <v>8.8714285714285718E-2</v>
      </c>
      <c r="Z27" s="3">
        <f t="shared" ca="1" si="4"/>
        <v>0.15128529411764705</v>
      </c>
      <c r="AA27" s="3">
        <f t="shared" ca="1" si="4"/>
        <v>0.10137500000000001</v>
      </c>
      <c r="AB27" s="4">
        <f t="shared" ca="1" si="11"/>
        <v>0.13711555555555555</v>
      </c>
      <c r="AC27" s="47">
        <f t="shared" ca="1" si="5"/>
        <v>2</v>
      </c>
    </row>
    <row r="28" spans="1:29" x14ac:dyDescent="0.3">
      <c r="A28" s="2">
        <v>16</v>
      </c>
      <c r="B28" s="13">
        <v>0.84196429942263962</v>
      </c>
      <c r="C28" s="21">
        <v>0.68733116660633353</v>
      </c>
      <c r="D28" s="31">
        <v>0.21033096704047327</v>
      </c>
      <c r="E28" s="25">
        <f t="shared" ca="1" si="12"/>
        <v>0</v>
      </c>
      <c r="F28" s="26">
        <f t="shared" ca="1" si="13"/>
        <v>30000</v>
      </c>
      <c r="G28" s="26">
        <f t="shared" ca="1" si="14"/>
        <v>0</v>
      </c>
      <c r="H28" s="27">
        <f t="shared" ca="1" si="6"/>
        <v>30000</v>
      </c>
      <c r="I28" s="25">
        <f t="shared" ca="1" si="7"/>
        <v>0</v>
      </c>
      <c r="J28" s="26">
        <f t="shared" ca="1" si="8"/>
        <v>4530</v>
      </c>
      <c r="K28" s="26">
        <f t="shared" ca="1" si="15"/>
        <v>0</v>
      </c>
      <c r="L28" s="27">
        <f t="shared" ca="1" si="0"/>
        <v>4530</v>
      </c>
      <c r="M28" s="19" t="str">
        <f t="shared" ca="1" si="1"/>
        <v/>
      </c>
      <c r="N28" s="3">
        <f t="shared" ca="1" si="1"/>
        <v>0.151</v>
      </c>
      <c r="O28" s="3" t="str">
        <f t="shared" ca="1" si="1"/>
        <v/>
      </c>
      <c r="P28" s="4">
        <f t="shared" ca="1" si="2"/>
        <v>0.151</v>
      </c>
      <c r="Q28" s="25">
        <f ca="1">SUM(E$13:E28)</f>
        <v>70000</v>
      </c>
      <c r="R28" s="26">
        <f ca="1">SUM(F$13:F28)</f>
        <v>370000</v>
      </c>
      <c r="S28" s="26">
        <f ca="1">SUM(G$13:G28)</f>
        <v>40000</v>
      </c>
      <c r="T28" s="27">
        <f t="shared" ca="1" si="9"/>
        <v>480000</v>
      </c>
      <c r="U28" s="25">
        <f ca="1">SUM(I$13:I28)</f>
        <v>6210</v>
      </c>
      <c r="V28" s="26">
        <f ca="1">SUM(J$13:J28)</f>
        <v>55967</v>
      </c>
      <c r="W28" s="26">
        <f ca="1">SUM(K$13:K28)</f>
        <v>4055</v>
      </c>
      <c r="X28" s="27">
        <f t="shared" ca="1" si="3"/>
        <v>66232</v>
      </c>
      <c r="Y28" s="3">
        <f t="shared" ca="1" si="10"/>
        <v>8.8714285714285718E-2</v>
      </c>
      <c r="Z28" s="3">
        <f t="shared" ca="1" si="4"/>
        <v>0.15126216216216215</v>
      </c>
      <c r="AA28" s="3">
        <f t="shared" ca="1" si="4"/>
        <v>0.10137500000000001</v>
      </c>
      <c r="AB28" s="4">
        <f t="shared" ca="1" si="11"/>
        <v>0.13798333333333335</v>
      </c>
      <c r="AC28" s="47">
        <f t="shared" ca="1" si="5"/>
        <v>2</v>
      </c>
    </row>
    <row r="29" spans="1:29" x14ac:dyDescent="0.3">
      <c r="A29" s="2">
        <v>17</v>
      </c>
      <c r="B29" s="13">
        <v>0.94155845335844435</v>
      </c>
      <c r="C29" s="21">
        <v>5.3153783508686492E-2</v>
      </c>
      <c r="D29" s="31">
        <v>0.52641178733010063</v>
      </c>
      <c r="E29" s="25">
        <f t="shared" ca="1" si="12"/>
        <v>0</v>
      </c>
      <c r="F29" s="26">
        <f t="shared" ca="1" si="13"/>
        <v>30000</v>
      </c>
      <c r="G29" s="26">
        <f t="shared" ca="1" si="14"/>
        <v>0</v>
      </c>
      <c r="H29" s="27">
        <f t="shared" ca="1" si="6"/>
        <v>30000</v>
      </c>
      <c r="I29" s="25">
        <f t="shared" ca="1" si="7"/>
        <v>0</v>
      </c>
      <c r="J29" s="26">
        <f t="shared" ca="1" si="8"/>
        <v>4400</v>
      </c>
      <c r="K29" s="26">
        <f t="shared" ca="1" si="15"/>
        <v>0</v>
      </c>
      <c r="L29" s="27">
        <f t="shared" ca="1" si="0"/>
        <v>4400</v>
      </c>
      <c r="M29" s="19" t="str">
        <f t="shared" ca="1" si="1"/>
        <v/>
      </c>
      <c r="N29" s="3">
        <f t="shared" ca="1" si="1"/>
        <v>0.14666666666666667</v>
      </c>
      <c r="O29" s="3" t="str">
        <f t="shared" ca="1" si="1"/>
        <v/>
      </c>
      <c r="P29" s="4">
        <f t="shared" ca="1" si="2"/>
        <v>0.14666666666666667</v>
      </c>
      <c r="Q29" s="25">
        <f ca="1">SUM(E$13:E29)</f>
        <v>70000</v>
      </c>
      <c r="R29" s="26">
        <f ca="1">SUM(F$13:F29)</f>
        <v>400000</v>
      </c>
      <c r="S29" s="26">
        <f ca="1">SUM(G$13:G29)</f>
        <v>40000</v>
      </c>
      <c r="T29" s="27">
        <f t="shared" ca="1" si="9"/>
        <v>510000</v>
      </c>
      <c r="U29" s="25">
        <f ca="1">SUM(I$13:I29)</f>
        <v>6210</v>
      </c>
      <c r="V29" s="26">
        <f ca="1">SUM(J$13:J29)</f>
        <v>60367</v>
      </c>
      <c r="W29" s="26">
        <f ca="1">SUM(K$13:K29)</f>
        <v>4055</v>
      </c>
      <c r="X29" s="27">
        <f t="shared" ca="1" si="3"/>
        <v>70632</v>
      </c>
      <c r="Y29" s="3">
        <f t="shared" ca="1" si="10"/>
        <v>8.8714285714285718E-2</v>
      </c>
      <c r="Z29" s="3">
        <f t="shared" ca="1" si="4"/>
        <v>0.15091750000000001</v>
      </c>
      <c r="AA29" s="3">
        <f t="shared" ca="1" si="4"/>
        <v>0.10137500000000001</v>
      </c>
      <c r="AB29" s="4">
        <f t="shared" ca="1" si="11"/>
        <v>0.13849411764705882</v>
      </c>
      <c r="AC29" s="47">
        <f t="shared" ca="1" si="5"/>
        <v>1</v>
      </c>
    </row>
    <row r="30" spans="1:29" x14ac:dyDescent="0.3">
      <c r="A30" s="2">
        <v>18</v>
      </c>
      <c r="B30" s="13">
        <v>0.38729171739997703</v>
      </c>
      <c r="C30" s="21">
        <v>0.34951775365442306</v>
      </c>
      <c r="D30" s="31">
        <v>0.65407361787018981</v>
      </c>
      <c r="E30" s="25">
        <f t="shared" ca="1" si="12"/>
        <v>30000</v>
      </c>
      <c r="F30" s="26">
        <f t="shared" ca="1" si="13"/>
        <v>0</v>
      </c>
      <c r="G30" s="26">
        <f t="shared" ca="1" si="14"/>
        <v>0</v>
      </c>
      <c r="H30" s="27">
        <f t="shared" ca="1" si="6"/>
        <v>30000</v>
      </c>
      <c r="I30" s="25">
        <f t="shared" ca="1" si="7"/>
        <v>2686</v>
      </c>
      <c r="J30" s="26">
        <f t="shared" ca="1" si="8"/>
        <v>0</v>
      </c>
      <c r="K30" s="26">
        <f t="shared" ca="1" si="15"/>
        <v>0</v>
      </c>
      <c r="L30" s="27">
        <f t="shared" ca="1" si="0"/>
        <v>2686</v>
      </c>
      <c r="M30" s="19">
        <f t="shared" ca="1" si="1"/>
        <v>8.953333333333334E-2</v>
      </c>
      <c r="N30" s="3" t="str">
        <f t="shared" ca="1" si="1"/>
        <v/>
      </c>
      <c r="O30" s="3" t="str">
        <f t="shared" ca="1" si="1"/>
        <v/>
      </c>
      <c r="P30" s="4">
        <f t="shared" ca="1" si="2"/>
        <v>8.953333333333334E-2</v>
      </c>
      <c r="Q30" s="25">
        <f ca="1">SUM(E$13:E30)</f>
        <v>100000</v>
      </c>
      <c r="R30" s="26">
        <f ca="1">SUM(F$13:F30)</f>
        <v>400000</v>
      </c>
      <c r="S30" s="26">
        <f ca="1">SUM(G$13:G30)</f>
        <v>40000</v>
      </c>
      <c r="T30" s="27">
        <f t="shared" ca="1" si="9"/>
        <v>540000</v>
      </c>
      <c r="U30" s="25">
        <f ca="1">SUM(I$13:I30)</f>
        <v>8896</v>
      </c>
      <c r="V30" s="26">
        <f ca="1">SUM(J$13:J30)</f>
        <v>60367</v>
      </c>
      <c r="W30" s="26">
        <f ca="1">SUM(K$13:K30)</f>
        <v>4055</v>
      </c>
      <c r="X30" s="27">
        <f t="shared" ca="1" si="3"/>
        <v>73318</v>
      </c>
      <c r="Y30" s="3">
        <f t="shared" ca="1" si="10"/>
        <v>8.8959999999999997E-2</v>
      </c>
      <c r="Z30" s="3">
        <f t="shared" ca="1" si="4"/>
        <v>0.15091750000000001</v>
      </c>
      <c r="AA30" s="3">
        <f t="shared" ca="1" si="4"/>
        <v>0.10137500000000001</v>
      </c>
      <c r="AB30" s="4">
        <f t="shared" ca="1" si="11"/>
        <v>0.13577407407407407</v>
      </c>
      <c r="AC30" s="47">
        <f t="shared" ca="1" si="5"/>
        <v>2</v>
      </c>
    </row>
    <row r="31" spans="1:29" x14ac:dyDescent="0.3">
      <c r="A31" s="2">
        <v>19</v>
      </c>
      <c r="B31" s="13">
        <v>0.13859757743450207</v>
      </c>
      <c r="C31" s="21">
        <v>0.67349503852547188</v>
      </c>
      <c r="D31" s="31">
        <v>0.82419131769920673</v>
      </c>
      <c r="E31" s="25">
        <f t="shared" ca="1" si="12"/>
        <v>0</v>
      </c>
      <c r="F31" s="26">
        <f t="shared" ca="1" si="13"/>
        <v>30000</v>
      </c>
      <c r="G31" s="26">
        <f t="shared" ca="1" si="14"/>
        <v>0</v>
      </c>
      <c r="H31" s="27">
        <f t="shared" ca="1" si="6"/>
        <v>30000</v>
      </c>
      <c r="I31" s="25">
        <f t="shared" ca="1" si="7"/>
        <v>0</v>
      </c>
      <c r="J31" s="26">
        <f t="shared" ca="1" si="8"/>
        <v>4528</v>
      </c>
      <c r="K31" s="26">
        <f t="shared" ca="1" si="15"/>
        <v>0</v>
      </c>
      <c r="L31" s="27">
        <f t="shared" ca="1" si="0"/>
        <v>4528</v>
      </c>
      <c r="M31" s="19" t="str">
        <f t="shared" ca="1" si="1"/>
        <v/>
      </c>
      <c r="N31" s="3">
        <f t="shared" ca="1" si="1"/>
        <v>0.15093333333333334</v>
      </c>
      <c r="O31" s="3" t="str">
        <f t="shared" ca="1" si="1"/>
        <v/>
      </c>
      <c r="P31" s="4">
        <f t="shared" ca="1" si="2"/>
        <v>0.15093333333333334</v>
      </c>
      <c r="Q31" s="25">
        <f ca="1">SUM(E$13:E31)</f>
        <v>100000</v>
      </c>
      <c r="R31" s="26">
        <f ca="1">SUM(F$13:F31)</f>
        <v>430000</v>
      </c>
      <c r="S31" s="26">
        <f ca="1">SUM(G$13:G31)</f>
        <v>40000</v>
      </c>
      <c r="T31" s="27">
        <f t="shared" ca="1" si="9"/>
        <v>570000</v>
      </c>
      <c r="U31" s="25">
        <f ca="1">SUM(I$13:I31)</f>
        <v>8896</v>
      </c>
      <c r="V31" s="26">
        <f ca="1">SUM(J$13:J31)</f>
        <v>64895</v>
      </c>
      <c r="W31" s="26">
        <f ca="1">SUM(K$13:K31)</f>
        <v>4055</v>
      </c>
      <c r="X31" s="27">
        <f t="shared" ca="1" si="3"/>
        <v>77846</v>
      </c>
      <c r="Y31" s="3">
        <f t="shared" ca="1" si="10"/>
        <v>8.8959999999999997E-2</v>
      </c>
      <c r="Z31" s="3">
        <f t="shared" ca="1" si="4"/>
        <v>0.1509186046511628</v>
      </c>
      <c r="AA31" s="3">
        <f t="shared" ca="1" si="4"/>
        <v>0.10137500000000001</v>
      </c>
      <c r="AB31" s="4">
        <f t="shared" ca="1" si="11"/>
        <v>0.1365719298245614</v>
      </c>
      <c r="AC31" s="47">
        <f t="shared" ca="1" si="5"/>
        <v>2</v>
      </c>
    </row>
    <row r="32" spans="1:29" x14ac:dyDescent="0.3">
      <c r="A32" s="2">
        <v>20</v>
      </c>
      <c r="B32" s="13">
        <v>0.14145637947482426</v>
      </c>
      <c r="C32" s="21">
        <v>2.6127224078081657E-2</v>
      </c>
      <c r="D32" s="31">
        <v>0.76439785704004626</v>
      </c>
      <c r="E32" s="25">
        <f t="shared" ca="1" si="12"/>
        <v>0</v>
      </c>
      <c r="F32" s="26">
        <f t="shared" ca="1" si="13"/>
        <v>30000</v>
      </c>
      <c r="G32" s="26">
        <f t="shared" ca="1" si="14"/>
        <v>0</v>
      </c>
      <c r="H32" s="27">
        <f t="shared" ca="1" si="6"/>
        <v>30000</v>
      </c>
      <c r="I32" s="25">
        <f t="shared" ca="1" si="7"/>
        <v>0</v>
      </c>
      <c r="J32" s="26">
        <f t="shared" ca="1" si="8"/>
        <v>4380</v>
      </c>
      <c r="K32" s="26">
        <f t="shared" ca="1" si="15"/>
        <v>0</v>
      </c>
      <c r="L32" s="27">
        <f t="shared" ca="1" si="0"/>
        <v>4380</v>
      </c>
      <c r="M32" s="19" t="str">
        <f t="shared" ca="1" si="1"/>
        <v/>
      </c>
      <c r="N32" s="3">
        <f t="shared" ca="1" si="1"/>
        <v>0.14599999999999999</v>
      </c>
      <c r="O32" s="3" t="str">
        <f t="shared" ca="1" si="1"/>
        <v/>
      </c>
      <c r="P32" s="4">
        <f t="shared" ca="1" si="2"/>
        <v>0.14599999999999999</v>
      </c>
      <c r="Q32" s="25">
        <f ca="1">SUM(E$13:E32)</f>
        <v>100000</v>
      </c>
      <c r="R32" s="26">
        <f ca="1">SUM(F$13:F32)</f>
        <v>460000</v>
      </c>
      <c r="S32" s="26">
        <f ca="1">SUM(G$13:G32)</f>
        <v>40000</v>
      </c>
      <c r="T32" s="27">
        <f t="shared" ca="1" si="9"/>
        <v>600000</v>
      </c>
      <c r="U32" s="25">
        <f ca="1">SUM(I$13:I32)</f>
        <v>8896</v>
      </c>
      <c r="V32" s="26">
        <f ca="1">SUM(J$13:J32)</f>
        <v>69275</v>
      </c>
      <c r="W32" s="26">
        <f ca="1">SUM(K$13:K32)</f>
        <v>4055</v>
      </c>
      <c r="X32" s="27">
        <f t="shared" ca="1" si="3"/>
        <v>82226</v>
      </c>
      <c r="Y32" s="3">
        <f t="shared" ca="1" si="10"/>
        <v>8.8959999999999997E-2</v>
      </c>
      <c r="Z32" s="3">
        <f t="shared" ca="1" si="4"/>
        <v>0.15059782608695652</v>
      </c>
      <c r="AA32" s="3">
        <f t="shared" ca="1" si="4"/>
        <v>0.10137500000000001</v>
      </c>
      <c r="AB32" s="4">
        <f t="shared" ca="1" si="11"/>
        <v>0.13704333333333332</v>
      </c>
      <c r="AC32" s="47">
        <f t="shared" ca="1" si="5"/>
        <v>3</v>
      </c>
    </row>
    <row r="33" spans="1:29" x14ac:dyDescent="0.3">
      <c r="A33" s="2">
        <v>21</v>
      </c>
      <c r="B33" s="13">
        <v>0.42119702339198706</v>
      </c>
      <c r="C33" s="21">
        <v>0.32571719276141586</v>
      </c>
      <c r="D33" s="31">
        <v>0.16207239089430636</v>
      </c>
      <c r="E33" s="25">
        <f t="shared" ca="1" si="12"/>
        <v>0</v>
      </c>
      <c r="F33" s="26">
        <f t="shared" ca="1" si="13"/>
        <v>0</v>
      </c>
      <c r="G33" s="26">
        <f t="shared" ca="1" si="14"/>
        <v>30000</v>
      </c>
      <c r="H33" s="27">
        <f t="shared" ca="1" si="6"/>
        <v>30000</v>
      </c>
      <c r="I33" s="25">
        <f t="shared" ca="1" si="7"/>
        <v>0</v>
      </c>
      <c r="J33" s="26">
        <f t="shared" ca="1" si="8"/>
        <v>0</v>
      </c>
      <c r="K33" s="26">
        <f t="shared" ca="1" si="15"/>
        <v>2949</v>
      </c>
      <c r="L33" s="27">
        <f t="shared" ca="1" si="0"/>
        <v>2949</v>
      </c>
      <c r="M33" s="19" t="str">
        <f t="shared" ca="1" si="1"/>
        <v/>
      </c>
      <c r="N33" s="3" t="str">
        <f t="shared" ca="1" si="1"/>
        <v/>
      </c>
      <c r="O33" s="3">
        <f t="shared" ca="1" si="1"/>
        <v>9.8299999999999998E-2</v>
      </c>
      <c r="P33" s="4">
        <f t="shared" ca="1" si="2"/>
        <v>9.8299999999999998E-2</v>
      </c>
      <c r="Q33" s="25">
        <f ca="1">SUM(E$13:E33)</f>
        <v>100000</v>
      </c>
      <c r="R33" s="26">
        <f ca="1">SUM(F$13:F33)</f>
        <v>460000</v>
      </c>
      <c r="S33" s="26">
        <f ca="1">SUM(G$13:G33)</f>
        <v>70000</v>
      </c>
      <c r="T33" s="27">
        <f t="shared" ca="1" si="9"/>
        <v>630000</v>
      </c>
      <c r="U33" s="25">
        <f ca="1">SUM(I$13:I33)</f>
        <v>8896</v>
      </c>
      <c r="V33" s="26">
        <f ca="1">SUM(J$13:J33)</f>
        <v>69275</v>
      </c>
      <c r="W33" s="26">
        <f ca="1">SUM(K$13:K33)</f>
        <v>7004</v>
      </c>
      <c r="X33" s="27">
        <f t="shared" ca="1" si="3"/>
        <v>85175</v>
      </c>
      <c r="Y33" s="3">
        <f t="shared" ca="1" si="10"/>
        <v>8.8959999999999997E-2</v>
      </c>
      <c r="Z33" s="3">
        <f t="shared" ca="1" si="4"/>
        <v>0.15059782608695652</v>
      </c>
      <c r="AA33" s="3">
        <f t="shared" ca="1" si="4"/>
        <v>0.10005714285714286</v>
      </c>
      <c r="AB33" s="4">
        <f t="shared" ca="1" si="11"/>
        <v>0.13519841269841271</v>
      </c>
      <c r="AC33" s="47">
        <f t="shared" ca="1" si="5"/>
        <v>3</v>
      </c>
    </row>
    <row r="34" spans="1:29" x14ac:dyDescent="0.3">
      <c r="A34" s="2">
        <v>22</v>
      </c>
      <c r="B34" s="13">
        <v>0.99771515753781737</v>
      </c>
      <c r="C34" s="21">
        <v>0.12220285174429968</v>
      </c>
      <c r="D34" s="31">
        <v>0.73544602216590138</v>
      </c>
      <c r="E34" s="25">
        <f t="shared" ca="1" si="12"/>
        <v>0</v>
      </c>
      <c r="F34" s="26">
        <f t="shared" ca="1" si="13"/>
        <v>0</v>
      </c>
      <c r="G34" s="26">
        <f t="shared" ca="1" si="14"/>
        <v>30000</v>
      </c>
      <c r="H34" s="27">
        <f t="shared" ca="1" si="6"/>
        <v>30000</v>
      </c>
      <c r="I34" s="25">
        <f t="shared" ca="1" si="7"/>
        <v>0</v>
      </c>
      <c r="J34" s="26">
        <f t="shared" ca="1" si="8"/>
        <v>0</v>
      </c>
      <c r="K34" s="26">
        <f t="shared" ca="1" si="15"/>
        <v>3033</v>
      </c>
      <c r="L34" s="27">
        <f t="shared" ca="1" si="0"/>
        <v>3033</v>
      </c>
      <c r="M34" s="19" t="str">
        <f t="shared" ca="1" si="1"/>
        <v/>
      </c>
      <c r="N34" s="3" t="str">
        <f t="shared" ca="1" si="1"/>
        <v/>
      </c>
      <c r="O34" s="3">
        <f t="shared" ca="1" si="1"/>
        <v>0.1011</v>
      </c>
      <c r="P34" s="4">
        <f t="shared" ca="1" si="2"/>
        <v>0.1011</v>
      </c>
      <c r="Q34" s="25">
        <f ca="1">SUM(E$13:E34)</f>
        <v>100000</v>
      </c>
      <c r="R34" s="26">
        <f ca="1">SUM(F$13:F34)</f>
        <v>460000</v>
      </c>
      <c r="S34" s="26">
        <f ca="1">SUM(G$13:G34)</f>
        <v>100000</v>
      </c>
      <c r="T34" s="27">
        <f t="shared" ca="1" si="9"/>
        <v>660000</v>
      </c>
      <c r="U34" s="25">
        <f ca="1">SUM(I$13:I34)</f>
        <v>8896</v>
      </c>
      <c r="V34" s="26">
        <f ca="1">SUM(J$13:J34)</f>
        <v>69275</v>
      </c>
      <c r="W34" s="26">
        <f ca="1">SUM(K$13:K34)</f>
        <v>10037</v>
      </c>
      <c r="X34" s="27">
        <f t="shared" ca="1" si="3"/>
        <v>88208</v>
      </c>
      <c r="Y34" s="3">
        <f t="shared" ca="1" si="10"/>
        <v>8.8959999999999997E-2</v>
      </c>
      <c r="Z34" s="3">
        <f t="shared" ca="1" si="4"/>
        <v>0.15059782608695652</v>
      </c>
      <c r="AA34" s="3">
        <f t="shared" ca="1" si="4"/>
        <v>0.10037</v>
      </c>
      <c r="AB34" s="4">
        <f t="shared" ca="1" si="11"/>
        <v>0.13364848484848485</v>
      </c>
      <c r="AC34" s="47">
        <f t="shared" ca="1" si="5"/>
        <v>3</v>
      </c>
    </row>
    <row r="35" spans="1:29" x14ac:dyDescent="0.3">
      <c r="A35" s="2">
        <v>23</v>
      </c>
      <c r="B35" s="13">
        <v>0.98428068749365749</v>
      </c>
      <c r="C35" s="21">
        <v>0.63245163745720789</v>
      </c>
      <c r="D35" s="31">
        <v>0.39117261660271374</v>
      </c>
      <c r="E35" s="25">
        <f t="shared" ca="1" si="12"/>
        <v>0</v>
      </c>
      <c r="F35" s="26">
        <f t="shared" ca="1" si="13"/>
        <v>0</v>
      </c>
      <c r="G35" s="26">
        <f t="shared" ca="1" si="14"/>
        <v>30000</v>
      </c>
      <c r="H35" s="27">
        <f t="shared" ca="1" si="6"/>
        <v>30000</v>
      </c>
      <c r="I35" s="25">
        <f t="shared" ca="1" si="7"/>
        <v>0</v>
      </c>
      <c r="J35" s="26">
        <f t="shared" ca="1" si="8"/>
        <v>0</v>
      </c>
      <c r="K35" s="26">
        <f t="shared" ca="1" si="15"/>
        <v>2986</v>
      </c>
      <c r="L35" s="27">
        <f t="shared" ca="1" si="0"/>
        <v>2986</v>
      </c>
      <c r="M35" s="19" t="str">
        <f t="shared" ca="1" si="1"/>
        <v/>
      </c>
      <c r="N35" s="3" t="str">
        <f t="shared" ca="1" si="1"/>
        <v/>
      </c>
      <c r="O35" s="3">
        <f t="shared" ca="1" si="1"/>
        <v>9.9533333333333335E-2</v>
      </c>
      <c r="P35" s="4">
        <f t="shared" ca="1" si="2"/>
        <v>9.9533333333333335E-2</v>
      </c>
      <c r="Q35" s="25">
        <f ca="1">SUM(E$13:E35)</f>
        <v>100000</v>
      </c>
      <c r="R35" s="26">
        <f ca="1">SUM(F$13:F35)</f>
        <v>460000</v>
      </c>
      <c r="S35" s="26">
        <f ca="1">SUM(G$13:G35)</f>
        <v>130000</v>
      </c>
      <c r="T35" s="27">
        <f t="shared" ca="1" si="9"/>
        <v>690000</v>
      </c>
      <c r="U35" s="25">
        <f ca="1">SUM(I$13:I35)</f>
        <v>8896</v>
      </c>
      <c r="V35" s="26">
        <f ca="1">SUM(J$13:J35)</f>
        <v>69275</v>
      </c>
      <c r="W35" s="26">
        <f ca="1">SUM(K$13:K35)</f>
        <v>13023</v>
      </c>
      <c r="X35" s="27">
        <f t="shared" ca="1" si="3"/>
        <v>91194</v>
      </c>
      <c r="Y35" s="3">
        <f t="shared" ca="1" si="10"/>
        <v>8.8959999999999997E-2</v>
      </c>
      <c r="Z35" s="3">
        <f t="shared" ca="1" si="4"/>
        <v>0.15059782608695652</v>
      </c>
      <c r="AA35" s="3">
        <f t="shared" ca="1" si="4"/>
        <v>0.10017692307692308</v>
      </c>
      <c r="AB35" s="4">
        <f t="shared" ca="1" si="11"/>
        <v>0.13216521739130435</v>
      </c>
      <c r="AC35" s="47">
        <f t="shared" ca="1" si="5"/>
        <v>2</v>
      </c>
    </row>
    <row r="36" spans="1:29" x14ac:dyDescent="0.3">
      <c r="A36" s="2">
        <v>24</v>
      </c>
      <c r="B36" s="13">
        <v>0.52196668971603</v>
      </c>
      <c r="C36" s="21">
        <v>0.79065612043287048</v>
      </c>
      <c r="D36" s="31">
        <v>0.95330356806762984</v>
      </c>
      <c r="E36" s="25">
        <f t="shared" ca="1" si="12"/>
        <v>0</v>
      </c>
      <c r="F36" s="26">
        <f t="shared" ca="1" si="13"/>
        <v>30000</v>
      </c>
      <c r="G36" s="26">
        <f t="shared" ca="1" si="14"/>
        <v>0</v>
      </c>
      <c r="H36" s="27">
        <f t="shared" ca="1" si="6"/>
        <v>30000</v>
      </c>
      <c r="I36" s="25">
        <f t="shared" ca="1" si="7"/>
        <v>0</v>
      </c>
      <c r="J36" s="26">
        <f t="shared" ca="1" si="8"/>
        <v>4550</v>
      </c>
      <c r="K36" s="26">
        <f t="shared" ca="1" si="15"/>
        <v>0</v>
      </c>
      <c r="L36" s="27">
        <f t="shared" ca="1" si="0"/>
        <v>4550</v>
      </c>
      <c r="M36" s="19" t="str">
        <f t="shared" ca="1" si="1"/>
        <v/>
      </c>
      <c r="N36" s="3">
        <f t="shared" ca="1" si="1"/>
        <v>0.15166666666666667</v>
      </c>
      <c r="O36" s="3" t="str">
        <f t="shared" ca="1" si="1"/>
        <v/>
      </c>
      <c r="P36" s="4">
        <f t="shared" ca="1" si="2"/>
        <v>0.15166666666666667</v>
      </c>
      <c r="Q36" s="25">
        <f ca="1">SUM(E$13:E36)</f>
        <v>100000</v>
      </c>
      <c r="R36" s="26">
        <f ca="1">SUM(F$13:F36)</f>
        <v>490000</v>
      </c>
      <c r="S36" s="26">
        <f ca="1">SUM(G$13:G36)</f>
        <v>130000</v>
      </c>
      <c r="T36" s="27">
        <f t="shared" ca="1" si="9"/>
        <v>720000</v>
      </c>
      <c r="U36" s="25">
        <f ca="1">SUM(I$13:I36)</f>
        <v>8896</v>
      </c>
      <c r="V36" s="26">
        <f ca="1">SUM(J$13:J36)</f>
        <v>73825</v>
      </c>
      <c r="W36" s="26">
        <f ca="1">SUM(K$13:K36)</f>
        <v>13023</v>
      </c>
      <c r="X36" s="27">
        <f t="shared" ca="1" si="3"/>
        <v>95744</v>
      </c>
      <c r="Y36" s="3">
        <f t="shared" ca="1" si="10"/>
        <v>8.8959999999999997E-2</v>
      </c>
      <c r="Z36" s="3">
        <f t="shared" ca="1" si="4"/>
        <v>0.15066326530612245</v>
      </c>
      <c r="AA36" s="3">
        <f t="shared" ca="1" si="4"/>
        <v>0.10017692307692308</v>
      </c>
      <c r="AB36" s="4">
        <f t="shared" ca="1" si="11"/>
        <v>0.13297777777777778</v>
      </c>
      <c r="AC36" s="47">
        <f t="shared" ca="1" si="5"/>
        <v>2</v>
      </c>
    </row>
    <row r="37" spans="1:29" x14ac:dyDescent="0.3">
      <c r="A37" s="2">
        <v>25</v>
      </c>
      <c r="B37" s="13">
        <v>4.933555335810913E-2</v>
      </c>
      <c r="C37" s="21">
        <v>0.35697519890735652</v>
      </c>
      <c r="D37" s="31">
        <v>0.97408168607555767</v>
      </c>
      <c r="E37" s="25">
        <f t="shared" ca="1" si="12"/>
        <v>0</v>
      </c>
      <c r="F37" s="26">
        <f t="shared" ca="1" si="13"/>
        <v>30000</v>
      </c>
      <c r="G37" s="26">
        <f t="shared" ca="1" si="14"/>
        <v>0</v>
      </c>
      <c r="H37" s="27">
        <f t="shared" ca="1" si="6"/>
        <v>30000</v>
      </c>
      <c r="I37" s="25">
        <f t="shared" ca="1" si="7"/>
        <v>0</v>
      </c>
      <c r="J37" s="26">
        <f t="shared" ca="1" si="8"/>
        <v>4477</v>
      </c>
      <c r="K37" s="26">
        <f t="shared" ca="1" si="15"/>
        <v>0</v>
      </c>
      <c r="L37" s="27">
        <f t="shared" ca="1" si="0"/>
        <v>4477</v>
      </c>
      <c r="M37" s="19" t="str">
        <f t="shared" ca="1" si="1"/>
        <v/>
      </c>
      <c r="N37" s="3">
        <f t="shared" ca="1" si="1"/>
        <v>0.14923333333333333</v>
      </c>
      <c r="O37" s="3" t="str">
        <f t="shared" ca="1" si="1"/>
        <v/>
      </c>
      <c r="P37" s="4">
        <f t="shared" ca="1" si="2"/>
        <v>0.14923333333333333</v>
      </c>
      <c r="Q37" s="25">
        <f ca="1">SUM(E$13:E37)</f>
        <v>100000</v>
      </c>
      <c r="R37" s="26">
        <f ca="1">SUM(F$13:F37)</f>
        <v>520000</v>
      </c>
      <c r="S37" s="26">
        <f ca="1">SUM(G$13:G37)</f>
        <v>130000</v>
      </c>
      <c r="T37" s="27">
        <f t="shared" ca="1" si="9"/>
        <v>750000</v>
      </c>
      <c r="U37" s="25">
        <f ca="1">SUM(I$13:I37)</f>
        <v>8896</v>
      </c>
      <c r="V37" s="26">
        <f ca="1">SUM(J$13:J37)</f>
        <v>78302</v>
      </c>
      <c r="W37" s="26">
        <f ca="1">SUM(K$13:K37)</f>
        <v>13023</v>
      </c>
      <c r="X37" s="27">
        <f t="shared" ca="1" si="3"/>
        <v>100221</v>
      </c>
      <c r="Y37" s="3">
        <f t="shared" ca="1" si="10"/>
        <v>8.8959999999999997E-2</v>
      </c>
      <c r="Z37" s="3">
        <f t="shared" ca="1" si="4"/>
        <v>0.15058076923076924</v>
      </c>
      <c r="AA37" s="3">
        <f t="shared" ca="1" si="4"/>
        <v>0.10017692307692308</v>
      </c>
      <c r="AB37" s="4">
        <f t="shared" ca="1" si="11"/>
        <v>0.133628</v>
      </c>
      <c r="AC37" s="47">
        <f t="shared" ca="1" si="5"/>
        <v>3</v>
      </c>
    </row>
    <row r="38" spans="1:29" x14ac:dyDescent="0.3">
      <c r="A38" s="2">
        <v>26</v>
      </c>
      <c r="B38" s="13">
        <v>0.82917890129802863</v>
      </c>
      <c r="C38" s="21">
        <v>0.4786780692503757</v>
      </c>
      <c r="D38" s="31">
        <v>0.76999271073489683</v>
      </c>
      <c r="E38" s="25">
        <f t="shared" ca="1" si="12"/>
        <v>0</v>
      </c>
      <c r="F38" s="26">
        <f t="shared" ca="1" si="13"/>
        <v>0</v>
      </c>
      <c r="G38" s="26">
        <f t="shared" ca="1" si="14"/>
        <v>30000</v>
      </c>
      <c r="H38" s="27">
        <f t="shared" ca="1" si="6"/>
        <v>30000</v>
      </c>
      <c r="I38" s="25">
        <f t="shared" ca="1" si="7"/>
        <v>0</v>
      </c>
      <c r="J38" s="26">
        <f t="shared" ca="1" si="8"/>
        <v>0</v>
      </c>
      <c r="K38" s="26">
        <f t="shared" ca="1" si="15"/>
        <v>3038</v>
      </c>
      <c r="L38" s="27">
        <f t="shared" ca="1" si="0"/>
        <v>3038</v>
      </c>
      <c r="M38" s="19" t="str">
        <f t="shared" ca="1" si="1"/>
        <v/>
      </c>
      <c r="N38" s="3" t="str">
        <f t="shared" ca="1" si="1"/>
        <v/>
      </c>
      <c r="O38" s="3">
        <f t="shared" ca="1" si="1"/>
        <v>0.10126666666666667</v>
      </c>
      <c r="P38" s="4">
        <f t="shared" ca="1" si="2"/>
        <v>0.10126666666666667</v>
      </c>
      <c r="Q38" s="25">
        <f ca="1">SUM(E$13:E38)</f>
        <v>100000</v>
      </c>
      <c r="R38" s="26">
        <f ca="1">SUM(F$13:F38)</f>
        <v>520000</v>
      </c>
      <c r="S38" s="26">
        <f ca="1">SUM(G$13:G38)</f>
        <v>160000</v>
      </c>
      <c r="T38" s="27">
        <f t="shared" ca="1" si="9"/>
        <v>780000</v>
      </c>
      <c r="U38" s="25">
        <f ca="1">SUM(I$13:I38)</f>
        <v>8896</v>
      </c>
      <c r="V38" s="26">
        <f ca="1">SUM(J$13:J38)</f>
        <v>78302</v>
      </c>
      <c r="W38" s="26">
        <f ca="1">SUM(K$13:K38)</f>
        <v>16061</v>
      </c>
      <c r="X38" s="27">
        <f t="shared" ca="1" si="3"/>
        <v>103259</v>
      </c>
      <c r="Y38" s="3">
        <f t="shared" ca="1" si="10"/>
        <v>8.8959999999999997E-2</v>
      </c>
      <c r="Z38" s="3">
        <f t="shared" ca="1" si="4"/>
        <v>0.15058076923076924</v>
      </c>
      <c r="AA38" s="3">
        <f t="shared" ca="1" si="4"/>
        <v>0.10038125000000001</v>
      </c>
      <c r="AB38" s="4">
        <f t="shared" ca="1" si="11"/>
        <v>0.13238333333333333</v>
      </c>
      <c r="AC38" s="47">
        <f t="shared" ca="1" si="5"/>
        <v>2</v>
      </c>
    </row>
    <row r="39" spans="1:29" x14ac:dyDescent="0.3">
      <c r="A39" s="2">
        <v>27</v>
      </c>
      <c r="B39" s="13">
        <v>0.83057412655940144</v>
      </c>
      <c r="C39" s="21">
        <v>0.11268826372767071</v>
      </c>
      <c r="D39" s="31">
        <v>0.10136237862120667</v>
      </c>
      <c r="E39" s="25">
        <f t="shared" ca="1" si="12"/>
        <v>0</v>
      </c>
      <c r="F39" s="26">
        <f t="shared" ca="1" si="13"/>
        <v>30000</v>
      </c>
      <c r="G39" s="26">
        <f t="shared" ca="1" si="14"/>
        <v>0</v>
      </c>
      <c r="H39" s="27">
        <f t="shared" ca="1" si="6"/>
        <v>30000</v>
      </c>
      <c r="I39" s="25">
        <f t="shared" ca="1" si="7"/>
        <v>0</v>
      </c>
      <c r="J39" s="26">
        <f t="shared" ca="1" si="8"/>
        <v>4425</v>
      </c>
      <c r="K39" s="26">
        <f t="shared" ca="1" si="15"/>
        <v>0</v>
      </c>
      <c r="L39" s="27">
        <f t="shared" ca="1" si="0"/>
        <v>4425</v>
      </c>
      <c r="M39" s="19" t="str">
        <f t="shared" ca="1" si="1"/>
        <v/>
      </c>
      <c r="N39" s="3">
        <f t="shared" ca="1" si="1"/>
        <v>0.14749999999999999</v>
      </c>
      <c r="O39" s="3" t="str">
        <f t="shared" ca="1" si="1"/>
        <v/>
      </c>
      <c r="P39" s="4">
        <f t="shared" ca="1" si="2"/>
        <v>0.14749999999999999</v>
      </c>
      <c r="Q39" s="25">
        <f ca="1">SUM(E$13:E39)</f>
        <v>100000</v>
      </c>
      <c r="R39" s="26">
        <f ca="1">SUM(F$13:F39)</f>
        <v>550000</v>
      </c>
      <c r="S39" s="26">
        <f ca="1">SUM(G$13:G39)</f>
        <v>160000</v>
      </c>
      <c r="T39" s="27">
        <f t="shared" ca="1" si="9"/>
        <v>810000</v>
      </c>
      <c r="U39" s="25">
        <f ca="1">SUM(I$13:I39)</f>
        <v>8896</v>
      </c>
      <c r="V39" s="26">
        <f ca="1">SUM(J$13:J39)</f>
        <v>82727</v>
      </c>
      <c r="W39" s="26">
        <f ca="1">SUM(K$13:K39)</f>
        <v>16061</v>
      </c>
      <c r="X39" s="27">
        <f t="shared" ca="1" si="3"/>
        <v>107684</v>
      </c>
      <c r="Y39" s="3">
        <f t="shared" ca="1" si="10"/>
        <v>8.8959999999999997E-2</v>
      </c>
      <c r="Z39" s="3">
        <f t="shared" ca="1" si="4"/>
        <v>0.15041272727272728</v>
      </c>
      <c r="AA39" s="3">
        <f t="shared" ca="1" si="4"/>
        <v>0.10038125000000001</v>
      </c>
      <c r="AB39" s="4">
        <f t="shared" ca="1" si="11"/>
        <v>0.13294320987654321</v>
      </c>
      <c r="AC39" s="47">
        <f t="shared" ca="1" si="5"/>
        <v>2</v>
      </c>
    </row>
    <row r="40" spans="1:29" x14ac:dyDescent="0.3">
      <c r="A40" s="2">
        <v>28</v>
      </c>
      <c r="B40" s="13">
        <v>0.12541295162440103</v>
      </c>
      <c r="C40" s="21">
        <v>0.57034601159728393</v>
      </c>
      <c r="D40" s="31">
        <v>0.33625967477603558</v>
      </c>
      <c r="E40" s="25">
        <f t="shared" ca="1" si="12"/>
        <v>0</v>
      </c>
      <c r="F40" s="26">
        <f t="shared" ca="1" si="13"/>
        <v>30000</v>
      </c>
      <c r="G40" s="26">
        <f t="shared" ca="1" si="14"/>
        <v>0</v>
      </c>
      <c r="H40" s="27">
        <f t="shared" ca="1" si="6"/>
        <v>30000</v>
      </c>
      <c r="I40" s="25">
        <f t="shared" ca="1" si="7"/>
        <v>0</v>
      </c>
      <c r="J40" s="26">
        <f t="shared" ca="1" si="8"/>
        <v>4511</v>
      </c>
      <c r="K40" s="26">
        <f t="shared" ca="1" si="15"/>
        <v>0</v>
      </c>
      <c r="L40" s="27">
        <f t="shared" ca="1" si="0"/>
        <v>4511</v>
      </c>
      <c r="M40" s="19" t="str">
        <f t="shared" ca="1" si="1"/>
        <v/>
      </c>
      <c r="N40" s="3">
        <f t="shared" ca="1" si="1"/>
        <v>0.15036666666666668</v>
      </c>
      <c r="O40" s="3" t="str">
        <f t="shared" ca="1" si="1"/>
        <v/>
      </c>
      <c r="P40" s="4">
        <f t="shared" ca="1" si="2"/>
        <v>0.15036666666666668</v>
      </c>
      <c r="Q40" s="25">
        <f ca="1">SUM(E$13:E40)</f>
        <v>100000</v>
      </c>
      <c r="R40" s="26">
        <f ca="1">SUM(F$13:F40)</f>
        <v>580000</v>
      </c>
      <c r="S40" s="26">
        <f ca="1">SUM(G$13:G40)</f>
        <v>160000</v>
      </c>
      <c r="T40" s="27">
        <f t="shared" ca="1" si="9"/>
        <v>840000</v>
      </c>
      <c r="U40" s="25">
        <f ca="1">SUM(I$13:I40)</f>
        <v>8896</v>
      </c>
      <c r="V40" s="26">
        <f ca="1">SUM(J$13:J40)</f>
        <v>87238</v>
      </c>
      <c r="W40" s="26">
        <f ca="1">SUM(K$13:K40)</f>
        <v>16061</v>
      </c>
      <c r="X40" s="27">
        <f t="shared" ca="1" si="3"/>
        <v>112195</v>
      </c>
      <c r="Y40" s="3">
        <f t="shared" ca="1" si="10"/>
        <v>8.8959999999999997E-2</v>
      </c>
      <c r="Z40" s="3">
        <f t="shared" ca="1" si="4"/>
        <v>0.1504103448275862</v>
      </c>
      <c r="AA40" s="3">
        <f t="shared" ca="1" si="4"/>
        <v>0.10038125000000001</v>
      </c>
      <c r="AB40" s="4">
        <f t="shared" ca="1" si="11"/>
        <v>0.13356547619047618</v>
      </c>
      <c r="AC40" s="47">
        <f t="shared" ca="1" si="5"/>
        <v>2</v>
      </c>
    </row>
    <row r="41" spans="1:29" x14ac:dyDescent="0.3">
      <c r="A41" s="2">
        <v>29</v>
      </c>
      <c r="B41" s="13">
        <v>0.82183322305407136</v>
      </c>
      <c r="C41" s="21">
        <v>0.89974636370046324</v>
      </c>
      <c r="D41" s="31">
        <v>0.63026915525054616</v>
      </c>
      <c r="E41" s="25">
        <f t="shared" ca="1" si="12"/>
        <v>0</v>
      </c>
      <c r="F41" s="26">
        <f t="shared" ca="1" si="13"/>
        <v>30000</v>
      </c>
      <c r="G41" s="26">
        <f t="shared" ca="1" si="14"/>
        <v>0</v>
      </c>
      <c r="H41" s="27">
        <f t="shared" ca="1" si="6"/>
        <v>30000</v>
      </c>
      <c r="I41" s="25">
        <f t="shared" ca="1" si="7"/>
        <v>0</v>
      </c>
      <c r="J41" s="26">
        <f t="shared" ca="1" si="8"/>
        <v>4579</v>
      </c>
      <c r="K41" s="26">
        <f t="shared" ca="1" si="15"/>
        <v>0</v>
      </c>
      <c r="L41" s="27">
        <f t="shared" ca="1" si="0"/>
        <v>4579</v>
      </c>
      <c r="M41" s="19" t="str">
        <f t="shared" ca="1" si="1"/>
        <v/>
      </c>
      <c r="N41" s="3">
        <f t="shared" ca="1" si="1"/>
        <v>0.15263333333333334</v>
      </c>
      <c r="O41" s="3" t="str">
        <f t="shared" ca="1" si="1"/>
        <v/>
      </c>
      <c r="P41" s="4">
        <f t="shared" ca="1" si="2"/>
        <v>0.15263333333333334</v>
      </c>
      <c r="Q41" s="25">
        <f ca="1">SUM(E$13:E41)</f>
        <v>100000</v>
      </c>
      <c r="R41" s="26">
        <f ca="1">SUM(F$13:F41)</f>
        <v>610000</v>
      </c>
      <c r="S41" s="26">
        <f ca="1">SUM(G$13:G41)</f>
        <v>160000</v>
      </c>
      <c r="T41" s="27">
        <f t="shared" ca="1" si="9"/>
        <v>870000</v>
      </c>
      <c r="U41" s="25">
        <f ca="1">SUM(I$13:I41)</f>
        <v>8896</v>
      </c>
      <c r="V41" s="26">
        <f ca="1">SUM(J$13:J41)</f>
        <v>91817</v>
      </c>
      <c r="W41" s="26">
        <f ca="1">SUM(K$13:K41)</f>
        <v>16061</v>
      </c>
      <c r="X41" s="27">
        <f t="shared" ca="1" si="3"/>
        <v>116774</v>
      </c>
      <c r="Y41" s="3">
        <f t="shared" ca="1" si="10"/>
        <v>8.8959999999999997E-2</v>
      </c>
      <c r="Z41" s="3">
        <f t="shared" ca="1" si="4"/>
        <v>0.15051967213114753</v>
      </c>
      <c r="AA41" s="3">
        <f t="shared" ca="1" si="4"/>
        <v>0.10038125000000001</v>
      </c>
      <c r="AB41" s="4">
        <f t="shared" ca="1" si="11"/>
        <v>0.13422298850574713</v>
      </c>
      <c r="AC41" s="47">
        <f t="shared" ca="1" si="5"/>
        <v>2</v>
      </c>
    </row>
    <row r="42" spans="1:29" x14ac:dyDescent="0.3">
      <c r="A42" s="2">
        <v>30</v>
      </c>
      <c r="B42" s="13">
        <v>0.46672346542798115</v>
      </c>
      <c r="C42" s="21">
        <v>0.13789038283209309</v>
      </c>
      <c r="D42" s="31">
        <v>0.69099104221869756</v>
      </c>
      <c r="E42" s="25">
        <f t="shared" ca="1" si="12"/>
        <v>0</v>
      </c>
      <c r="F42" s="26">
        <f t="shared" ca="1" si="13"/>
        <v>30000</v>
      </c>
      <c r="G42" s="26">
        <f t="shared" ca="1" si="14"/>
        <v>0</v>
      </c>
      <c r="H42" s="27">
        <f t="shared" ca="1" si="6"/>
        <v>30000</v>
      </c>
      <c r="I42" s="25">
        <f t="shared" ca="1" si="7"/>
        <v>0</v>
      </c>
      <c r="J42" s="26">
        <f t="shared" ca="1" si="8"/>
        <v>4433</v>
      </c>
      <c r="K42" s="26">
        <f t="shared" ca="1" si="15"/>
        <v>0</v>
      </c>
      <c r="L42" s="27">
        <f t="shared" ca="1" si="0"/>
        <v>4433</v>
      </c>
      <c r="M42" s="19" t="str">
        <f t="shared" ca="1" si="1"/>
        <v/>
      </c>
      <c r="N42" s="3">
        <f t="shared" ca="1" si="1"/>
        <v>0.14776666666666666</v>
      </c>
      <c r="O42" s="3" t="str">
        <f t="shared" ca="1" si="1"/>
        <v/>
      </c>
      <c r="P42" s="4">
        <f t="shared" ca="1" si="2"/>
        <v>0.14776666666666666</v>
      </c>
      <c r="Q42" s="25">
        <f ca="1">SUM(E$13:E42)</f>
        <v>100000</v>
      </c>
      <c r="R42" s="26">
        <f ca="1">SUM(F$13:F42)</f>
        <v>640000</v>
      </c>
      <c r="S42" s="26">
        <f ca="1">SUM(G$13:G42)</f>
        <v>160000</v>
      </c>
      <c r="T42" s="27">
        <f t="shared" ca="1" si="9"/>
        <v>900000</v>
      </c>
      <c r="U42" s="25">
        <f ca="1">SUM(I$13:I42)</f>
        <v>8896</v>
      </c>
      <c r="V42" s="26">
        <f ca="1">SUM(J$13:J42)</f>
        <v>96250</v>
      </c>
      <c r="W42" s="26">
        <f ca="1">SUM(K$13:K42)</f>
        <v>16061</v>
      </c>
      <c r="X42" s="27">
        <f t="shared" ca="1" si="3"/>
        <v>121207</v>
      </c>
      <c r="Y42" s="3">
        <f t="shared" ca="1" si="10"/>
        <v>8.8959999999999997E-2</v>
      </c>
      <c r="Z42" s="3">
        <f t="shared" ca="1" si="4"/>
        <v>0.150390625</v>
      </c>
      <c r="AA42" s="3">
        <f t="shared" ca="1" si="4"/>
        <v>0.10038125000000001</v>
      </c>
      <c r="AB42" s="4">
        <f t="shared" ca="1" si="11"/>
        <v>0.13467444444444446</v>
      </c>
      <c r="AC42" s="47">
        <f t="shared" ca="1" si="5"/>
        <v>2</v>
      </c>
    </row>
    <row r="43" spans="1:29" x14ac:dyDescent="0.3">
      <c r="A43" s="2">
        <v>31</v>
      </c>
      <c r="B43" s="13">
        <v>0.12246731489099971</v>
      </c>
      <c r="C43" s="21">
        <v>0.95644669866009235</v>
      </c>
      <c r="D43" s="31">
        <v>0.53654371147099855</v>
      </c>
      <c r="E43" s="25">
        <f t="shared" ca="1" si="12"/>
        <v>0</v>
      </c>
      <c r="F43" s="26">
        <f t="shared" ca="1" si="13"/>
        <v>30000</v>
      </c>
      <c r="G43" s="26">
        <f t="shared" ca="1" si="14"/>
        <v>0</v>
      </c>
      <c r="H43" s="27">
        <f t="shared" ca="1" si="6"/>
        <v>30000</v>
      </c>
      <c r="I43" s="25">
        <f t="shared" ca="1" si="7"/>
        <v>0</v>
      </c>
      <c r="J43" s="26">
        <f t="shared" ca="1" si="8"/>
        <v>4606</v>
      </c>
      <c r="K43" s="26">
        <f t="shared" ca="1" si="15"/>
        <v>0</v>
      </c>
      <c r="L43" s="27">
        <f t="shared" ca="1" si="0"/>
        <v>4606</v>
      </c>
      <c r="M43" s="19" t="str">
        <f t="shared" ca="1" si="1"/>
        <v/>
      </c>
      <c r="N43" s="3">
        <f t="shared" ca="1" si="1"/>
        <v>0.15353333333333333</v>
      </c>
      <c r="O43" s="3" t="str">
        <f t="shared" ca="1" si="1"/>
        <v/>
      </c>
      <c r="P43" s="4">
        <f t="shared" ca="1" si="2"/>
        <v>0.15353333333333333</v>
      </c>
      <c r="Q43" s="25">
        <f ca="1">SUM(E$13:E43)</f>
        <v>100000</v>
      </c>
      <c r="R43" s="26">
        <f ca="1">SUM(F$13:F43)</f>
        <v>670000</v>
      </c>
      <c r="S43" s="26">
        <f ca="1">SUM(G$13:G43)</f>
        <v>160000</v>
      </c>
      <c r="T43" s="27">
        <f t="shared" ca="1" si="9"/>
        <v>930000</v>
      </c>
      <c r="U43" s="25">
        <f ca="1">SUM(I$13:I43)</f>
        <v>8896</v>
      </c>
      <c r="V43" s="26">
        <f ca="1">SUM(J$13:J43)</f>
        <v>100856</v>
      </c>
      <c r="W43" s="26">
        <f ca="1">SUM(K$13:K43)</f>
        <v>16061</v>
      </c>
      <c r="X43" s="27">
        <f t="shared" ca="1" si="3"/>
        <v>125813</v>
      </c>
      <c r="Y43" s="3">
        <f t="shared" ca="1" si="10"/>
        <v>8.8959999999999997E-2</v>
      </c>
      <c r="Z43" s="3">
        <f t="shared" ca="1" si="4"/>
        <v>0.15053134328358209</v>
      </c>
      <c r="AA43" s="3">
        <f t="shared" ca="1" si="4"/>
        <v>0.10038125000000001</v>
      </c>
      <c r="AB43" s="4">
        <f t="shared" ca="1" si="11"/>
        <v>0.13528279569892473</v>
      </c>
      <c r="AC43" s="47">
        <f t="shared" ca="1" si="5"/>
        <v>2</v>
      </c>
    </row>
    <row r="44" spans="1:29" x14ac:dyDescent="0.3">
      <c r="A44" s="2">
        <v>32</v>
      </c>
      <c r="B44" s="13">
        <v>0.75077591207314509</v>
      </c>
      <c r="C44" s="21">
        <v>0.64110748239285398</v>
      </c>
      <c r="D44" s="31">
        <v>0.98913580362115039</v>
      </c>
      <c r="E44" s="25">
        <f t="shared" ca="1" si="12"/>
        <v>0</v>
      </c>
      <c r="F44" s="26">
        <f t="shared" ca="1" si="13"/>
        <v>30000</v>
      </c>
      <c r="G44" s="26">
        <f t="shared" ca="1" si="14"/>
        <v>0</v>
      </c>
      <c r="H44" s="27">
        <f t="shared" ca="1" si="6"/>
        <v>30000</v>
      </c>
      <c r="I44" s="25">
        <f t="shared" ca="1" si="7"/>
        <v>0</v>
      </c>
      <c r="J44" s="26">
        <f t="shared" ca="1" si="8"/>
        <v>4522</v>
      </c>
      <c r="K44" s="26">
        <f t="shared" ca="1" si="15"/>
        <v>0</v>
      </c>
      <c r="L44" s="27">
        <f t="shared" ca="1" si="0"/>
        <v>4522</v>
      </c>
      <c r="M44" s="19" t="str">
        <f t="shared" ca="1" si="1"/>
        <v/>
      </c>
      <c r="N44" s="3">
        <f t="shared" ca="1" si="1"/>
        <v>0.15073333333333333</v>
      </c>
      <c r="O44" s="3" t="str">
        <f t="shared" ca="1" si="1"/>
        <v/>
      </c>
      <c r="P44" s="4">
        <f t="shared" ca="1" si="2"/>
        <v>0.15073333333333333</v>
      </c>
      <c r="Q44" s="25">
        <f ca="1">SUM(E$13:E44)</f>
        <v>100000</v>
      </c>
      <c r="R44" s="26">
        <f ca="1">SUM(F$13:F44)</f>
        <v>700000</v>
      </c>
      <c r="S44" s="26">
        <f ca="1">SUM(G$13:G44)</f>
        <v>160000</v>
      </c>
      <c r="T44" s="27">
        <f t="shared" ca="1" si="9"/>
        <v>960000</v>
      </c>
      <c r="U44" s="25">
        <f ca="1">SUM(I$13:I44)</f>
        <v>8896</v>
      </c>
      <c r="V44" s="26">
        <f ca="1">SUM(J$13:J44)</f>
        <v>105378</v>
      </c>
      <c r="W44" s="26">
        <f ca="1">SUM(K$13:K44)</f>
        <v>16061</v>
      </c>
      <c r="X44" s="27">
        <f t="shared" ca="1" si="3"/>
        <v>130335</v>
      </c>
      <c r="Y44" s="3">
        <f t="shared" ca="1" si="10"/>
        <v>8.8959999999999997E-2</v>
      </c>
      <c r="Z44" s="3">
        <f t="shared" ca="1" si="4"/>
        <v>0.15054000000000001</v>
      </c>
      <c r="AA44" s="3">
        <f t="shared" ca="1" si="4"/>
        <v>0.10038125000000001</v>
      </c>
      <c r="AB44" s="4">
        <f t="shared" ca="1" si="11"/>
        <v>0.135765625</v>
      </c>
      <c r="AC44" s="47">
        <f t="shared" ca="1" si="5"/>
        <v>2</v>
      </c>
    </row>
    <row r="45" spans="1:29" x14ac:dyDescent="0.3">
      <c r="A45" s="2">
        <v>33</v>
      </c>
      <c r="B45" s="13">
        <v>0.44080644629370691</v>
      </c>
      <c r="C45" s="21">
        <v>0.70481351186439056</v>
      </c>
      <c r="D45" s="31">
        <v>5.7944183564048068E-2</v>
      </c>
      <c r="E45" s="25">
        <f t="shared" ca="1" si="12"/>
        <v>0</v>
      </c>
      <c r="F45" s="26">
        <f t="shared" ca="1" si="13"/>
        <v>30000</v>
      </c>
      <c r="G45" s="26">
        <f t="shared" ca="1" si="14"/>
        <v>0</v>
      </c>
      <c r="H45" s="27">
        <f t="shared" ca="1" si="6"/>
        <v>30000</v>
      </c>
      <c r="I45" s="25">
        <f t="shared" ca="1" si="7"/>
        <v>0</v>
      </c>
      <c r="J45" s="26">
        <f t="shared" ca="1" si="8"/>
        <v>4533</v>
      </c>
      <c r="K45" s="26">
        <f t="shared" ca="1" si="15"/>
        <v>0</v>
      </c>
      <c r="L45" s="27">
        <f t="shared" ca="1" si="0"/>
        <v>4533</v>
      </c>
      <c r="M45" s="19" t="str">
        <f t="shared" ref="M45:O76" ca="1" si="16">IF(E45=0,"",I45/E45)</f>
        <v/>
      </c>
      <c r="N45" s="3">
        <f t="shared" ca="1" si="16"/>
        <v>0.15110000000000001</v>
      </c>
      <c r="O45" s="3" t="str">
        <f t="shared" ca="1" si="16"/>
        <v/>
      </c>
      <c r="P45" s="4">
        <f t="shared" ca="1" si="2"/>
        <v>0.15110000000000001</v>
      </c>
      <c r="Q45" s="25">
        <f ca="1">SUM(E$13:E45)</f>
        <v>100000</v>
      </c>
      <c r="R45" s="26">
        <f ca="1">SUM(F$13:F45)</f>
        <v>730000</v>
      </c>
      <c r="S45" s="26">
        <f ca="1">SUM(G$13:G45)</f>
        <v>160000</v>
      </c>
      <c r="T45" s="27">
        <f t="shared" ca="1" si="9"/>
        <v>990000</v>
      </c>
      <c r="U45" s="25">
        <f ca="1">SUM(I$13:I45)</f>
        <v>8896</v>
      </c>
      <c r="V45" s="26">
        <f ca="1">SUM(J$13:J45)</f>
        <v>109911</v>
      </c>
      <c r="W45" s="26">
        <f ca="1">SUM(K$13:K45)</f>
        <v>16061</v>
      </c>
      <c r="X45" s="27">
        <f t="shared" ca="1" si="3"/>
        <v>134868</v>
      </c>
      <c r="Y45" s="3">
        <f t="shared" ca="1" si="10"/>
        <v>8.8959999999999997E-2</v>
      </c>
      <c r="Z45" s="3">
        <f t="shared" ca="1" si="4"/>
        <v>0.15056301369863015</v>
      </c>
      <c r="AA45" s="3">
        <f t="shared" ca="1" si="4"/>
        <v>0.10038125000000001</v>
      </c>
      <c r="AB45" s="4">
        <f t="shared" ca="1" si="11"/>
        <v>0.13623030303030303</v>
      </c>
      <c r="AC45" s="47">
        <f t="shared" ref="AC45:AC76" ca="1" si="17">IF(C45&lt;$C$7, RANDBETWEEN(1,3), IF( AND(Y45&gt;Z45, Y45&gt;AA45), 1, IF(AND(AA45&gt;Y45, AA45&gt;Z45), 3, 2)))</f>
        <v>2</v>
      </c>
    </row>
    <row r="46" spans="1:29" x14ac:dyDescent="0.3">
      <c r="A46" s="2">
        <v>34</v>
      </c>
      <c r="B46" s="13">
        <v>0.37928300021913264</v>
      </c>
      <c r="C46" s="21">
        <v>0.58343850906323758</v>
      </c>
      <c r="D46" s="31">
        <v>0.9713856665544085</v>
      </c>
      <c r="E46" s="25">
        <f t="shared" ca="1" si="12"/>
        <v>0</v>
      </c>
      <c r="F46" s="26">
        <f t="shared" ca="1" si="13"/>
        <v>30000</v>
      </c>
      <c r="G46" s="26">
        <f t="shared" ca="1" si="14"/>
        <v>0</v>
      </c>
      <c r="H46" s="27">
        <f t="shared" ca="1" si="6"/>
        <v>30000</v>
      </c>
      <c r="I46" s="25">
        <f t="shared" ca="1" si="7"/>
        <v>0</v>
      </c>
      <c r="J46" s="26">
        <f t="shared" ca="1" si="8"/>
        <v>4513</v>
      </c>
      <c r="K46" s="26">
        <f t="shared" ca="1" si="15"/>
        <v>0</v>
      </c>
      <c r="L46" s="27">
        <f t="shared" ca="1" si="0"/>
        <v>4513</v>
      </c>
      <c r="M46" s="19" t="str">
        <f t="shared" ca="1" si="16"/>
        <v/>
      </c>
      <c r="N46" s="3">
        <f t="shared" ca="1" si="16"/>
        <v>0.15043333333333334</v>
      </c>
      <c r="O46" s="3" t="str">
        <f t="shared" ca="1" si="16"/>
        <v/>
      </c>
      <c r="P46" s="4">
        <f t="shared" ca="1" si="2"/>
        <v>0.15043333333333334</v>
      </c>
      <c r="Q46" s="25">
        <f ca="1">SUM(E$13:E46)</f>
        <v>100000</v>
      </c>
      <c r="R46" s="26">
        <f ca="1">SUM(F$13:F46)</f>
        <v>760000</v>
      </c>
      <c r="S46" s="26">
        <f ca="1">SUM(G$13:G46)</f>
        <v>160000</v>
      </c>
      <c r="T46" s="27">
        <f t="shared" ca="1" si="9"/>
        <v>1020000</v>
      </c>
      <c r="U46" s="25">
        <f ca="1">SUM(I$13:I46)</f>
        <v>8896</v>
      </c>
      <c r="V46" s="26">
        <f ca="1">SUM(J$13:J46)</f>
        <v>114424</v>
      </c>
      <c r="W46" s="26">
        <f ca="1">SUM(K$13:K46)</f>
        <v>16061</v>
      </c>
      <c r="X46" s="27">
        <f t="shared" ca="1" si="3"/>
        <v>139381</v>
      </c>
      <c r="Y46" s="3">
        <f t="shared" ca="1" si="10"/>
        <v>8.8959999999999997E-2</v>
      </c>
      <c r="Z46" s="3">
        <f t="shared" ca="1" si="4"/>
        <v>0.15055789473684211</v>
      </c>
      <c r="AA46" s="3">
        <f t="shared" ca="1" si="4"/>
        <v>0.10038125000000001</v>
      </c>
      <c r="AB46" s="4">
        <f t="shared" ca="1" si="11"/>
        <v>0.13664803921568627</v>
      </c>
      <c r="AC46" s="47">
        <f t="shared" ca="1" si="17"/>
        <v>2</v>
      </c>
    </row>
    <row r="47" spans="1:29" x14ac:dyDescent="0.3">
      <c r="A47" s="2">
        <v>35</v>
      </c>
      <c r="B47" s="13">
        <v>0.16918604551395922</v>
      </c>
      <c r="C47" s="21">
        <v>0.85672879876591712</v>
      </c>
      <c r="D47" s="31">
        <v>0.79024571973503632</v>
      </c>
      <c r="E47" s="25">
        <f t="shared" ca="1" si="12"/>
        <v>0</v>
      </c>
      <c r="F47" s="26">
        <f t="shared" ca="1" si="13"/>
        <v>30000</v>
      </c>
      <c r="G47" s="26">
        <f t="shared" ca="1" si="14"/>
        <v>0</v>
      </c>
      <c r="H47" s="27">
        <f t="shared" ca="1" si="6"/>
        <v>30000</v>
      </c>
      <c r="I47" s="25">
        <f t="shared" ca="1" si="7"/>
        <v>0</v>
      </c>
      <c r="J47" s="26">
        <f t="shared" ca="1" si="8"/>
        <v>4566</v>
      </c>
      <c r="K47" s="26">
        <f t="shared" ca="1" si="15"/>
        <v>0</v>
      </c>
      <c r="L47" s="27">
        <f t="shared" ca="1" si="0"/>
        <v>4566</v>
      </c>
      <c r="M47" s="19" t="str">
        <f t="shared" ca="1" si="16"/>
        <v/>
      </c>
      <c r="N47" s="3">
        <f t="shared" ca="1" si="16"/>
        <v>0.1522</v>
      </c>
      <c r="O47" s="3" t="str">
        <f t="shared" ca="1" si="16"/>
        <v/>
      </c>
      <c r="P47" s="4">
        <f t="shared" ca="1" si="2"/>
        <v>0.1522</v>
      </c>
      <c r="Q47" s="25">
        <f ca="1">SUM(E$13:E47)</f>
        <v>100000</v>
      </c>
      <c r="R47" s="26">
        <f ca="1">SUM(F$13:F47)</f>
        <v>790000</v>
      </c>
      <c r="S47" s="26">
        <f ca="1">SUM(G$13:G47)</f>
        <v>160000</v>
      </c>
      <c r="T47" s="27">
        <f t="shared" ca="1" si="9"/>
        <v>1050000</v>
      </c>
      <c r="U47" s="25">
        <f ca="1">SUM(I$13:I47)</f>
        <v>8896</v>
      </c>
      <c r="V47" s="26">
        <f ca="1">SUM(J$13:J47)</f>
        <v>118990</v>
      </c>
      <c r="W47" s="26">
        <f ca="1">SUM(K$13:K47)</f>
        <v>16061</v>
      </c>
      <c r="X47" s="27">
        <f t="shared" ca="1" si="3"/>
        <v>143947</v>
      </c>
      <c r="Y47" s="3">
        <f t="shared" ca="1" si="10"/>
        <v>8.8959999999999997E-2</v>
      </c>
      <c r="Z47" s="3">
        <f t="shared" ca="1" si="4"/>
        <v>0.15062025316455696</v>
      </c>
      <c r="AA47" s="3">
        <f t="shared" ca="1" si="4"/>
        <v>0.10038125000000001</v>
      </c>
      <c r="AB47" s="4">
        <f t="shared" ca="1" si="11"/>
        <v>0.13709238095238097</v>
      </c>
      <c r="AC47" s="47">
        <f t="shared" ca="1" si="17"/>
        <v>2</v>
      </c>
    </row>
    <row r="48" spans="1:29" x14ac:dyDescent="0.3">
      <c r="A48" s="2">
        <v>36</v>
      </c>
      <c r="B48" s="13">
        <v>4.7865154844888069E-2</v>
      </c>
      <c r="C48" s="21">
        <v>0.52541042716998121</v>
      </c>
      <c r="D48" s="31">
        <v>0.41685646428506251</v>
      </c>
      <c r="E48" s="25">
        <f t="shared" ca="1" si="12"/>
        <v>0</v>
      </c>
      <c r="F48" s="26">
        <f t="shared" ca="1" si="13"/>
        <v>30000</v>
      </c>
      <c r="G48" s="26">
        <f t="shared" ca="1" si="14"/>
        <v>0</v>
      </c>
      <c r="H48" s="27">
        <f t="shared" ca="1" si="6"/>
        <v>30000</v>
      </c>
      <c r="I48" s="25">
        <f t="shared" ca="1" si="7"/>
        <v>0</v>
      </c>
      <c r="J48" s="26">
        <f t="shared" ca="1" si="8"/>
        <v>4504</v>
      </c>
      <c r="K48" s="26">
        <f t="shared" ca="1" si="15"/>
        <v>0</v>
      </c>
      <c r="L48" s="27">
        <f t="shared" ca="1" si="0"/>
        <v>4504</v>
      </c>
      <c r="M48" s="19" t="str">
        <f t="shared" ca="1" si="16"/>
        <v/>
      </c>
      <c r="N48" s="3">
        <f t="shared" ca="1" si="16"/>
        <v>0.15013333333333334</v>
      </c>
      <c r="O48" s="3" t="str">
        <f t="shared" ca="1" si="16"/>
        <v/>
      </c>
      <c r="P48" s="4">
        <f t="shared" ca="1" si="2"/>
        <v>0.15013333333333334</v>
      </c>
      <c r="Q48" s="25">
        <f ca="1">SUM(E$13:E48)</f>
        <v>100000</v>
      </c>
      <c r="R48" s="26">
        <f ca="1">SUM(F$13:F48)</f>
        <v>820000</v>
      </c>
      <c r="S48" s="26">
        <f ca="1">SUM(G$13:G48)</f>
        <v>160000</v>
      </c>
      <c r="T48" s="27">
        <f t="shared" ca="1" si="9"/>
        <v>1080000</v>
      </c>
      <c r="U48" s="25">
        <f ca="1">SUM(I$13:I48)</f>
        <v>8896</v>
      </c>
      <c r="V48" s="26">
        <f ca="1">SUM(J$13:J48)</f>
        <v>123494</v>
      </c>
      <c r="W48" s="26">
        <f ca="1">SUM(K$13:K48)</f>
        <v>16061</v>
      </c>
      <c r="X48" s="27">
        <f t="shared" ca="1" si="3"/>
        <v>148451</v>
      </c>
      <c r="Y48" s="3">
        <f t="shared" ca="1" si="10"/>
        <v>8.8959999999999997E-2</v>
      </c>
      <c r="Z48" s="3">
        <f t="shared" ca="1" si="4"/>
        <v>0.15060243902439024</v>
      </c>
      <c r="AA48" s="3">
        <f t="shared" ca="1" si="4"/>
        <v>0.10038125000000001</v>
      </c>
      <c r="AB48" s="4">
        <f t="shared" ca="1" si="11"/>
        <v>0.13745462962962962</v>
      </c>
      <c r="AC48" s="47">
        <f t="shared" ca="1" si="17"/>
        <v>2</v>
      </c>
    </row>
    <row r="49" spans="1:29" x14ac:dyDescent="0.3">
      <c r="A49" s="2">
        <v>37</v>
      </c>
      <c r="B49" s="13">
        <v>0.19716443155712249</v>
      </c>
      <c r="C49" s="21">
        <v>0.88580004983850236</v>
      </c>
      <c r="D49" s="31">
        <v>3.0788225974295758E-2</v>
      </c>
      <c r="E49" s="25">
        <f t="shared" ca="1" si="12"/>
        <v>0</v>
      </c>
      <c r="F49" s="26">
        <f t="shared" ca="1" si="13"/>
        <v>30000</v>
      </c>
      <c r="G49" s="26">
        <f t="shared" ca="1" si="14"/>
        <v>0</v>
      </c>
      <c r="H49" s="27">
        <f t="shared" ca="1" si="6"/>
        <v>30000</v>
      </c>
      <c r="I49" s="25">
        <f t="shared" ca="1" si="7"/>
        <v>0</v>
      </c>
      <c r="J49" s="26">
        <f t="shared" ca="1" si="8"/>
        <v>4575</v>
      </c>
      <c r="K49" s="26">
        <f t="shared" ca="1" si="15"/>
        <v>0</v>
      </c>
      <c r="L49" s="27">
        <f t="shared" ca="1" si="0"/>
        <v>4575</v>
      </c>
      <c r="M49" s="19" t="str">
        <f t="shared" ca="1" si="16"/>
        <v/>
      </c>
      <c r="N49" s="3">
        <f t="shared" ca="1" si="16"/>
        <v>0.1525</v>
      </c>
      <c r="O49" s="3" t="str">
        <f t="shared" ca="1" si="16"/>
        <v/>
      </c>
      <c r="P49" s="4">
        <f t="shared" ca="1" si="2"/>
        <v>0.1525</v>
      </c>
      <c r="Q49" s="25">
        <f ca="1">SUM(E$13:E49)</f>
        <v>100000</v>
      </c>
      <c r="R49" s="26">
        <f ca="1">SUM(F$13:F49)</f>
        <v>850000</v>
      </c>
      <c r="S49" s="26">
        <f ca="1">SUM(G$13:G49)</f>
        <v>160000</v>
      </c>
      <c r="T49" s="27">
        <f t="shared" ca="1" si="9"/>
        <v>1110000</v>
      </c>
      <c r="U49" s="25">
        <f ca="1">SUM(I$13:I49)</f>
        <v>8896</v>
      </c>
      <c r="V49" s="26">
        <f ca="1">SUM(J$13:J49)</f>
        <v>128069</v>
      </c>
      <c r="W49" s="26">
        <f ca="1">SUM(K$13:K49)</f>
        <v>16061</v>
      </c>
      <c r="X49" s="27">
        <f t="shared" ca="1" si="3"/>
        <v>153026</v>
      </c>
      <c r="Y49" s="3">
        <f t="shared" ca="1" si="10"/>
        <v>8.8959999999999997E-2</v>
      </c>
      <c r="Z49" s="3">
        <f t="shared" ca="1" si="4"/>
        <v>0.15066941176470589</v>
      </c>
      <c r="AA49" s="3">
        <f t="shared" ca="1" si="4"/>
        <v>0.10038125000000001</v>
      </c>
      <c r="AB49" s="4">
        <f t="shared" ca="1" si="11"/>
        <v>0.13786126126126125</v>
      </c>
      <c r="AC49" s="47">
        <f t="shared" ca="1" si="17"/>
        <v>2</v>
      </c>
    </row>
    <row r="50" spans="1:29" x14ac:dyDescent="0.3">
      <c r="A50" s="2">
        <v>38</v>
      </c>
      <c r="B50" s="13">
        <v>0.48165300113802223</v>
      </c>
      <c r="C50" s="21">
        <v>0.63957253558059357</v>
      </c>
      <c r="D50" s="31">
        <v>0.56574500553275064</v>
      </c>
      <c r="E50" s="25">
        <f t="shared" ca="1" si="12"/>
        <v>0</v>
      </c>
      <c r="F50" s="26">
        <f t="shared" ca="1" si="13"/>
        <v>30000</v>
      </c>
      <c r="G50" s="26">
        <f t="shared" ca="1" si="14"/>
        <v>0</v>
      </c>
      <c r="H50" s="27">
        <f t="shared" ca="1" si="6"/>
        <v>30000</v>
      </c>
      <c r="I50" s="25">
        <f t="shared" ca="1" si="7"/>
        <v>0</v>
      </c>
      <c r="J50" s="26">
        <f t="shared" ca="1" si="8"/>
        <v>4522</v>
      </c>
      <c r="K50" s="26">
        <f t="shared" ca="1" si="15"/>
        <v>0</v>
      </c>
      <c r="L50" s="27">
        <f t="shared" ca="1" si="0"/>
        <v>4522</v>
      </c>
      <c r="M50" s="19" t="str">
        <f t="shared" ca="1" si="16"/>
        <v/>
      </c>
      <c r="N50" s="3">
        <f t="shared" ca="1" si="16"/>
        <v>0.15073333333333333</v>
      </c>
      <c r="O50" s="3" t="str">
        <f t="shared" ca="1" si="16"/>
        <v/>
      </c>
      <c r="P50" s="4">
        <f t="shared" ca="1" si="2"/>
        <v>0.15073333333333333</v>
      </c>
      <c r="Q50" s="25">
        <f ca="1">SUM(E$13:E50)</f>
        <v>100000</v>
      </c>
      <c r="R50" s="26">
        <f ca="1">SUM(F$13:F50)</f>
        <v>880000</v>
      </c>
      <c r="S50" s="26">
        <f ca="1">SUM(G$13:G50)</f>
        <v>160000</v>
      </c>
      <c r="T50" s="27">
        <f t="shared" ca="1" si="9"/>
        <v>1140000</v>
      </c>
      <c r="U50" s="25">
        <f ca="1">SUM(I$13:I50)</f>
        <v>8896</v>
      </c>
      <c r="V50" s="26">
        <f ca="1">SUM(J$13:J50)</f>
        <v>132591</v>
      </c>
      <c r="W50" s="26">
        <f ca="1">SUM(K$13:K50)</f>
        <v>16061</v>
      </c>
      <c r="X50" s="27">
        <f t="shared" ca="1" si="3"/>
        <v>157548</v>
      </c>
      <c r="Y50" s="3">
        <f t="shared" ca="1" si="10"/>
        <v>8.8959999999999997E-2</v>
      </c>
      <c r="Z50" s="3">
        <f t="shared" ca="1" si="4"/>
        <v>0.15067159090909091</v>
      </c>
      <c r="AA50" s="3">
        <f t="shared" ca="1" si="4"/>
        <v>0.10038125000000001</v>
      </c>
      <c r="AB50" s="4">
        <f t="shared" ca="1" si="11"/>
        <v>0.13819999999999999</v>
      </c>
      <c r="AC50" s="47">
        <f t="shared" ca="1" si="17"/>
        <v>2</v>
      </c>
    </row>
    <row r="51" spans="1:29" x14ac:dyDescent="0.3">
      <c r="A51" s="2">
        <v>39</v>
      </c>
      <c r="B51" s="13">
        <v>0.53252149389767411</v>
      </c>
      <c r="C51" s="21">
        <v>0.26264872583515153</v>
      </c>
      <c r="D51" s="31">
        <v>0.87955960602997807</v>
      </c>
      <c r="E51" s="25">
        <f t="shared" ca="1" si="12"/>
        <v>0</v>
      </c>
      <c r="F51" s="26">
        <f t="shared" ca="1" si="13"/>
        <v>30000</v>
      </c>
      <c r="G51" s="26">
        <f t="shared" ca="1" si="14"/>
        <v>0</v>
      </c>
      <c r="H51" s="27">
        <f t="shared" ca="1" si="6"/>
        <v>30000</v>
      </c>
      <c r="I51" s="25">
        <f t="shared" ca="1" si="7"/>
        <v>0</v>
      </c>
      <c r="J51" s="26">
        <f t="shared" ca="1" si="8"/>
        <v>4461</v>
      </c>
      <c r="K51" s="26">
        <f t="shared" ca="1" si="15"/>
        <v>0</v>
      </c>
      <c r="L51" s="27">
        <f t="shared" ca="1" si="0"/>
        <v>4461</v>
      </c>
      <c r="M51" s="19" t="str">
        <f t="shared" ca="1" si="16"/>
        <v/>
      </c>
      <c r="N51" s="3">
        <f t="shared" ca="1" si="16"/>
        <v>0.1487</v>
      </c>
      <c r="O51" s="3" t="str">
        <f t="shared" ca="1" si="16"/>
        <v/>
      </c>
      <c r="P51" s="4">
        <f t="shared" ca="1" si="2"/>
        <v>0.1487</v>
      </c>
      <c r="Q51" s="25">
        <f ca="1">SUM(E$13:E51)</f>
        <v>100000</v>
      </c>
      <c r="R51" s="26">
        <f ca="1">SUM(F$13:F51)</f>
        <v>910000</v>
      </c>
      <c r="S51" s="26">
        <f ca="1">SUM(G$13:G51)</f>
        <v>160000</v>
      </c>
      <c r="T51" s="27">
        <f t="shared" ca="1" si="9"/>
        <v>1170000</v>
      </c>
      <c r="U51" s="25">
        <f ca="1">SUM(I$13:I51)</f>
        <v>8896</v>
      </c>
      <c r="V51" s="26">
        <f ca="1">SUM(J$13:J51)</f>
        <v>137052</v>
      </c>
      <c r="W51" s="26">
        <f ca="1">SUM(K$13:K51)</f>
        <v>16061</v>
      </c>
      <c r="X51" s="27">
        <f t="shared" ca="1" si="3"/>
        <v>162009</v>
      </c>
      <c r="Y51" s="3">
        <f t="shared" ca="1" si="10"/>
        <v>8.8959999999999997E-2</v>
      </c>
      <c r="Z51" s="3">
        <f t="shared" ca="1" si="4"/>
        <v>0.15060659340659341</v>
      </c>
      <c r="AA51" s="3">
        <f t="shared" ca="1" si="4"/>
        <v>0.10038125000000001</v>
      </c>
      <c r="AB51" s="4">
        <f t="shared" ca="1" si="11"/>
        <v>0.13846923076923076</v>
      </c>
      <c r="AC51" s="47">
        <f t="shared" ca="1" si="17"/>
        <v>3</v>
      </c>
    </row>
    <row r="52" spans="1:29" x14ac:dyDescent="0.3">
      <c r="A52" s="2">
        <v>40</v>
      </c>
      <c r="B52" s="13">
        <v>0.92255295532965398</v>
      </c>
      <c r="C52" s="21">
        <v>0.5670472003227135</v>
      </c>
      <c r="D52" s="31">
        <v>0.28631397150172722</v>
      </c>
      <c r="E52" s="25">
        <f t="shared" ca="1" si="12"/>
        <v>0</v>
      </c>
      <c r="F52" s="26">
        <f t="shared" ca="1" si="13"/>
        <v>0</v>
      </c>
      <c r="G52" s="26">
        <f t="shared" ca="1" si="14"/>
        <v>30000</v>
      </c>
      <c r="H52" s="27">
        <f t="shared" ca="1" si="6"/>
        <v>30000</v>
      </c>
      <c r="I52" s="25">
        <f t="shared" ca="1" si="7"/>
        <v>0</v>
      </c>
      <c r="J52" s="26">
        <f t="shared" ca="1" si="8"/>
        <v>0</v>
      </c>
      <c r="K52" s="26">
        <f t="shared" ca="1" si="15"/>
        <v>2971</v>
      </c>
      <c r="L52" s="27">
        <f t="shared" ca="1" si="0"/>
        <v>2971</v>
      </c>
      <c r="M52" s="19" t="str">
        <f t="shared" ca="1" si="16"/>
        <v/>
      </c>
      <c r="N52" s="3" t="str">
        <f t="shared" ca="1" si="16"/>
        <v/>
      </c>
      <c r="O52" s="3">
        <f t="shared" ca="1" si="16"/>
        <v>9.9033333333333334E-2</v>
      </c>
      <c r="P52" s="4">
        <f t="shared" ca="1" si="2"/>
        <v>9.9033333333333334E-2</v>
      </c>
      <c r="Q52" s="25">
        <f ca="1">SUM(E$13:E52)</f>
        <v>100000</v>
      </c>
      <c r="R52" s="26">
        <f ca="1">SUM(F$13:F52)</f>
        <v>910000</v>
      </c>
      <c r="S52" s="26">
        <f ca="1">SUM(G$13:G52)</f>
        <v>190000</v>
      </c>
      <c r="T52" s="27">
        <f t="shared" ca="1" si="9"/>
        <v>1200000</v>
      </c>
      <c r="U52" s="25">
        <f ca="1">SUM(I$13:I52)</f>
        <v>8896</v>
      </c>
      <c r="V52" s="26">
        <f ca="1">SUM(J$13:J52)</f>
        <v>137052</v>
      </c>
      <c r="W52" s="26">
        <f ca="1">SUM(K$13:K52)</f>
        <v>19032</v>
      </c>
      <c r="X52" s="27">
        <f t="shared" ca="1" si="3"/>
        <v>164980</v>
      </c>
      <c r="Y52" s="3">
        <f t="shared" ca="1" si="10"/>
        <v>8.8959999999999997E-2</v>
      </c>
      <c r="Z52" s="3">
        <f t="shared" ca="1" si="4"/>
        <v>0.15060659340659341</v>
      </c>
      <c r="AA52" s="3">
        <f t="shared" ca="1" si="4"/>
        <v>0.10016842105263157</v>
      </c>
      <c r="AB52" s="4">
        <f t="shared" ca="1" si="11"/>
        <v>0.13748333333333335</v>
      </c>
      <c r="AC52" s="47">
        <f t="shared" ca="1" si="17"/>
        <v>2</v>
      </c>
    </row>
    <row r="53" spans="1:29" x14ac:dyDescent="0.3">
      <c r="A53" s="2">
        <v>41</v>
      </c>
      <c r="B53" s="13">
        <v>0.30472102087462405</v>
      </c>
      <c r="C53" s="21">
        <v>0.32391430552632161</v>
      </c>
      <c r="D53" s="31">
        <v>0.93321803690125427</v>
      </c>
      <c r="E53" s="25">
        <f t="shared" ca="1" si="12"/>
        <v>0</v>
      </c>
      <c r="F53" s="26">
        <f t="shared" ca="1" si="13"/>
        <v>30000</v>
      </c>
      <c r="G53" s="26">
        <f t="shared" ca="1" si="14"/>
        <v>0</v>
      </c>
      <c r="H53" s="27">
        <f t="shared" ca="1" si="6"/>
        <v>30000</v>
      </c>
      <c r="I53" s="25">
        <f t="shared" ca="1" si="7"/>
        <v>0</v>
      </c>
      <c r="J53" s="26">
        <f t="shared" ca="1" si="8"/>
        <v>4472</v>
      </c>
      <c r="K53" s="26">
        <f t="shared" ca="1" si="15"/>
        <v>0</v>
      </c>
      <c r="L53" s="27">
        <f t="shared" ca="1" si="0"/>
        <v>4472</v>
      </c>
      <c r="M53" s="19" t="str">
        <f t="shared" ca="1" si="16"/>
        <v/>
      </c>
      <c r="N53" s="3">
        <f t="shared" ca="1" si="16"/>
        <v>0.14906666666666665</v>
      </c>
      <c r="O53" s="3" t="str">
        <f t="shared" ca="1" si="16"/>
        <v/>
      </c>
      <c r="P53" s="4">
        <f t="shared" ca="1" si="2"/>
        <v>0.14906666666666665</v>
      </c>
      <c r="Q53" s="25">
        <f ca="1">SUM(E$13:E53)</f>
        <v>100000</v>
      </c>
      <c r="R53" s="26">
        <f ca="1">SUM(F$13:F53)</f>
        <v>940000</v>
      </c>
      <c r="S53" s="26">
        <f ca="1">SUM(G$13:G53)</f>
        <v>190000</v>
      </c>
      <c r="T53" s="27">
        <f t="shared" ca="1" si="9"/>
        <v>1230000</v>
      </c>
      <c r="U53" s="25">
        <f ca="1">SUM(I$13:I53)</f>
        <v>8896</v>
      </c>
      <c r="V53" s="26">
        <f ca="1">SUM(J$13:J53)</f>
        <v>141524</v>
      </c>
      <c r="W53" s="26">
        <f ca="1">SUM(K$13:K53)</f>
        <v>19032</v>
      </c>
      <c r="X53" s="27">
        <f t="shared" ca="1" si="3"/>
        <v>169452</v>
      </c>
      <c r="Y53" s="3">
        <f t="shared" ca="1" si="10"/>
        <v>8.8959999999999997E-2</v>
      </c>
      <c r="Z53" s="3">
        <f t="shared" ca="1" si="4"/>
        <v>0.15055744680851063</v>
      </c>
      <c r="AA53" s="3">
        <f t="shared" ca="1" si="4"/>
        <v>0.10016842105263157</v>
      </c>
      <c r="AB53" s="4">
        <f t="shared" ca="1" si="11"/>
        <v>0.13776585365853658</v>
      </c>
      <c r="AC53" s="47">
        <f t="shared" ca="1" si="17"/>
        <v>2</v>
      </c>
    </row>
    <row r="54" spans="1:29" x14ac:dyDescent="0.3">
      <c r="A54" s="2">
        <v>42</v>
      </c>
      <c r="B54" s="13">
        <v>0.82345547987851098</v>
      </c>
      <c r="C54" s="21">
        <v>0.28873626061197466</v>
      </c>
      <c r="D54" s="31">
        <v>0.59287093332749319</v>
      </c>
      <c r="E54" s="25">
        <f t="shared" ca="1" si="12"/>
        <v>0</v>
      </c>
      <c r="F54" s="26">
        <f t="shared" ca="1" si="13"/>
        <v>30000</v>
      </c>
      <c r="G54" s="26">
        <f t="shared" ca="1" si="14"/>
        <v>0</v>
      </c>
      <c r="H54" s="27">
        <f t="shared" ca="1" si="6"/>
        <v>30000</v>
      </c>
      <c r="I54" s="25">
        <f t="shared" ca="1" si="7"/>
        <v>0</v>
      </c>
      <c r="J54" s="26">
        <f t="shared" ca="1" si="8"/>
        <v>4465</v>
      </c>
      <c r="K54" s="26">
        <f t="shared" ca="1" si="15"/>
        <v>0</v>
      </c>
      <c r="L54" s="27">
        <f t="shared" ca="1" si="0"/>
        <v>4465</v>
      </c>
      <c r="M54" s="19" t="str">
        <f t="shared" ca="1" si="16"/>
        <v/>
      </c>
      <c r="N54" s="3">
        <f t="shared" ca="1" si="16"/>
        <v>0.14883333333333335</v>
      </c>
      <c r="O54" s="3" t="str">
        <f t="shared" ca="1" si="16"/>
        <v/>
      </c>
      <c r="P54" s="4">
        <f t="shared" ca="1" si="2"/>
        <v>0.14883333333333335</v>
      </c>
      <c r="Q54" s="25">
        <f ca="1">SUM(E$13:E54)</f>
        <v>100000</v>
      </c>
      <c r="R54" s="26">
        <f ca="1">SUM(F$13:F54)</f>
        <v>970000</v>
      </c>
      <c r="S54" s="26">
        <f ca="1">SUM(G$13:G54)</f>
        <v>190000</v>
      </c>
      <c r="T54" s="27">
        <f t="shared" ca="1" si="9"/>
        <v>1260000</v>
      </c>
      <c r="U54" s="25">
        <f ca="1">SUM(I$13:I54)</f>
        <v>8896</v>
      </c>
      <c r="V54" s="26">
        <f ca="1">SUM(J$13:J54)</f>
        <v>145989</v>
      </c>
      <c r="W54" s="26">
        <f ca="1">SUM(K$13:K54)</f>
        <v>19032</v>
      </c>
      <c r="X54" s="27">
        <f t="shared" ca="1" si="3"/>
        <v>173917</v>
      </c>
      <c r="Y54" s="3">
        <f t="shared" ca="1" si="10"/>
        <v>8.8959999999999997E-2</v>
      </c>
      <c r="Z54" s="3">
        <f t="shared" ca="1" si="4"/>
        <v>0.1505041237113402</v>
      </c>
      <c r="AA54" s="3">
        <f t="shared" ca="1" si="4"/>
        <v>0.10016842105263157</v>
      </c>
      <c r="AB54" s="4">
        <f t="shared" ca="1" si="11"/>
        <v>0.13802936507936509</v>
      </c>
      <c r="AC54" s="47">
        <f t="shared" ca="1" si="17"/>
        <v>3</v>
      </c>
    </row>
    <row r="55" spans="1:29" x14ac:dyDescent="0.3">
      <c r="A55" s="2">
        <v>43</v>
      </c>
      <c r="B55" s="13">
        <v>0.69675708463763708</v>
      </c>
      <c r="C55" s="21">
        <v>0.33186280995242534</v>
      </c>
      <c r="D55" s="31">
        <v>3.0146157546610541E-2</v>
      </c>
      <c r="E55" s="25">
        <f t="shared" ca="1" si="12"/>
        <v>0</v>
      </c>
      <c r="F55" s="26">
        <f t="shared" ca="1" si="13"/>
        <v>0</v>
      </c>
      <c r="G55" s="26">
        <f t="shared" ca="1" si="14"/>
        <v>30000</v>
      </c>
      <c r="H55" s="27">
        <f t="shared" ca="1" si="6"/>
        <v>30000</v>
      </c>
      <c r="I55" s="25">
        <f t="shared" ca="1" si="7"/>
        <v>0</v>
      </c>
      <c r="J55" s="26">
        <f t="shared" ca="1" si="8"/>
        <v>0</v>
      </c>
      <c r="K55" s="26">
        <f t="shared" ca="1" si="15"/>
        <v>2903</v>
      </c>
      <c r="L55" s="27">
        <f t="shared" ca="1" si="0"/>
        <v>2903</v>
      </c>
      <c r="M55" s="19" t="str">
        <f t="shared" ca="1" si="16"/>
        <v/>
      </c>
      <c r="N55" s="3" t="str">
        <f t="shared" ca="1" si="16"/>
        <v/>
      </c>
      <c r="O55" s="3">
        <f t="shared" ca="1" si="16"/>
        <v>9.6766666666666667E-2</v>
      </c>
      <c r="P55" s="4">
        <f t="shared" ca="1" si="2"/>
        <v>9.6766666666666667E-2</v>
      </c>
      <c r="Q55" s="25">
        <f ca="1">SUM(E$13:E55)</f>
        <v>100000</v>
      </c>
      <c r="R55" s="26">
        <f ca="1">SUM(F$13:F55)</f>
        <v>970000</v>
      </c>
      <c r="S55" s="26">
        <f ca="1">SUM(G$13:G55)</f>
        <v>220000</v>
      </c>
      <c r="T55" s="27">
        <f t="shared" ca="1" si="9"/>
        <v>1290000</v>
      </c>
      <c r="U55" s="25">
        <f ca="1">SUM(I$13:I55)</f>
        <v>8896</v>
      </c>
      <c r="V55" s="26">
        <f ca="1">SUM(J$13:J55)</f>
        <v>145989</v>
      </c>
      <c r="W55" s="26">
        <f ca="1">SUM(K$13:K55)</f>
        <v>21935</v>
      </c>
      <c r="X55" s="27">
        <f t="shared" ca="1" si="3"/>
        <v>176820</v>
      </c>
      <c r="Y55" s="3">
        <f t="shared" ca="1" si="10"/>
        <v>8.8959999999999997E-2</v>
      </c>
      <c r="Z55" s="3">
        <f t="shared" ca="1" si="4"/>
        <v>0.1505041237113402</v>
      </c>
      <c r="AA55" s="3">
        <f t="shared" ca="1" si="4"/>
        <v>9.9704545454545448E-2</v>
      </c>
      <c r="AB55" s="4">
        <f t="shared" ca="1" si="11"/>
        <v>0.13706976744186047</v>
      </c>
      <c r="AC55" s="47">
        <f t="shared" ca="1" si="17"/>
        <v>2</v>
      </c>
    </row>
    <row r="56" spans="1:29" x14ac:dyDescent="0.3">
      <c r="A56" s="2">
        <v>44</v>
      </c>
      <c r="B56" s="13">
        <v>0.55118861757691073</v>
      </c>
      <c r="C56" s="21">
        <v>0.32279980663695784</v>
      </c>
      <c r="D56" s="31">
        <v>0.30245200454104371</v>
      </c>
      <c r="E56" s="25">
        <f t="shared" ca="1" si="12"/>
        <v>0</v>
      </c>
      <c r="F56" s="26">
        <f t="shared" ca="1" si="13"/>
        <v>30000</v>
      </c>
      <c r="G56" s="26">
        <f t="shared" ca="1" si="14"/>
        <v>0</v>
      </c>
      <c r="H56" s="27">
        <f t="shared" ca="1" si="6"/>
        <v>30000</v>
      </c>
      <c r="I56" s="25">
        <f t="shared" ca="1" si="7"/>
        <v>0</v>
      </c>
      <c r="J56" s="26">
        <f t="shared" ca="1" si="8"/>
        <v>4471</v>
      </c>
      <c r="K56" s="26">
        <f t="shared" ca="1" si="15"/>
        <v>0</v>
      </c>
      <c r="L56" s="27">
        <f t="shared" ca="1" si="0"/>
        <v>4471</v>
      </c>
      <c r="M56" s="19" t="str">
        <f t="shared" ca="1" si="16"/>
        <v/>
      </c>
      <c r="N56" s="3">
        <f t="shared" ca="1" si="16"/>
        <v>0.14903333333333332</v>
      </c>
      <c r="O56" s="3" t="str">
        <f t="shared" ca="1" si="16"/>
        <v/>
      </c>
      <c r="P56" s="4">
        <f t="shared" ca="1" si="2"/>
        <v>0.14903333333333332</v>
      </c>
      <c r="Q56" s="25">
        <f ca="1">SUM(E$13:E56)</f>
        <v>100000</v>
      </c>
      <c r="R56" s="26">
        <f ca="1">SUM(F$13:F56)</f>
        <v>1000000</v>
      </c>
      <c r="S56" s="26">
        <f ca="1">SUM(G$13:G56)</f>
        <v>220000</v>
      </c>
      <c r="T56" s="27">
        <f t="shared" ca="1" si="9"/>
        <v>1320000</v>
      </c>
      <c r="U56" s="25">
        <f ca="1">SUM(I$13:I56)</f>
        <v>8896</v>
      </c>
      <c r="V56" s="26">
        <f ca="1">SUM(J$13:J56)</f>
        <v>150460</v>
      </c>
      <c r="W56" s="26">
        <f ca="1">SUM(K$13:K56)</f>
        <v>21935</v>
      </c>
      <c r="X56" s="27">
        <f t="shared" ca="1" si="3"/>
        <v>181291</v>
      </c>
      <c r="Y56" s="3">
        <f t="shared" ca="1" si="10"/>
        <v>8.8959999999999997E-2</v>
      </c>
      <c r="Z56" s="3">
        <f t="shared" ca="1" si="4"/>
        <v>0.15046000000000001</v>
      </c>
      <c r="AA56" s="3">
        <f t="shared" ca="1" si="4"/>
        <v>9.9704545454545448E-2</v>
      </c>
      <c r="AB56" s="4">
        <f t="shared" ca="1" si="11"/>
        <v>0.13734166666666667</v>
      </c>
      <c r="AC56" s="47">
        <f t="shared" ca="1" si="17"/>
        <v>1</v>
      </c>
    </row>
    <row r="57" spans="1:29" x14ac:dyDescent="0.3">
      <c r="A57" s="2">
        <v>45</v>
      </c>
      <c r="B57" s="13">
        <v>0.97126569621433068</v>
      </c>
      <c r="C57" s="21">
        <v>0.27809922304627921</v>
      </c>
      <c r="D57" s="31">
        <v>8.1146938452552164E-2</v>
      </c>
      <c r="E57" s="25">
        <f t="shared" ca="1" si="12"/>
        <v>30000</v>
      </c>
      <c r="F57" s="26">
        <f t="shared" ca="1" si="13"/>
        <v>0</v>
      </c>
      <c r="G57" s="26">
        <f t="shared" ca="1" si="14"/>
        <v>0</v>
      </c>
      <c r="H57" s="27">
        <f t="shared" ca="1" si="6"/>
        <v>30000</v>
      </c>
      <c r="I57" s="25">
        <f t="shared" ca="1" si="7"/>
        <v>2795</v>
      </c>
      <c r="J57" s="26">
        <f t="shared" ca="1" si="8"/>
        <v>0</v>
      </c>
      <c r="K57" s="26">
        <f t="shared" ca="1" si="15"/>
        <v>0</v>
      </c>
      <c r="L57" s="27">
        <f t="shared" ca="1" si="0"/>
        <v>2795</v>
      </c>
      <c r="M57" s="19">
        <f t="shared" ca="1" si="16"/>
        <v>9.3166666666666662E-2</v>
      </c>
      <c r="N57" s="3" t="str">
        <f t="shared" ca="1" si="16"/>
        <v/>
      </c>
      <c r="O57" s="3" t="str">
        <f t="shared" ca="1" si="16"/>
        <v/>
      </c>
      <c r="P57" s="4">
        <f t="shared" ca="1" si="2"/>
        <v>9.3166666666666662E-2</v>
      </c>
      <c r="Q57" s="25">
        <f ca="1">SUM(E$13:E57)</f>
        <v>130000</v>
      </c>
      <c r="R57" s="26">
        <f ca="1">SUM(F$13:F57)</f>
        <v>1000000</v>
      </c>
      <c r="S57" s="26">
        <f ca="1">SUM(G$13:G57)</f>
        <v>220000</v>
      </c>
      <c r="T57" s="27">
        <f t="shared" ca="1" si="9"/>
        <v>1350000</v>
      </c>
      <c r="U57" s="25">
        <f ca="1">SUM(I$13:I57)</f>
        <v>11691</v>
      </c>
      <c r="V57" s="26">
        <f ca="1">SUM(J$13:J57)</f>
        <v>150460</v>
      </c>
      <c r="W57" s="26">
        <f ca="1">SUM(K$13:K57)</f>
        <v>21935</v>
      </c>
      <c r="X57" s="27">
        <f t="shared" ca="1" si="3"/>
        <v>184086</v>
      </c>
      <c r="Y57" s="3">
        <f t="shared" ca="1" si="10"/>
        <v>8.9930769230769231E-2</v>
      </c>
      <c r="Z57" s="3">
        <f t="shared" ca="1" si="4"/>
        <v>0.15046000000000001</v>
      </c>
      <c r="AA57" s="3">
        <f t="shared" ca="1" si="4"/>
        <v>9.9704545454545448E-2</v>
      </c>
      <c r="AB57" s="4">
        <f t="shared" ca="1" si="11"/>
        <v>0.13636000000000001</v>
      </c>
      <c r="AC57" s="47">
        <f t="shared" ca="1" si="17"/>
        <v>2</v>
      </c>
    </row>
    <row r="58" spans="1:29" x14ac:dyDescent="0.3">
      <c r="A58" s="2">
        <v>46</v>
      </c>
      <c r="B58" s="13">
        <v>0.43683091602869928</v>
      </c>
      <c r="C58" s="21">
        <v>0.65151255819418341</v>
      </c>
      <c r="D58" s="31">
        <v>0.43435853801382374</v>
      </c>
      <c r="E58" s="25">
        <f t="shared" ca="1" si="12"/>
        <v>0</v>
      </c>
      <c r="F58" s="26">
        <f t="shared" ca="1" si="13"/>
        <v>30000</v>
      </c>
      <c r="G58" s="26">
        <f t="shared" ca="1" si="14"/>
        <v>0</v>
      </c>
      <c r="H58" s="27">
        <f t="shared" ca="1" si="6"/>
        <v>30000</v>
      </c>
      <c r="I58" s="25">
        <f t="shared" ca="1" si="7"/>
        <v>0</v>
      </c>
      <c r="J58" s="26">
        <f t="shared" ca="1" si="8"/>
        <v>4524</v>
      </c>
      <c r="K58" s="26">
        <f t="shared" ca="1" si="15"/>
        <v>0</v>
      </c>
      <c r="L58" s="27">
        <f t="shared" ca="1" si="0"/>
        <v>4524</v>
      </c>
      <c r="M58" s="19" t="str">
        <f t="shared" ca="1" si="16"/>
        <v/>
      </c>
      <c r="N58" s="3">
        <f t="shared" ca="1" si="16"/>
        <v>0.15079999999999999</v>
      </c>
      <c r="O58" s="3" t="str">
        <f t="shared" ca="1" si="16"/>
        <v/>
      </c>
      <c r="P58" s="4">
        <f t="shared" ca="1" si="2"/>
        <v>0.15079999999999999</v>
      </c>
      <c r="Q58" s="25">
        <f ca="1">SUM(E$13:E58)</f>
        <v>130000</v>
      </c>
      <c r="R58" s="26">
        <f ca="1">SUM(F$13:F58)</f>
        <v>1030000</v>
      </c>
      <c r="S58" s="26">
        <f ca="1">SUM(G$13:G58)</f>
        <v>220000</v>
      </c>
      <c r="T58" s="27">
        <f t="shared" ca="1" si="9"/>
        <v>1380000</v>
      </c>
      <c r="U58" s="25">
        <f ca="1">SUM(I$13:I58)</f>
        <v>11691</v>
      </c>
      <c r="V58" s="26">
        <f ca="1">SUM(J$13:J58)</f>
        <v>154984</v>
      </c>
      <c r="W58" s="26">
        <f ca="1">SUM(K$13:K58)</f>
        <v>21935</v>
      </c>
      <c r="X58" s="27">
        <f t="shared" ca="1" si="3"/>
        <v>188610</v>
      </c>
      <c r="Y58" s="3">
        <f t="shared" ca="1" si="10"/>
        <v>8.9930769230769231E-2</v>
      </c>
      <c r="Z58" s="3">
        <f t="shared" ca="1" si="4"/>
        <v>0.15046990291262136</v>
      </c>
      <c r="AA58" s="3">
        <f t="shared" ca="1" si="4"/>
        <v>9.9704545454545448E-2</v>
      </c>
      <c r="AB58" s="4">
        <f t="shared" ca="1" si="11"/>
        <v>0.13667391304347826</v>
      </c>
      <c r="AC58" s="47">
        <f t="shared" ca="1" si="17"/>
        <v>2</v>
      </c>
    </row>
    <row r="59" spans="1:29" x14ac:dyDescent="0.3">
      <c r="A59" s="2">
        <v>47</v>
      </c>
      <c r="B59" s="13">
        <v>0.13072269162680195</v>
      </c>
      <c r="C59" s="21">
        <v>0.92090357503884801</v>
      </c>
      <c r="D59" s="31">
        <v>0.93803893204143263</v>
      </c>
      <c r="E59" s="25">
        <f t="shared" ca="1" si="12"/>
        <v>0</v>
      </c>
      <c r="F59" s="26">
        <f t="shared" ca="1" si="13"/>
        <v>30000</v>
      </c>
      <c r="G59" s="26">
        <f t="shared" ca="1" si="14"/>
        <v>0</v>
      </c>
      <c r="H59" s="27">
        <f t="shared" ca="1" si="6"/>
        <v>30000</v>
      </c>
      <c r="I59" s="25">
        <f t="shared" ca="1" si="7"/>
        <v>0</v>
      </c>
      <c r="J59" s="26">
        <f t="shared" ca="1" si="8"/>
        <v>4587</v>
      </c>
      <c r="K59" s="26">
        <f t="shared" ca="1" si="15"/>
        <v>0</v>
      </c>
      <c r="L59" s="27">
        <f t="shared" ca="1" si="0"/>
        <v>4587</v>
      </c>
      <c r="M59" s="19" t="str">
        <f t="shared" ca="1" si="16"/>
        <v/>
      </c>
      <c r="N59" s="3">
        <f t="shared" ca="1" si="16"/>
        <v>0.15290000000000001</v>
      </c>
      <c r="O59" s="3" t="str">
        <f t="shared" ca="1" si="16"/>
        <v/>
      </c>
      <c r="P59" s="4">
        <f t="shared" ca="1" si="2"/>
        <v>0.15290000000000001</v>
      </c>
      <c r="Q59" s="25">
        <f ca="1">SUM(E$13:E59)</f>
        <v>130000</v>
      </c>
      <c r="R59" s="26">
        <f ca="1">SUM(F$13:F59)</f>
        <v>1060000</v>
      </c>
      <c r="S59" s="26">
        <f ca="1">SUM(G$13:G59)</f>
        <v>220000</v>
      </c>
      <c r="T59" s="27">
        <f t="shared" ca="1" si="9"/>
        <v>1410000</v>
      </c>
      <c r="U59" s="25">
        <f ca="1">SUM(I$13:I59)</f>
        <v>11691</v>
      </c>
      <c r="V59" s="26">
        <f ca="1">SUM(J$13:J59)</f>
        <v>159571</v>
      </c>
      <c r="W59" s="26">
        <f ca="1">SUM(K$13:K59)</f>
        <v>21935</v>
      </c>
      <c r="X59" s="27">
        <f t="shared" ca="1" si="3"/>
        <v>193197</v>
      </c>
      <c r="Y59" s="3">
        <f t="shared" ca="1" si="10"/>
        <v>8.9930769230769231E-2</v>
      </c>
      <c r="Z59" s="3">
        <f t="shared" ca="1" si="4"/>
        <v>0.15053867924528302</v>
      </c>
      <c r="AA59" s="3">
        <f t="shared" ca="1" si="4"/>
        <v>9.9704545454545448E-2</v>
      </c>
      <c r="AB59" s="4">
        <f t="shared" ca="1" si="11"/>
        <v>0.1370191489361702</v>
      </c>
      <c r="AC59" s="47">
        <f t="shared" ca="1" si="17"/>
        <v>2</v>
      </c>
    </row>
    <row r="60" spans="1:29" x14ac:dyDescent="0.3">
      <c r="A60" s="2">
        <v>48</v>
      </c>
      <c r="B60" s="13">
        <v>0.81470058361646791</v>
      </c>
      <c r="C60" s="21">
        <v>0.24018709609043409</v>
      </c>
      <c r="D60" s="31">
        <v>0.75655942169367063</v>
      </c>
      <c r="E60" s="25">
        <f t="shared" ca="1" si="12"/>
        <v>0</v>
      </c>
      <c r="F60" s="26">
        <f t="shared" ca="1" si="13"/>
        <v>30000</v>
      </c>
      <c r="G60" s="26">
        <f t="shared" ca="1" si="14"/>
        <v>0</v>
      </c>
      <c r="H60" s="27">
        <f t="shared" ca="1" si="6"/>
        <v>30000</v>
      </c>
      <c r="I60" s="25">
        <f t="shared" ca="1" si="7"/>
        <v>0</v>
      </c>
      <c r="J60" s="26">
        <f t="shared" ca="1" si="8"/>
        <v>4456</v>
      </c>
      <c r="K60" s="26">
        <f t="shared" ca="1" si="15"/>
        <v>0</v>
      </c>
      <c r="L60" s="27">
        <f t="shared" ca="1" si="0"/>
        <v>4456</v>
      </c>
      <c r="M60" s="19" t="str">
        <f t="shared" ca="1" si="16"/>
        <v/>
      </c>
      <c r="N60" s="3">
        <f t="shared" ca="1" si="16"/>
        <v>0.14853333333333332</v>
      </c>
      <c r="O60" s="3" t="str">
        <f t="shared" ca="1" si="16"/>
        <v/>
      </c>
      <c r="P60" s="4">
        <f t="shared" ca="1" si="2"/>
        <v>0.14853333333333332</v>
      </c>
      <c r="Q60" s="25">
        <f ca="1">SUM(E$13:E60)</f>
        <v>130000</v>
      </c>
      <c r="R60" s="26">
        <f ca="1">SUM(F$13:F60)</f>
        <v>1090000</v>
      </c>
      <c r="S60" s="26">
        <f ca="1">SUM(G$13:G60)</f>
        <v>220000</v>
      </c>
      <c r="T60" s="27">
        <f t="shared" ca="1" si="9"/>
        <v>1440000</v>
      </c>
      <c r="U60" s="25">
        <f ca="1">SUM(I$13:I60)</f>
        <v>11691</v>
      </c>
      <c r="V60" s="26">
        <f ca="1">SUM(J$13:J60)</f>
        <v>164027</v>
      </c>
      <c r="W60" s="26">
        <f ca="1">SUM(K$13:K60)</f>
        <v>21935</v>
      </c>
      <c r="X60" s="27">
        <f t="shared" ca="1" si="3"/>
        <v>197653</v>
      </c>
      <c r="Y60" s="3">
        <f t="shared" ca="1" si="10"/>
        <v>8.9930769230769231E-2</v>
      </c>
      <c r="Z60" s="3">
        <f t="shared" ca="1" si="4"/>
        <v>0.15048348623853211</v>
      </c>
      <c r="AA60" s="3">
        <f t="shared" ca="1" si="4"/>
        <v>9.9704545454545448E-2</v>
      </c>
      <c r="AB60" s="4">
        <f t="shared" ca="1" si="11"/>
        <v>0.13725902777777776</v>
      </c>
      <c r="AC60" s="47">
        <f t="shared" ca="1" si="17"/>
        <v>2</v>
      </c>
    </row>
    <row r="61" spans="1:29" x14ac:dyDescent="0.3">
      <c r="A61" s="2">
        <v>49</v>
      </c>
      <c r="B61" s="13">
        <v>0.79026756724035763</v>
      </c>
      <c r="C61" s="21">
        <v>0.82548138017143335</v>
      </c>
      <c r="D61" s="31">
        <v>5.7515534179600314E-2</v>
      </c>
      <c r="E61" s="25">
        <f t="shared" ca="1" si="12"/>
        <v>0</v>
      </c>
      <c r="F61" s="26">
        <f t="shared" ca="1" si="13"/>
        <v>30000</v>
      </c>
      <c r="G61" s="26">
        <f t="shared" ca="1" si="14"/>
        <v>0</v>
      </c>
      <c r="H61" s="27">
        <f t="shared" ca="1" si="6"/>
        <v>30000</v>
      </c>
      <c r="I61" s="25">
        <f t="shared" ca="1" si="7"/>
        <v>0</v>
      </c>
      <c r="J61" s="26">
        <f t="shared" ca="1" si="8"/>
        <v>4558</v>
      </c>
      <c r="K61" s="26">
        <f t="shared" ca="1" si="15"/>
        <v>0</v>
      </c>
      <c r="L61" s="27">
        <f t="shared" ca="1" si="0"/>
        <v>4558</v>
      </c>
      <c r="M61" s="19" t="str">
        <f t="shared" ca="1" si="16"/>
        <v/>
      </c>
      <c r="N61" s="3">
        <f t="shared" ca="1" si="16"/>
        <v>0.15193333333333334</v>
      </c>
      <c r="O61" s="3" t="str">
        <f t="shared" ca="1" si="16"/>
        <v/>
      </c>
      <c r="P61" s="4">
        <f t="shared" ca="1" si="2"/>
        <v>0.15193333333333334</v>
      </c>
      <c r="Q61" s="25">
        <f ca="1">SUM(E$13:E61)</f>
        <v>130000</v>
      </c>
      <c r="R61" s="26">
        <f ca="1">SUM(F$13:F61)</f>
        <v>1120000</v>
      </c>
      <c r="S61" s="26">
        <f ca="1">SUM(G$13:G61)</f>
        <v>220000</v>
      </c>
      <c r="T61" s="27">
        <f t="shared" ca="1" si="9"/>
        <v>1470000</v>
      </c>
      <c r="U61" s="25">
        <f ca="1">SUM(I$13:I61)</f>
        <v>11691</v>
      </c>
      <c r="V61" s="26">
        <f ca="1">SUM(J$13:J61)</f>
        <v>168585</v>
      </c>
      <c r="W61" s="26">
        <f ca="1">SUM(K$13:K61)</f>
        <v>21935</v>
      </c>
      <c r="X61" s="27">
        <f t="shared" ca="1" si="3"/>
        <v>202211</v>
      </c>
      <c r="Y61" s="3">
        <f t="shared" ca="1" si="10"/>
        <v>8.9930769230769231E-2</v>
      </c>
      <c r="Z61" s="3">
        <f t="shared" ca="1" si="4"/>
        <v>0.15052232142857142</v>
      </c>
      <c r="AA61" s="3">
        <f t="shared" ca="1" si="4"/>
        <v>9.9704545454545448E-2</v>
      </c>
      <c r="AB61" s="4">
        <f t="shared" ca="1" si="11"/>
        <v>0.13755850340136055</v>
      </c>
      <c r="AC61" s="47">
        <f t="shared" ca="1" si="17"/>
        <v>2</v>
      </c>
    </row>
    <row r="62" spans="1:29" x14ac:dyDescent="0.3">
      <c r="A62" s="2">
        <v>50</v>
      </c>
      <c r="B62" s="13">
        <v>0.42758733201812404</v>
      </c>
      <c r="C62" s="21">
        <v>0.95349662323506224</v>
      </c>
      <c r="D62" s="31">
        <v>0.94465908454631897</v>
      </c>
      <c r="E62" s="25">
        <f t="shared" ca="1" si="12"/>
        <v>0</v>
      </c>
      <c r="F62" s="26">
        <f t="shared" ca="1" si="13"/>
        <v>30000</v>
      </c>
      <c r="G62" s="26">
        <f t="shared" ca="1" si="14"/>
        <v>0</v>
      </c>
      <c r="H62" s="27">
        <f t="shared" ca="1" si="6"/>
        <v>30000</v>
      </c>
      <c r="I62" s="25">
        <f t="shared" ca="1" si="7"/>
        <v>0</v>
      </c>
      <c r="J62" s="26">
        <f t="shared" ca="1" si="8"/>
        <v>4604</v>
      </c>
      <c r="K62" s="26">
        <f t="shared" ca="1" si="15"/>
        <v>0</v>
      </c>
      <c r="L62" s="27">
        <f t="shared" ca="1" si="0"/>
        <v>4604</v>
      </c>
      <c r="M62" s="19" t="str">
        <f t="shared" ca="1" si="16"/>
        <v/>
      </c>
      <c r="N62" s="3">
        <f t="shared" ca="1" si="16"/>
        <v>0.15346666666666667</v>
      </c>
      <c r="O62" s="3" t="str">
        <f t="shared" ca="1" si="16"/>
        <v/>
      </c>
      <c r="P62" s="4">
        <f t="shared" ca="1" si="2"/>
        <v>0.15346666666666667</v>
      </c>
      <c r="Q62" s="25">
        <f ca="1">SUM(E$13:E62)</f>
        <v>130000</v>
      </c>
      <c r="R62" s="26">
        <f ca="1">SUM(F$13:F62)</f>
        <v>1150000</v>
      </c>
      <c r="S62" s="26">
        <f ca="1">SUM(G$13:G62)</f>
        <v>220000</v>
      </c>
      <c r="T62" s="27">
        <f t="shared" ca="1" si="9"/>
        <v>1500000</v>
      </c>
      <c r="U62" s="25">
        <f ca="1">SUM(I$13:I62)</f>
        <v>11691</v>
      </c>
      <c r="V62" s="26">
        <f ca="1">SUM(J$13:J62)</f>
        <v>173189</v>
      </c>
      <c r="W62" s="26">
        <f ca="1">SUM(K$13:K62)</f>
        <v>21935</v>
      </c>
      <c r="X62" s="27">
        <f t="shared" ca="1" si="3"/>
        <v>206815</v>
      </c>
      <c r="Y62" s="3">
        <f t="shared" ca="1" si="10"/>
        <v>8.9930769230769231E-2</v>
      </c>
      <c r="Z62" s="3">
        <f t="shared" ca="1" si="4"/>
        <v>0.1505991304347826</v>
      </c>
      <c r="AA62" s="3">
        <f t="shared" ca="1" si="4"/>
        <v>9.9704545454545448E-2</v>
      </c>
      <c r="AB62" s="4">
        <f t="shared" ca="1" si="11"/>
        <v>0.13787666666666668</v>
      </c>
      <c r="AC62" s="47">
        <f t="shared" ca="1" si="17"/>
        <v>2</v>
      </c>
    </row>
    <row r="63" spans="1:29" x14ac:dyDescent="0.3">
      <c r="A63" s="2">
        <v>51</v>
      </c>
      <c r="B63" s="13">
        <v>0.65943465308028182</v>
      </c>
      <c r="C63" s="21">
        <v>0.57687389067164185</v>
      </c>
      <c r="D63" s="31">
        <v>0.98088432174162832</v>
      </c>
      <c r="E63" s="25">
        <f t="shared" ca="1" si="12"/>
        <v>0</v>
      </c>
      <c r="F63" s="26">
        <f t="shared" ca="1" si="13"/>
        <v>30000</v>
      </c>
      <c r="G63" s="26">
        <f t="shared" ca="1" si="14"/>
        <v>0</v>
      </c>
      <c r="H63" s="27">
        <f t="shared" ca="1" si="6"/>
        <v>30000</v>
      </c>
      <c r="I63" s="25">
        <f t="shared" ca="1" si="7"/>
        <v>0</v>
      </c>
      <c r="J63" s="26">
        <f t="shared" ca="1" si="8"/>
        <v>4512</v>
      </c>
      <c r="K63" s="26">
        <f t="shared" ca="1" si="15"/>
        <v>0</v>
      </c>
      <c r="L63" s="27">
        <f t="shared" ca="1" si="0"/>
        <v>4512</v>
      </c>
      <c r="M63" s="19" t="str">
        <f t="shared" ca="1" si="16"/>
        <v/>
      </c>
      <c r="N63" s="3">
        <f t="shared" ca="1" si="16"/>
        <v>0.15040000000000001</v>
      </c>
      <c r="O63" s="3" t="str">
        <f t="shared" ca="1" si="16"/>
        <v/>
      </c>
      <c r="P63" s="4">
        <f t="shared" ca="1" si="2"/>
        <v>0.15040000000000001</v>
      </c>
      <c r="Q63" s="25">
        <f ca="1">SUM(E$13:E63)</f>
        <v>130000</v>
      </c>
      <c r="R63" s="26">
        <f ca="1">SUM(F$13:F63)</f>
        <v>1180000</v>
      </c>
      <c r="S63" s="26">
        <f ca="1">SUM(G$13:G63)</f>
        <v>220000</v>
      </c>
      <c r="T63" s="27">
        <f t="shared" ca="1" si="9"/>
        <v>1530000</v>
      </c>
      <c r="U63" s="25">
        <f ca="1">SUM(I$13:I63)</f>
        <v>11691</v>
      </c>
      <c r="V63" s="26">
        <f ca="1">SUM(J$13:J63)</f>
        <v>177701</v>
      </c>
      <c r="W63" s="26">
        <f ca="1">SUM(K$13:K63)</f>
        <v>21935</v>
      </c>
      <c r="X63" s="27">
        <f t="shared" ca="1" si="3"/>
        <v>211327</v>
      </c>
      <c r="Y63" s="3">
        <f t="shared" ca="1" si="10"/>
        <v>8.9930769230769231E-2</v>
      </c>
      <c r="Z63" s="3">
        <f t="shared" ca="1" si="4"/>
        <v>0.15059406779661016</v>
      </c>
      <c r="AA63" s="3">
        <f t="shared" ca="1" si="4"/>
        <v>9.9704545454545448E-2</v>
      </c>
      <c r="AB63" s="4">
        <f t="shared" ca="1" si="11"/>
        <v>0.13812222222222223</v>
      </c>
      <c r="AC63" s="47">
        <f t="shared" ca="1" si="17"/>
        <v>2</v>
      </c>
    </row>
    <row r="64" spans="1:29" x14ac:dyDescent="0.3">
      <c r="A64" s="2">
        <v>52</v>
      </c>
      <c r="B64" s="13">
        <v>0.42883399079216966</v>
      </c>
      <c r="C64" s="21">
        <v>0.36718630775224848</v>
      </c>
      <c r="D64" s="31">
        <v>0.44067449123700475</v>
      </c>
      <c r="E64" s="25">
        <f t="shared" ca="1" si="12"/>
        <v>0</v>
      </c>
      <c r="F64" s="26">
        <f t="shared" ca="1" si="13"/>
        <v>30000</v>
      </c>
      <c r="G64" s="26">
        <f t="shared" ca="1" si="14"/>
        <v>0</v>
      </c>
      <c r="H64" s="27">
        <f t="shared" ca="1" si="6"/>
        <v>30000</v>
      </c>
      <c r="I64" s="25">
        <f t="shared" ca="1" si="7"/>
        <v>0</v>
      </c>
      <c r="J64" s="26">
        <f t="shared" ca="1" si="8"/>
        <v>4479</v>
      </c>
      <c r="K64" s="26">
        <f t="shared" ca="1" si="15"/>
        <v>0</v>
      </c>
      <c r="L64" s="27">
        <f t="shared" ca="1" si="0"/>
        <v>4479</v>
      </c>
      <c r="M64" s="19" t="str">
        <f t="shared" ca="1" si="16"/>
        <v/>
      </c>
      <c r="N64" s="3">
        <f t="shared" ca="1" si="16"/>
        <v>0.14929999999999999</v>
      </c>
      <c r="O64" s="3" t="str">
        <f t="shared" ca="1" si="16"/>
        <v/>
      </c>
      <c r="P64" s="4">
        <f t="shared" ca="1" si="2"/>
        <v>0.14929999999999999</v>
      </c>
      <c r="Q64" s="25">
        <f ca="1">SUM(E$13:E64)</f>
        <v>130000</v>
      </c>
      <c r="R64" s="26">
        <f ca="1">SUM(F$13:F64)</f>
        <v>1210000</v>
      </c>
      <c r="S64" s="26">
        <f ca="1">SUM(G$13:G64)</f>
        <v>220000</v>
      </c>
      <c r="T64" s="27">
        <f t="shared" ca="1" si="9"/>
        <v>1560000</v>
      </c>
      <c r="U64" s="25">
        <f ca="1">SUM(I$13:I64)</f>
        <v>11691</v>
      </c>
      <c r="V64" s="26">
        <f ca="1">SUM(J$13:J64)</f>
        <v>182180</v>
      </c>
      <c r="W64" s="26">
        <f ca="1">SUM(K$13:K64)</f>
        <v>21935</v>
      </c>
      <c r="X64" s="27">
        <f t="shared" ca="1" si="3"/>
        <v>215806</v>
      </c>
      <c r="Y64" s="3">
        <f t="shared" ca="1" si="10"/>
        <v>8.9930769230769231E-2</v>
      </c>
      <c r="Z64" s="3">
        <f t="shared" ca="1" si="4"/>
        <v>0.15056198347107438</v>
      </c>
      <c r="AA64" s="3">
        <f t="shared" ca="1" si="4"/>
        <v>9.9704545454545448E-2</v>
      </c>
      <c r="AB64" s="4">
        <f t="shared" ca="1" si="11"/>
        <v>0.1383371794871795</v>
      </c>
      <c r="AC64" s="47">
        <f t="shared" ca="1" si="17"/>
        <v>1</v>
      </c>
    </row>
    <row r="65" spans="1:29" x14ac:dyDescent="0.3">
      <c r="A65" s="2">
        <v>53</v>
      </c>
      <c r="B65" s="13">
        <v>0.7962500473750127</v>
      </c>
      <c r="C65" s="21">
        <v>0.19777003374874824</v>
      </c>
      <c r="D65" s="31">
        <v>0.99290287080816053</v>
      </c>
      <c r="E65" s="25">
        <f t="shared" ca="1" si="12"/>
        <v>30000</v>
      </c>
      <c r="F65" s="26">
        <f t="shared" ca="1" si="13"/>
        <v>0</v>
      </c>
      <c r="G65" s="26">
        <f t="shared" ca="1" si="14"/>
        <v>0</v>
      </c>
      <c r="H65" s="27">
        <f t="shared" ca="1" si="6"/>
        <v>30000</v>
      </c>
      <c r="I65" s="25">
        <f t="shared" ca="1" si="7"/>
        <v>2741</v>
      </c>
      <c r="J65" s="26">
        <f t="shared" ca="1" si="8"/>
        <v>0</v>
      </c>
      <c r="K65" s="26">
        <f t="shared" ca="1" si="15"/>
        <v>0</v>
      </c>
      <c r="L65" s="27">
        <f t="shared" ca="1" si="0"/>
        <v>2741</v>
      </c>
      <c r="M65" s="19">
        <f t="shared" ca="1" si="16"/>
        <v>9.1366666666666665E-2</v>
      </c>
      <c r="N65" s="3" t="str">
        <f t="shared" ca="1" si="16"/>
        <v/>
      </c>
      <c r="O65" s="3" t="str">
        <f t="shared" ca="1" si="16"/>
        <v/>
      </c>
      <c r="P65" s="4">
        <f t="shared" ca="1" si="2"/>
        <v>9.1366666666666665E-2</v>
      </c>
      <c r="Q65" s="25">
        <f ca="1">SUM(E$13:E65)</f>
        <v>160000</v>
      </c>
      <c r="R65" s="26">
        <f ca="1">SUM(F$13:F65)</f>
        <v>1210000</v>
      </c>
      <c r="S65" s="26">
        <f ca="1">SUM(G$13:G65)</f>
        <v>220000</v>
      </c>
      <c r="T65" s="27">
        <f t="shared" ca="1" si="9"/>
        <v>1590000</v>
      </c>
      <c r="U65" s="25">
        <f ca="1">SUM(I$13:I65)</f>
        <v>14432</v>
      </c>
      <c r="V65" s="26">
        <f ca="1">SUM(J$13:J65)</f>
        <v>182180</v>
      </c>
      <c r="W65" s="26">
        <f ca="1">SUM(K$13:K65)</f>
        <v>21935</v>
      </c>
      <c r="X65" s="27">
        <f t="shared" ca="1" si="3"/>
        <v>218547</v>
      </c>
      <c r="Y65" s="3">
        <f t="shared" ca="1" si="10"/>
        <v>9.0200000000000002E-2</v>
      </c>
      <c r="Z65" s="3">
        <f t="shared" ca="1" si="4"/>
        <v>0.15056198347107438</v>
      </c>
      <c r="AA65" s="3">
        <f t="shared" ca="1" si="4"/>
        <v>9.9704545454545448E-2</v>
      </c>
      <c r="AB65" s="4">
        <f t="shared" ca="1" si="11"/>
        <v>0.1374509433962264</v>
      </c>
      <c r="AC65" s="47">
        <f t="shared" ca="1" si="17"/>
        <v>1</v>
      </c>
    </row>
    <row r="66" spans="1:29" x14ac:dyDescent="0.3">
      <c r="A66" s="2">
        <v>54</v>
      </c>
      <c r="B66" s="13">
        <v>0.70403495542233963</v>
      </c>
      <c r="C66" s="21">
        <v>0.68229574211941502</v>
      </c>
      <c r="D66" s="31">
        <v>0.59709338272492474</v>
      </c>
      <c r="E66" s="25">
        <f t="shared" ca="1" si="12"/>
        <v>30000</v>
      </c>
      <c r="F66" s="26">
        <f t="shared" ca="1" si="13"/>
        <v>0</v>
      </c>
      <c r="G66" s="26">
        <f t="shared" ca="1" si="14"/>
        <v>0</v>
      </c>
      <c r="H66" s="27">
        <f t="shared" ca="1" si="6"/>
        <v>30000</v>
      </c>
      <c r="I66" s="25">
        <f t="shared" ca="1" si="7"/>
        <v>2726</v>
      </c>
      <c r="J66" s="26">
        <f t="shared" ca="1" si="8"/>
        <v>0</v>
      </c>
      <c r="K66" s="26">
        <f t="shared" ca="1" si="15"/>
        <v>0</v>
      </c>
      <c r="L66" s="27">
        <f t="shared" ca="1" si="0"/>
        <v>2726</v>
      </c>
      <c r="M66" s="19">
        <f t="shared" ca="1" si="16"/>
        <v>9.0866666666666665E-2</v>
      </c>
      <c r="N66" s="3" t="str">
        <f t="shared" ca="1" si="16"/>
        <v/>
      </c>
      <c r="O66" s="3" t="str">
        <f t="shared" ca="1" si="16"/>
        <v/>
      </c>
      <c r="P66" s="4">
        <f t="shared" ca="1" si="2"/>
        <v>9.0866666666666665E-2</v>
      </c>
      <c r="Q66" s="25">
        <f ca="1">SUM(E$13:E66)</f>
        <v>190000</v>
      </c>
      <c r="R66" s="26">
        <f ca="1">SUM(F$13:F66)</f>
        <v>1210000</v>
      </c>
      <c r="S66" s="26">
        <f ca="1">SUM(G$13:G66)</f>
        <v>220000</v>
      </c>
      <c r="T66" s="27">
        <f t="shared" ca="1" si="9"/>
        <v>1620000</v>
      </c>
      <c r="U66" s="25">
        <f ca="1">SUM(I$13:I66)</f>
        <v>17158</v>
      </c>
      <c r="V66" s="26">
        <f ca="1">SUM(J$13:J66)</f>
        <v>182180</v>
      </c>
      <c r="W66" s="26">
        <f ca="1">SUM(K$13:K66)</f>
        <v>21935</v>
      </c>
      <c r="X66" s="27">
        <f t="shared" ca="1" si="3"/>
        <v>221273</v>
      </c>
      <c r="Y66" s="3">
        <f t="shared" ca="1" si="10"/>
        <v>9.0305263157894736E-2</v>
      </c>
      <c r="Z66" s="3">
        <f t="shared" ca="1" si="4"/>
        <v>0.15056198347107438</v>
      </c>
      <c r="AA66" s="3">
        <f t="shared" ca="1" si="4"/>
        <v>9.9704545454545448E-2</v>
      </c>
      <c r="AB66" s="4">
        <f t="shared" ca="1" si="11"/>
        <v>0.13658827160493828</v>
      </c>
      <c r="AC66" s="47">
        <f t="shared" ca="1" si="17"/>
        <v>2</v>
      </c>
    </row>
    <row r="67" spans="1:29" x14ac:dyDescent="0.3">
      <c r="A67" s="2">
        <v>55</v>
      </c>
      <c r="B67" s="13">
        <v>1.3340648779700648E-2</v>
      </c>
      <c r="C67" s="21">
        <v>0.49982915942260175</v>
      </c>
      <c r="D67" s="31">
        <v>0.1440601078158471</v>
      </c>
      <c r="E67" s="25">
        <f t="shared" ca="1" si="12"/>
        <v>0</v>
      </c>
      <c r="F67" s="26">
        <f t="shared" ca="1" si="13"/>
        <v>30000</v>
      </c>
      <c r="G67" s="26">
        <f t="shared" ca="1" si="14"/>
        <v>0</v>
      </c>
      <c r="H67" s="27">
        <f t="shared" ca="1" si="6"/>
        <v>30000</v>
      </c>
      <c r="I67" s="25">
        <f t="shared" ca="1" si="7"/>
        <v>0</v>
      </c>
      <c r="J67" s="26">
        <f t="shared" ca="1" si="8"/>
        <v>4500</v>
      </c>
      <c r="K67" s="26">
        <f t="shared" ca="1" si="15"/>
        <v>0</v>
      </c>
      <c r="L67" s="27">
        <f t="shared" ca="1" si="0"/>
        <v>4500</v>
      </c>
      <c r="M67" s="19" t="str">
        <f t="shared" ca="1" si="16"/>
        <v/>
      </c>
      <c r="N67" s="3">
        <f t="shared" ca="1" si="16"/>
        <v>0.15</v>
      </c>
      <c r="O67" s="3" t="str">
        <f t="shared" ca="1" si="16"/>
        <v/>
      </c>
      <c r="P67" s="4">
        <f t="shared" ca="1" si="2"/>
        <v>0.15</v>
      </c>
      <c r="Q67" s="25">
        <f ca="1">SUM(E$13:E67)</f>
        <v>190000</v>
      </c>
      <c r="R67" s="26">
        <f ca="1">SUM(F$13:F67)</f>
        <v>1240000</v>
      </c>
      <c r="S67" s="26">
        <f ca="1">SUM(G$13:G67)</f>
        <v>220000</v>
      </c>
      <c r="T67" s="27">
        <f t="shared" ca="1" si="9"/>
        <v>1650000</v>
      </c>
      <c r="U67" s="25">
        <f ca="1">SUM(I$13:I67)</f>
        <v>17158</v>
      </c>
      <c r="V67" s="26">
        <f ca="1">SUM(J$13:J67)</f>
        <v>186680</v>
      </c>
      <c r="W67" s="26">
        <f ca="1">SUM(K$13:K67)</f>
        <v>21935</v>
      </c>
      <c r="X67" s="27">
        <f t="shared" ca="1" si="3"/>
        <v>225773</v>
      </c>
      <c r="Y67" s="3">
        <f t="shared" ca="1" si="10"/>
        <v>9.0305263157894736E-2</v>
      </c>
      <c r="Z67" s="3">
        <f t="shared" ca="1" si="4"/>
        <v>0.15054838709677421</v>
      </c>
      <c r="AA67" s="3">
        <f t="shared" ca="1" si="4"/>
        <v>9.9704545454545448E-2</v>
      </c>
      <c r="AB67" s="4">
        <f t="shared" ca="1" si="11"/>
        <v>0.13683212121212121</v>
      </c>
      <c r="AC67" s="47">
        <f t="shared" ca="1" si="17"/>
        <v>3</v>
      </c>
    </row>
    <row r="68" spans="1:29" x14ac:dyDescent="0.3">
      <c r="A68" s="2">
        <v>56</v>
      </c>
      <c r="B68" s="13">
        <v>0.1236542602056504</v>
      </c>
      <c r="C68" s="21">
        <v>0.49142859139611528</v>
      </c>
      <c r="D68" s="31">
        <v>0.11963361925312777</v>
      </c>
      <c r="E68" s="25">
        <f t="shared" ca="1" si="12"/>
        <v>0</v>
      </c>
      <c r="F68" s="26">
        <f t="shared" ca="1" si="13"/>
        <v>0</v>
      </c>
      <c r="G68" s="26">
        <f t="shared" ca="1" si="14"/>
        <v>30000</v>
      </c>
      <c r="H68" s="27">
        <f t="shared" ca="1" si="6"/>
        <v>30000</v>
      </c>
      <c r="I68" s="25">
        <f t="shared" ca="1" si="7"/>
        <v>0</v>
      </c>
      <c r="J68" s="26">
        <f t="shared" ca="1" si="8"/>
        <v>0</v>
      </c>
      <c r="K68" s="26">
        <f t="shared" ca="1" si="15"/>
        <v>2939</v>
      </c>
      <c r="L68" s="27">
        <f t="shared" ca="1" si="0"/>
        <v>2939</v>
      </c>
      <c r="M68" s="19" t="str">
        <f t="shared" ca="1" si="16"/>
        <v/>
      </c>
      <c r="N68" s="3" t="str">
        <f t="shared" ca="1" si="16"/>
        <v/>
      </c>
      <c r="O68" s="3">
        <f t="shared" ca="1" si="16"/>
        <v>9.796666666666666E-2</v>
      </c>
      <c r="P68" s="4">
        <f t="shared" ca="1" si="2"/>
        <v>9.796666666666666E-2</v>
      </c>
      <c r="Q68" s="25">
        <f ca="1">SUM(E$13:E68)</f>
        <v>190000</v>
      </c>
      <c r="R68" s="26">
        <f ca="1">SUM(F$13:F68)</f>
        <v>1240000</v>
      </c>
      <c r="S68" s="26">
        <f ca="1">SUM(G$13:G68)</f>
        <v>250000</v>
      </c>
      <c r="T68" s="27">
        <f t="shared" ca="1" si="9"/>
        <v>1680000</v>
      </c>
      <c r="U68" s="25">
        <f ca="1">SUM(I$13:I68)</f>
        <v>17158</v>
      </c>
      <c r="V68" s="26">
        <f ca="1">SUM(J$13:J68)</f>
        <v>186680</v>
      </c>
      <c r="W68" s="26">
        <f ca="1">SUM(K$13:K68)</f>
        <v>24874</v>
      </c>
      <c r="X68" s="27">
        <f t="shared" ca="1" si="3"/>
        <v>228712</v>
      </c>
      <c r="Y68" s="3">
        <f t="shared" ca="1" si="10"/>
        <v>9.0305263157894736E-2</v>
      </c>
      <c r="Z68" s="3">
        <f t="shared" ca="1" si="4"/>
        <v>0.15054838709677421</v>
      </c>
      <c r="AA68" s="3">
        <f t="shared" ca="1" si="4"/>
        <v>9.9496000000000001E-2</v>
      </c>
      <c r="AB68" s="4">
        <f t="shared" ca="1" si="11"/>
        <v>0.13613809523809522</v>
      </c>
      <c r="AC68" s="47">
        <f t="shared" ca="1" si="17"/>
        <v>1</v>
      </c>
    </row>
    <row r="69" spans="1:29" x14ac:dyDescent="0.3">
      <c r="A69" s="2">
        <v>57</v>
      </c>
      <c r="B69" s="13">
        <v>0.1068913172375765</v>
      </c>
      <c r="C69" s="21">
        <v>0.75020115715201474</v>
      </c>
      <c r="D69" s="31">
        <v>0.33398222748228101</v>
      </c>
      <c r="E69" s="25">
        <f t="shared" ca="1" si="12"/>
        <v>30000</v>
      </c>
      <c r="F69" s="26">
        <f t="shared" ca="1" si="13"/>
        <v>0</v>
      </c>
      <c r="G69" s="26">
        <f t="shared" ca="1" si="14"/>
        <v>0</v>
      </c>
      <c r="H69" s="27">
        <f t="shared" ca="1" si="6"/>
        <v>30000</v>
      </c>
      <c r="I69" s="25">
        <f t="shared" ca="1" si="7"/>
        <v>2638</v>
      </c>
      <c r="J69" s="26">
        <f t="shared" ca="1" si="8"/>
        <v>0</v>
      </c>
      <c r="K69" s="26">
        <f t="shared" ca="1" si="15"/>
        <v>0</v>
      </c>
      <c r="L69" s="27">
        <f t="shared" ca="1" si="0"/>
        <v>2638</v>
      </c>
      <c r="M69" s="19">
        <f t="shared" ca="1" si="16"/>
        <v>8.7933333333333336E-2</v>
      </c>
      <c r="N69" s="3" t="str">
        <f t="shared" ca="1" si="16"/>
        <v/>
      </c>
      <c r="O69" s="3" t="str">
        <f t="shared" ca="1" si="16"/>
        <v/>
      </c>
      <c r="P69" s="4">
        <f t="shared" ca="1" si="2"/>
        <v>8.7933333333333336E-2</v>
      </c>
      <c r="Q69" s="25">
        <f ca="1">SUM(E$13:E69)</f>
        <v>220000</v>
      </c>
      <c r="R69" s="26">
        <f ca="1">SUM(F$13:F69)</f>
        <v>1240000</v>
      </c>
      <c r="S69" s="26">
        <f ca="1">SUM(G$13:G69)</f>
        <v>250000</v>
      </c>
      <c r="T69" s="27">
        <f t="shared" ca="1" si="9"/>
        <v>1710000</v>
      </c>
      <c r="U69" s="25">
        <f ca="1">SUM(I$13:I69)</f>
        <v>19796</v>
      </c>
      <c r="V69" s="26">
        <f ca="1">SUM(J$13:J69)</f>
        <v>186680</v>
      </c>
      <c r="W69" s="26">
        <f ca="1">SUM(K$13:K69)</f>
        <v>24874</v>
      </c>
      <c r="X69" s="27">
        <f t="shared" ca="1" si="3"/>
        <v>231350</v>
      </c>
      <c r="Y69" s="3">
        <f t="shared" ca="1" si="10"/>
        <v>8.9981818181818177E-2</v>
      </c>
      <c r="Z69" s="3">
        <f t="shared" ca="1" si="4"/>
        <v>0.15054838709677421</v>
      </c>
      <c r="AA69" s="3">
        <f t="shared" ca="1" si="4"/>
        <v>9.9496000000000001E-2</v>
      </c>
      <c r="AB69" s="4">
        <f t="shared" ca="1" si="11"/>
        <v>0.13529239766081871</v>
      </c>
      <c r="AC69" s="47">
        <f t="shared" ca="1" si="17"/>
        <v>2</v>
      </c>
    </row>
    <row r="70" spans="1:29" x14ac:dyDescent="0.3">
      <c r="A70" s="2">
        <v>58</v>
      </c>
      <c r="B70" s="13">
        <v>0.10351727872833261</v>
      </c>
      <c r="C70" s="21">
        <v>0.23134266036686824</v>
      </c>
      <c r="D70" s="31">
        <v>0.95695578079638932</v>
      </c>
      <c r="E70" s="25">
        <f t="shared" ca="1" si="12"/>
        <v>0</v>
      </c>
      <c r="F70" s="26">
        <f t="shared" ca="1" si="13"/>
        <v>30000</v>
      </c>
      <c r="G70" s="26">
        <f t="shared" ca="1" si="14"/>
        <v>0</v>
      </c>
      <c r="H70" s="27">
        <f t="shared" ca="1" si="6"/>
        <v>30000</v>
      </c>
      <c r="I70" s="25">
        <f t="shared" ca="1" si="7"/>
        <v>0</v>
      </c>
      <c r="J70" s="26">
        <f t="shared" ca="1" si="8"/>
        <v>4455</v>
      </c>
      <c r="K70" s="26">
        <f t="shared" ca="1" si="15"/>
        <v>0</v>
      </c>
      <c r="L70" s="27">
        <f t="shared" ca="1" si="0"/>
        <v>4455</v>
      </c>
      <c r="M70" s="19" t="str">
        <f t="shared" ca="1" si="16"/>
        <v/>
      </c>
      <c r="N70" s="3">
        <f t="shared" ca="1" si="16"/>
        <v>0.14849999999999999</v>
      </c>
      <c r="O70" s="3" t="str">
        <f t="shared" ca="1" si="16"/>
        <v/>
      </c>
      <c r="P70" s="4">
        <f t="shared" ca="1" si="2"/>
        <v>0.14849999999999999</v>
      </c>
      <c r="Q70" s="25">
        <f ca="1">SUM(E$13:E70)</f>
        <v>220000</v>
      </c>
      <c r="R70" s="26">
        <f ca="1">SUM(F$13:F70)</f>
        <v>1270000</v>
      </c>
      <c r="S70" s="26">
        <f ca="1">SUM(G$13:G70)</f>
        <v>250000</v>
      </c>
      <c r="T70" s="27">
        <f t="shared" ca="1" si="9"/>
        <v>1740000</v>
      </c>
      <c r="U70" s="25">
        <f ca="1">SUM(I$13:I70)</f>
        <v>19796</v>
      </c>
      <c r="V70" s="26">
        <f ca="1">SUM(J$13:J70)</f>
        <v>191135</v>
      </c>
      <c r="W70" s="26">
        <f ca="1">SUM(K$13:K70)</f>
        <v>24874</v>
      </c>
      <c r="X70" s="27">
        <f t="shared" ca="1" si="3"/>
        <v>235805</v>
      </c>
      <c r="Y70" s="3">
        <f t="shared" ca="1" si="10"/>
        <v>8.9981818181818177E-2</v>
      </c>
      <c r="Z70" s="3">
        <f t="shared" ca="1" si="4"/>
        <v>0.15049999999999999</v>
      </c>
      <c r="AA70" s="3">
        <f t="shared" ca="1" si="4"/>
        <v>9.9496000000000001E-2</v>
      </c>
      <c r="AB70" s="4">
        <f t="shared" ca="1" si="11"/>
        <v>0.13552011494252875</v>
      </c>
      <c r="AC70" s="47">
        <f t="shared" ca="1" si="17"/>
        <v>1</v>
      </c>
    </row>
    <row r="71" spans="1:29" x14ac:dyDescent="0.3">
      <c r="A71" s="2">
        <v>59</v>
      </c>
      <c r="B71" s="13">
        <v>0.4804902732606352</v>
      </c>
      <c r="C71" s="21">
        <v>0.5137663061763984</v>
      </c>
      <c r="D71" s="31">
        <v>0.45305565013918581</v>
      </c>
      <c r="E71" s="25">
        <f t="shared" ca="1" si="12"/>
        <v>30000</v>
      </c>
      <c r="F71" s="26">
        <f t="shared" ca="1" si="13"/>
        <v>0</v>
      </c>
      <c r="G71" s="26">
        <f t="shared" ca="1" si="14"/>
        <v>0</v>
      </c>
      <c r="H71" s="27">
        <f t="shared" ca="1" si="6"/>
        <v>30000</v>
      </c>
      <c r="I71" s="25">
        <f t="shared" ca="1" si="7"/>
        <v>2697</v>
      </c>
      <c r="J71" s="26">
        <f t="shared" ca="1" si="8"/>
        <v>0</v>
      </c>
      <c r="K71" s="26">
        <f t="shared" ca="1" si="15"/>
        <v>0</v>
      </c>
      <c r="L71" s="27">
        <f t="shared" ca="1" si="0"/>
        <v>2697</v>
      </c>
      <c r="M71" s="19">
        <f t="shared" ca="1" si="16"/>
        <v>8.9899999999999994E-2</v>
      </c>
      <c r="N71" s="3" t="str">
        <f t="shared" ca="1" si="16"/>
        <v/>
      </c>
      <c r="O71" s="3" t="str">
        <f t="shared" ca="1" si="16"/>
        <v/>
      </c>
      <c r="P71" s="4">
        <f t="shared" ca="1" si="2"/>
        <v>8.9899999999999994E-2</v>
      </c>
      <c r="Q71" s="25">
        <f ca="1">SUM(E$13:E71)</f>
        <v>250000</v>
      </c>
      <c r="R71" s="26">
        <f ca="1">SUM(F$13:F71)</f>
        <v>1270000</v>
      </c>
      <c r="S71" s="26">
        <f ca="1">SUM(G$13:G71)</f>
        <v>250000</v>
      </c>
      <c r="T71" s="27">
        <f t="shared" ca="1" si="9"/>
        <v>1770000</v>
      </c>
      <c r="U71" s="25">
        <f ca="1">SUM(I$13:I71)</f>
        <v>22493</v>
      </c>
      <c r="V71" s="26">
        <f ca="1">SUM(J$13:J71)</f>
        <v>191135</v>
      </c>
      <c r="W71" s="26">
        <f ca="1">SUM(K$13:K71)</f>
        <v>24874</v>
      </c>
      <c r="X71" s="27">
        <f t="shared" ca="1" si="3"/>
        <v>238502</v>
      </c>
      <c r="Y71" s="3">
        <f t="shared" ca="1" si="10"/>
        <v>8.9971999999999996E-2</v>
      </c>
      <c r="Z71" s="3">
        <f t="shared" ca="1" si="4"/>
        <v>0.15049999999999999</v>
      </c>
      <c r="AA71" s="3">
        <f t="shared" ca="1" si="4"/>
        <v>9.9496000000000001E-2</v>
      </c>
      <c r="AB71" s="4">
        <f t="shared" ca="1" si="11"/>
        <v>0.13474689265536724</v>
      </c>
      <c r="AC71" s="47">
        <f t="shared" ca="1" si="17"/>
        <v>2</v>
      </c>
    </row>
    <row r="72" spans="1:29" x14ac:dyDescent="0.3">
      <c r="A72" s="2">
        <v>60</v>
      </c>
      <c r="B72" s="13">
        <v>6.2317728534169947E-2</v>
      </c>
      <c r="C72" s="21">
        <v>0.60105487775360378</v>
      </c>
      <c r="D72" s="31">
        <v>0.3315854579555686</v>
      </c>
      <c r="E72" s="25">
        <f t="shared" ca="1" si="12"/>
        <v>0</v>
      </c>
      <c r="F72" s="26">
        <f t="shared" ca="1" si="13"/>
        <v>30000</v>
      </c>
      <c r="G72" s="26">
        <f t="shared" ca="1" si="14"/>
        <v>0</v>
      </c>
      <c r="H72" s="27">
        <f t="shared" ca="1" si="6"/>
        <v>30000</v>
      </c>
      <c r="I72" s="25">
        <f t="shared" ca="1" si="7"/>
        <v>0</v>
      </c>
      <c r="J72" s="26">
        <f t="shared" ca="1" si="8"/>
        <v>4516</v>
      </c>
      <c r="K72" s="26">
        <f t="shared" ca="1" si="15"/>
        <v>0</v>
      </c>
      <c r="L72" s="27">
        <f t="shared" ca="1" si="0"/>
        <v>4516</v>
      </c>
      <c r="M72" s="19" t="str">
        <f t="shared" ca="1" si="16"/>
        <v/>
      </c>
      <c r="N72" s="3">
        <f t="shared" ca="1" si="16"/>
        <v>0.15053333333333332</v>
      </c>
      <c r="O72" s="3" t="str">
        <f t="shared" ca="1" si="16"/>
        <v/>
      </c>
      <c r="P72" s="4">
        <f t="shared" ca="1" si="2"/>
        <v>0.15053333333333332</v>
      </c>
      <c r="Q72" s="25">
        <f ca="1">SUM(E$13:E72)</f>
        <v>250000</v>
      </c>
      <c r="R72" s="26">
        <f ca="1">SUM(F$13:F72)</f>
        <v>1300000</v>
      </c>
      <c r="S72" s="26">
        <f ca="1">SUM(G$13:G72)</f>
        <v>250000</v>
      </c>
      <c r="T72" s="27">
        <f t="shared" ca="1" si="9"/>
        <v>1800000</v>
      </c>
      <c r="U72" s="25">
        <f ca="1">SUM(I$13:I72)</f>
        <v>22493</v>
      </c>
      <c r="V72" s="26">
        <f ca="1">SUM(J$13:J72)</f>
        <v>195651</v>
      </c>
      <c r="W72" s="26">
        <f ca="1">SUM(K$13:K72)</f>
        <v>24874</v>
      </c>
      <c r="X72" s="27">
        <f t="shared" ca="1" si="3"/>
        <v>243018</v>
      </c>
      <c r="Y72" s="3">
        <f t="shared" ca="1" si="10"/>
        <v>8.9971999999999996E-2</v>
      </c>
      <c r="Z72" s="3">
        <f t="shared" ca="1" si="4"/>
        <v>0.15050076923076924</v>
      </c>
      <c r="AA72" s="3">
        <f t="shared" ca="1" si="4"/>
        <v>9.9496000000000001E-2</v>
      </c>
      <c r="AB72" s="4">
        <f t="shared" ca="1" si="11"/>
        <v>0.13500999999999999</v>
      </c>
      <c r="AC72" s="47">
        <f t="shared" ca="1" si="17"/>
        <v>2</v>
      </c>
    </row>
    <row r="73" spans="1:29" x14ac:dyDescent="0.3">
      <c r="A73" s="2">
        <v>61</v>
      </c>
      <c r="B73" s="13">
        <v>0.30040763454036046</v>
      </c>
      <c r="C73" s="21">
        <v>0.78221505924762524</v>
      </c>
      <c r="D73" s="31">
        <v>2.48736075771403E-2</v>
      </c>
      <c r="E73" s="25">
        <f t="shared" ca="1" si="12"/>
        <v>0</v>
      </c>
      <c r="F73" s="26">
        <f t="shared" ca="1" si="13"/>
        <v>30000</v>
      </c>
      <c r="G73" s="26">
        <f t="shared" ca="1" si="14"/>
        <v>0</v>
      </c>
      <c r="H73" s="27">
        <f t="shared" ca="1" si="6"/>
        <v>30000</v>
      </c>
      <c r="I73" s="25">
        <f t="shared" ca="1" si="7"/>
        <v>0</v>
      </c>
      <c r="J73" s="26">
        <f t="shared" ca="1" si="8"/>
        <v>4548</v>
      </c>
      <c r="K73" s="26">
        <f t="shared" ca="1" si="15"/>
        <v>0</v>
      </c>
      <c r="L73" s="27">
        <f t="shared" ca="1" si="0"/>
        <v>4548</v>
      </c>
      <c r="M73" s="19" t="str">
        <f t="shared" ca="1" si="16"/>
        <v/>
      </c>
      <c r="N73" s="3">
        <f t="shared" ca="1" si="16"/>
        <v>0.15160000000000001</v>
      </c>
      <c r="O73" s="3" t="str">
        <f t="shared" ca="1" si="16"/>
        <v/>
      </c>
      <c r="P73" s="4">
        <f t="shared" ca="1" si="2"/>
        <v>0.15160000000000001</v>
      </c>
      <c r="Q73" s="25">
        <f ca="1">SUM(E$13:E73)</f>
        <v>250000</v>
      </c>
      <c r="R73" s="26">
        <f ca="1">SUM(F$13:F73)</f>
        <v>1330000</v>
      </c>
      <c r="S73" s="26">
        <f ca="1">SUM(G$13:G73)</f>
        <v>250000</v>
      </c>
      <c r="T73" s="27">
        <f t="shared" ca="1" si="9"/>
        <v>1830000</v>
      </c>
      <c r="U73" s="25">
        <f ca="1">SUM(I$13:I73)</f>
        <v>22493</v>
      </c>
      <c r="V73" s="26">
        <f ca="1">SUM(J$13:J73)</f>
        <v>200199</v>
      </c>
      <c r="W73" s="26">
        <f ca="1">SUM(K$13:K73)</f>
        <v>24874</v>
      </c>
      <c r="X73" s="27">
        <f t="shared" ca="1" si="3"/>
        <v>247566</v>
      </c>
      <c r="Y73" s="3">
        <f t="shared" ca="1" si="10"/>
        <v>8.9971999999999996E-2</v>
      </c>
      <c r="Z73" s="3">
        <f t="shared" ca="1" si="4"/>
        <v>0.15052556390977442</v>
      </c>
      <c r="AA73" s="3">
        <f t="shared" ca="1" si="4"/>
        <v>9.9496000000000001E-2</v>
      </c>
      <c r="AB73" s="4">
        <f t="shared" ca="1" si="11"/>
        <v>0.13528196721311475</v>
      </c>
      <c r="AC73" s="47">
        <f t="shared" ca="1" si="17"/>
        <v>2</v>
      </c>
    </row>
    <row r="74" spans="1:29" x14ac:dyDescent="0.3">
      <c r="A74" s="2">
        <v>62</v>
      </c>
      <c r="B74" s="13">
        <v>0.98357770437053726</v>
      </c>
      <c r="C74" s="21">
        <v>0.87604889394012042</v>
      </c>
      <c r="D74" s="31">
        <v>0.67988928237936219</v>
      </c>
      <c r="E74" s="25">
        <f t="shared" ca="1" si="12"/>
        <v>0</v>
      </c>
      <c r="F74" s="26">
        <f t="shared" ca="1" si="13"/>
        <v>30000</v>
      </c>
      <c r="G74" s="26">
        <f t="shared" ca="1" si="14"/>
        <v>0</v>
      </c>
      <c r="H74" s="27">
        <f t="shared" ca="1" si="6"/>
        <v>30000</v>
      </c>
      <c r="I74" s="25">
        <f t="shared" ca="1" si="7"/>
        <v>0</v>
      </c>
      <c r="J74" s="26">
        <f t="shared" ca="1" si="8"/>
        <v>4571</v>
      </c>
      <c r="K74" s="26">
        <f t="shared" ca="1" si="15"/>
        <v>0</v>
      </c>
      <c r="L74" s="27">
        <f t="shared" ca="1" si="0"/>
        <v>4571</v>
      </c>
      <c r="M74" s="19" t="str">
        <f t="shared" ca="1" si="16"/>
        <v/>
      </c>
      <c r="N74" s="3">
        <f t="shared" ca="1" si="16"/>
        <v>0.15236666666666668</v>
      </c>
      <c r="O74" s="3" t="str">
        <f t="shared" ca="1" si="16"/>
        <v/>
      </c>
      <c r="P74" s="4">
        <f t="shared" ca="1" si="2"/>
        <v>0.15236666666666668</v>
      </c>
      <c r="Q74" s="25">
        <f ca="1">SUM(E$13:E74)</f>
        <v>250000</v>
      </c>
      <c r="R74" s="26">
        <f ca="1">SUM(F$13:F74)</f>
        <v>1360000</v>
      </c>
      <c r="S74" s="26">
        <f ca="1">SUM(G$13:G74)</f>
        <v>250000</v>
      </c>
      <c r="T74" s="27">
        <f t="shared" ca="1" si="9"/>
        <v>1860000</v>
      </c>
      <c r="U74" s="25">
        <f ca="1">SUM(I$13:I74)</f>
        <v>22493</v>
      </c>
      <c r="V74" s="26">
        <f ca="1">SUM(J$13:J74)</f>
        <v>204770</v>
      </c>
      <c r="W74" s="26">
        <f ca="1">SUM(K$13:K74)</f>
        <v>24874</v>
      </c>
      <c r="X74" s="27">
        <f t="shared" ca="1" si="3"/>
        <v>252137</v>
      </c>
      <c r="Y74" s="3">
        <f t="shared" ca="1" si="10"/>
        <v>8.9971999999999996E-2</v>
      </c>
      <c r="Z74" s="3">
        <f t="shared" ca="1" si="4"/>
        <v>0.15056617647058823</v>
      </c>
      <c r="AA74" s="3">
        <f t="shared" ca="1" si="4"/>
        <v>9.9496000000000001E-2</v>
      </c>
      <c r="AB74" s="4">
        <f t="shared" ca="1" si="11"/>
        <v>0.13555752688172043</v>
      </c>
      <c r="AC74" s="47">
        <f t="shared" ca="1" si="17"/>
        <v>2</v>
      </c>
    </row>
    <row r="75" spans="1:29" x14ac:dyDescent="0.3">
      <c r="A75" s="2">
        <v>63</v>
      </c>
      <c r="B75" s="13">
        <v>0.83159479974446804</v>
      </c>
      <c r="C75" s="21">
        <v>0.27598501331487124</v>
      </c>
      <c r="D75" s="31">
        <v>0.13111658002056636</v>
      </c>
      <c r="E75" s="25">
        <f t="shared" ca="1" si="12"/>
        <v>0</v>
      </c>
      <c r="F75" s="26">
        <f t="shared" ca="1" si="13"/>
        <v>30000</v>
      </c>
      <c r="G75" s="26">
        <f t="shared" ca="1" si="14"/>
        <v>0</v>
      </c>
      <c r="H75" s="27">
        <f t="shared" ca="1" si="6"/>
        <v>30000</v>
      </c>
      <c r="I75" s="25">
        <f t="shared" ca="1" si="7"/>
        <v>0</v>
      </c>
      <c r="J75" s="26">
        <f t="shared" ca="1" si="8"/>
        <v>4463</v>
      </c>
      <c r="K75" s="26">
        <f t="shared" ca="1" si="15"/>
        <v>0</v>
      </c>
      <c r="L75" s="27">
        <f t="shared" ca="1" si="0"/>
        <v>4463</v>
      </c>
      <c r="M75" s="19" t="str">
        <f t="shared" ca="1" si="16"/>
        <v/>
      </c>
      <c r="N75" s="3">
        <f t="shared" ca="1" si="16"/>
        <v>0.14876666666666666</v>
      </c>
      <c r="O75" s="3" t="str">
        <f t="shared" ca="1" si="16"/>
        <v/>
      </c>
      <c r="P75" s="4">
        <f t="shared" ca="1" si="2"/>
        <v>0.14876666666666666</v>
      </c>
      <c r="Q75" s="25">
        <f ca="1">SUM(E$13:E75)</f>
        <v>250000</v>
      </c>
      <c r="R75" s="26">
        <f ca="1">SUM(F$13:F75)</f>
        <v>1390000</v>
      </c>
      <c r="S75" s="26">
        <f ca="1">SUM(G$13:G75)</f>
        <v>250000</v>
      </c>
      <c r="T75" s="27">
        <f t="shared" ca="1" si="9"/>
        <v>1890000</v>
      </c>
      <c r="U75" s="25">
        <f ca="1">SUM(I$13:I75)</f>
        <v>22493</v>
      </c>
      <c r="V75" s="26">
        <f ca="1">SUM(J$13:J75)</f>
        <v>209233</v>
      </c>
      <c r="W75" s="26">
        <f ca="1">SUM(K$13:K75)</f>
        <v>24874</v>
      </c>
      <c r="X75" s="27">
        <f t="shared" ca="1" si="3"/>
        <v>256600</v>
      </c>
      <c r="Y75" s="3">
        <f t="shared" ca="1" si="10"/>
        <v>8.9971999999999996E-2</v>
      </c>
      <c r="Z75" s="3">
        <f t="shared" ca="1" si="4"/>
        <v>0.1505273381294964</v>
      </c>
      <c r="AA75" s="3">
        <f t="shared" ca="1" si="4"/>
        <v>9.9496000000000001E-2</v>
      </c>
      <c r="AB75" s="4">
        <f t="shared" ca="1" si="11"/>
        <v>0.13576719576719576</v>
      </c>
      <c r="AC75" s="47">
        <f t="shared" ca="1" si="17"/>
        <v>3</v>
      </c>
    </row>
    <row r="76" spans="1:29" x14ac:dyDescent="0.3">
      <c r="A76" s="2">
        <v>64</v>
      </c>
      <c r="B76" s="13">
        <v>0.32156038644239171</v>
      </c>
      <c r="C76" s="21">
        <v>0.40216553317967141</v>
      </c>
      <c r="D76" s="31">
        <v>0.3889124103330005</v>
      </c>
      <c r="E76" s="25">
        <f t="shared" ca="1" si="12"/>
        <v>0</v>
      </c>
      <c r="F76" s="26">
        <f t="shared" ca="1" si="13"/>
        <v>0</v>
      </c>
      <c r="G76" s="26">
        <f t="shared" ca="1" si="14"/>
        <v>30000</v>
      </c>
      <c r="H76" s="27">
        <f t="shared" ca="1" si="6"/>
        <v>30000</v>
      </c>
      <c r="I76" s="25">
        <f t="shared" ca="1" si="7"/>
        <v>0</v>
      </c>
      <c r="J76" s="26">
        <f t="shared" ca="1" si="8"/>
        <v>0</v>
      </c>
      <c r="K76" s="26">
        <f t="shared" ca="1" si="15"/>
        <v>2985</v>
      </c>
      <c r="L76" s="27">
        <f t="shared" ca="1" si="0"/>
        <v>2985</v>
      </c>
      <c r="M76" s="19" t="str">
        <f t="shared" ca="1" si="16"/>
        <v/>
      </c>
      <c r="N76" s="3" t="str">
        <f t="shared" ca="1" si="16"/>
        <v/>
      </c>
      <c r="O76" s="3">
        <f t="shared" ca="1" si="16"/>
        <v>9.9500000000000005E-2</v>
      </c>
      <c r="P76" s="4">
        <f t="shared" ca="1" si="2"/>
        <v>9.9500000000000005E-2</v>
      </c>
      <c r="Q76" s="25">
        <f ca="1">SUM(E$13:E76)</f>
        <v>250000</v>
      </c>
      <c r="R76" s="26">
        <f ca="1">SUM(F$13:F76)</f>
        <v>1390000</v>
      </c>
      <c r="S76" s="26">
        <f ca="1">SUM(G$13:G76)</f>
        <v>280000</v>
      </c>
      <c r="T76" s="27">
        <f t="shared" ca="1" si="9"/>
        <v>1920000</v>
      </c>
      <c r="U76" s="25">
        <f ca="1">SUM(I$13:I76)</f>
        <v>22493</v>
      </c>
      <c r="V76" s="26">
        <f ca="1">SUM(J$13:J76)</f>
        <v>209233</v>
      </c>
      <c r="W76" s="26">
        <f ca="1">SUM(K$13:K76)</f>
        <v>27859</v>
      </c>
      <c r="X76" s="27">
        <f t="shared" ca="1" si="3"/>
        <v>259585</v>
      </c>
      <c r="Y76" s="3">
        <f t="shared" ca="1" si="10"/>
        <v>8.9971999999999996E-2</v>
      </c>
      <c r="Z76" s="3">
        <f t="shared" ca="1" si="4"/>
        <v>0.1505273381294964</v>
      </c>
      <c r="AA76" s="3">
        <f t="shared" ca="1" si="4"/>
        <v>9.9496428571428569E-2</v>
      </c>
      <c r="AB76" s="4">
        <f t="shared" ca="1" si="11"/>
        <v>0.13520052083333334</v>
      </c>
      <c r="AC76" s="47">
        <f t="shared" ca="1" si="17"/>
        <v>2</v>
      </c>
    </row>
    <row r="77" spans="1:29" x14ac:dyDescent="0.3">
      <c r="A77" s="2">
        <v>65</v>
      </c>
      <c r="B77" s="13">
        <v>0.72094992555296589</v>
      </c>
      <c r="C77" s="21">
        <v>0.15903684958592934</v>
      </c>
      <c r="D77" s="31">
        <v>0.14706596914284165</v>
      </c>
      <c r="E77" s="25">
        <f t="shared" ca="1" si="12"/>
        <v>0</v>
      </c>
      <c r="F77" s="26">
        <f t="shared" ca="1" si="13"/>
        <v>30000</v>
      </c>
      <c r="G77" s="26">
        <f t="shared" ca="1" si="14"/>
        <v>0</v>
      </c>
      <c r="H77" s="27">
        <f t="shared" ca="1" si="6"/>
        <v>30000</v>
      </c>
      <c r="I77" s="25">
        <f t="shared" ca="1" si="7"/>
        <v>0</v>
      </c>
      <c r="J77" s="26">
        <f t="shared" ca="1" si="8"/>
        <v>4438</v>
      </c>
      <c r="K77" s="26">
        <f t="shared" ca="1" si="15"/>
        <v>0</v>
      </c>
      <c r="L77" s="27">
        <f t="shared" ref="L77:L112" ca="1" si="18">SUM(I77:K77)</f>
        <v>4438</v>
      </c>
      <c r="M77" s="19" t="str">
        <f t="shared" ref="M77:O112" ca="1" si="19">IF(E77=0,"",I77/E77)</f>
        <v/>
      </c>
      <c r="N77" s="3">
        <f t="shared" ca="1" si="19"/>
        <v>0.14793333333333333</v>
      </c>
      <c r="O77" s="3" t="str">
        <f t="shared" ca="1" si="19"/>
        <v/>
      </c>
      <c r="P77" s="4">
        <f t="shared" ref="P77:P112" ca="1" si="20">L77/H77</f>
        <v>0.14793333333333333</v>
      </c>
      <c r="Q77" s="25">
        <f ca="1">SUM(E$13:E77)</f>
        <v>250000</v>
      </c>
      <c r="R77" s="26">
        <f ca="1">SUM(F$13:F77)</f>
        <v>1420000</v>
      </c>
      <c r="S77" s="26">
        <f ca="1">SUM(G$13:G77)</f>
        <v>280000</v>
      </c>
      <c r="T77" s="27">
        <f t="shared" ca="1" si="9"/>
        <v>1950000</v>
      </c>
      <c r="U77" s="25">
        <f ca="1">SUM(I$13:I77)</f>
        <v>22493</v>
      </c>
      <c r="V77" s="26">
        <f ca="1">SUM(J$13:J77)</f>
        <v>213671</v>
      </c>
      <c r="W77" s="26">
        <f ca="1">SUM(K$13:K77)</f>
        <v>27859</v>
      </c>
      <c r="X77" s="27">
        <f t="shared" ref="X77:X112" ca="1" si="21">SUM(U77:W77)</f>
        <v>264023</v>
      </c>
      <c r="Y77" s="3">
        <f t="shared" ca="1" si="10"/>
        <v>8.9971999999999996E-2</v>
      </c>
      <c r="Z77" s="3">
        <f t="shared" ca="1" si="10"/>
        <v>0.15047253521126761</v>
      </c>
      <c r="AA77" s="3">
        <f t="shared" ca="1" si="10"/>
        <v>9.9496428571428569E-2</v>
      </c>
      <c r="AB77" s="4">
        <f t="shared" ca="1" si="11"/>
        <v>0.13539641025641025</v>
      </c>
      <c r="AC77" s="47">
        <f t="shared" ref="AC77:AC111" ca="1" si="22">IF(C77&lt;$C$7, RANDBETWEEN(1,3), IF( AND(Y77&gt;Z77, Y77&gt;AA77), 1, IF(AND(AA77&gt;Y77, AA77&gt;Z77), 3, 2)))</f>
        <v>2</v>
      </c>
    </row>
    <row r="78" spans="1:29" x14ac:dyDescent="0.3">
      <c r="A78" s="2">
        <v>66</v>
      </c>
      <c r="B78" s="13">
        <v>0.43486119508435161</v>
      </c>
      <c r="C78" s="21">
        <v>9.2389159231239582E-2</v>
      </c>
      <c r="D78" s="31">
        <v>0.1278941396424369</v>
      </c>
      <c r="E78" s="25">
        <f t="shared" ca="1" si="12"/>
        <v>0</v>
      </c>
      <c r="F78" s="26">
        <f t="shared" ca="1" si="13"/>
        <v>30000</v>
      </c>
      <c r="G78" s="26">
        <f t="shared" ca="1" si="14"/>
        <v>0</v>
      </c>
      <c r="H78" s="27">
        <f t="shared" ref="H78:H112" ca="1" si="23">SUM(E78:G78)</f>
        <v>30000</v>
      </c>
      <c r="I78" s="25">
        <f t="shared" ref="I78:I112" ca="1" si="24">IFERROR(_xlfn.BINOM.INV(E78,$C$4,B78),0)</f>
        <v>0</v>
      </c>
      <c r="J78" s="26">
        <f t="shared" ref="J78:J112" ca="1" si="25">IFERROR(_xlfn.BINOM.INV(F78,$C$5,C78),0)</f>
        <v>4418</v>
      </c>
      <c r="K78" s="26">
        <f t="shared" ca="1" si="15"/>
        <v>0</v>
      </c>
      <c r="L78" s="27">
        <f t="shared" ca="1" si="18"/>
        <v>4418</v>
      </c>
      <c r="M78" s="19" t="str">
        <f t="shared" ca="1" si="19"/>
        <v/>
      </c>
      <c r="N78" s="3">
        <f t="shared" ca="1" si="19"/>
        <v>0.14726666666666666</v>
      </c>
      <c r="O78" s="3" t="str">
        <f t="shared" ca="1" si="19"/>
        <v/>
      </c>
      <c r="P78" s="4">
        <f t="shared" ca="1" si="20"/>
        <v>0.14726666666666666</v>
      </c>
      <c r="Q78" s="25">
        <f ca="1">SUM(E$13:E78)</f>
        <v>250000</v>
      </c>
      <c r="R78" s="26">
        <f ca="1">SUM(F$13:F78)</f>
        <v>1450000</v>
      </c>
      <c r="S78" s="26">
        <f ca="1">SUM(G$13:G78)</f>
        <v>280000</v>
      </c>
      <c r="T78" s="27">
        <f t="shared" ref="T78:T112" ca="1" si="26">SUM(Q78:S78)</f>
        <v>1980000</v>
      </c>
      <c r="U78" s="25">
        <f ca="1">SUM(I$13:I78)</f>
        <v>22493</v>
      </c>
      <c r="V78" s="26">
        <f ca="1">SUM(J$13:J78)</f>
        <v>218089</v>
      </c>
      <c r="W78" s="26">
        <f ca="1">SUM(K$13:K78)</f>
        <v>27859</v>
      </c>
      <c r="X78" s="27">
        <f t="shared" ca="1" si="21"/>
        <v>268441</v>
      </c>
      <c r="Y78" s="3">
        <f t="shared" ref="Y78:AA112" ca="1" si="27">IF(Q78=0,"",U78/Q78)</f>
        <v>8.9971999999999996E-2</v>
      </c>
      <c r="Z78" s="3">
        <f t="shared" ca="1" si="27"/>
        <v>0.15040620689655174</v>
      </c>
      <c r="AA78" s="3">
        <f t="shared" ca="1" si="27"/>
        <v>9.9496428571428569E-2</v>
      </c>
      <c r="AB78" s="4">
        <f t="shared" ref="AB78:AB112" ca="1" si="28">X78/T78</f>
        <v>0.13557626262626263</v>
      </c>
      <c r="AC78" s="47">
        <f t="shared" ca="1" si="22"/>
        <v>1</v>
      </c>
    </row>
    <row r="79" spans="1:29" x14ac:dyDescent="0.3">
      <c r="A79" s="2">
        <v>67</v>
      </c>
      <c r="B79" s="13">
        <v>0.76259417931833129</v>
      </c>
      <c r="C79" s="21">
        <v>0.54420035647619047</v>
      </c>
      <c r="D79" s="31">
        <v>0.80386464620775455</v>
      </c>
      <c r="E79" s="25">
        <f t="shared" ref="E79:E112" ca="1" si="29">IF(AC78 = 1, 30000, 0)</f>
        <v>30000</v>
      </c>
      <c r="F79" s="26">
        <f t="shared" ref="F79:F112" ca="1" si="30">IF(AC78=2,30000,0)</f>
        <v>0</v>
      </c>
      <c r="G79" s="26">
        <f t="shared" ref="G79:G112" ca="1" si="31">IF(AC78 = 3, 30000, 0)</f>
        <v>0</v>
      </c>
      <c r="H79" s="27">
        <f t="shared" ca="1" si="23"/>
        <v>30000</v>
      </c>
      <c r="I79" s="25">
        <f t="shared" ca="1" si="24"/>
        <v>2735</v>
      </c>
      <c r="J79" s="26">
        <f t="shared" ca="1" si="25"/>
        <v>0</v>
      </c>
      <c r="K79" s="26">
        <f t="shared" ref="K79:K112" ca="1" si="32">IFERROR(_xlfn.BINOM.INV(G79,$C$6,D79),0)</f>
        <v>0</v>
      </c>
      <c r="L79" s="27">
        <f t="shared" ca="1" si="18"/>
        <v>2735</v>
      </c>
      <c r="M79" s="19">
        <f t="shared" ca="1" si="19"/>
        <v>9.116666666666666E-2</v>
      </c>
      <c r="N79" s="3" t="str">
        <f t="shared" ca="1" si="19"/>
        <v/>
      </c>
      <c r="O79" s="3" t="str">
        <f t="shared" ca="1" si="19"/>
        <v/>
      </c>
      <c r="P79" s="4">
        <f t="shared" ca="1" si="20"/>
        <v>9.116666666666666E-2</v>
      </c>
      <c r="Q79" s="25">
        <f ca="1">SUM(E$13:E79)</f>
        <v>280000</v>
      </c>
      <c r="R79" s="26">
        <f ca="1">SUM(F$13:F79)</f>
        <v>1450000</v>
      </c>
      <c r="S79" s="26">
        <f ca="1">SUM(G$13:G79)</f>
        <v>280000</v>
      </c>
      <c r="T79" s="27">
        <f t="shared" ca="1" si="26"/>
        <v>2010000</v>
      </c>
      <c r="U79" s="25">
        <f ca="1">SUM(I$13:I79)</f>
        <v>25228</v>
      </c>
      <c r="V79" s="26">
        <f ca="1">SUM(J$13:J79)</f>
        <v>218089</v>
      </c>
      <c r="W79" s="26">
        <f ca="1">SUM(K$13:K79)</f>
        <v>27859</v>
      </c>
      <c r="X79" s="27">
        <f t="shared" ca="1" si="21"/>
        <v>271176</v>
      </c>
      <c r="Y79" s="3">
        <f t="shared" ca="1" si="27"/>
        <v>9.01E-2</v>
      </c>
      <c r="Z79" s="3">
        <f t="shared" ca="1" si="27"/>
        <v>0.15040620689655174</v>
      </c>
      <c r="AA79" s="3">
        <f t="shared" ca="1" si="27"/>
        <v>9.9496428571428569E-2</v>
      </c>
      <c r="AB79" s="4">
        <f t="shared" ca="1" si="28"/>
        <v>0.13491343283582088</v>
      </c>
      <c r="AC79" s="47">
        <f t="shared" ca="1" si="22"/>
        <v>2</v>
      </c>
    </row>
    <row r="80" spans="1:29" x14ac:dyDescent="0.3">
      <c r="A80" s="2">
        <v>68</v>
      </c>
      <c r="B80" s="13">
        <v>0.91889146399776012</v>
      </c>
      <c r="C80" s="21">
        <v>5.9655154632712537E-2</v>
      </c>
      <c r="D80" s="31">
        <v>6.3482129442969715E-2</v>
      </c>
      <c r="E80" s="25">
        <f t="shared" ca="1" si="29"/>
        <v>0</v>
      </c>
      <c r="F80" s="26">
        <f t="shared" ca="1" si="30"/>
        <v>30000</v>
      </c>
      <c r="G80" s="26">
        <f t="shared" ca="1" si="31"/>
        <v>0</v>
      </c>
      <c r="H80" s="27">
        <f t="shared" ca="1" si="23"/>
        <v>30000</v>
      </c>
      <c r="I80" s="25">
        <f t="shared" ca="1" si="24"/>
        <v>0</v>
      </c>
      <c r="J80" s="26">
        <f t="shared" ca="1" si="25"/>
        <v>4404</v>
      </c>
      <c r="K80" s="26">
        <f t="shared" ca="1" si="32"/>
        <v>0</v>
      </c>
      <c r="L80" s="27">
        <f t="shared" ca="1" si="18"/>
        <v>4404</v>
      </c>
      <c r="M80" s="19" t="str">
        <f t="shared" ca="1" si="19"/>
        <v/>
      </c>
      <c r="N80" s="3">
        <f t="shared" ca="1" si="19"/>
        <v>0.14680000000000001</v>
      </c>
      <c r="O80" s="3" t="str">
        <f t="shared" ca="1" si="19"/>
        <v/>
      </c>
      <c r="P80" s="4">
        <f t="shared" ca="1" si="20"/>
        <v>0.14680000000000001</v>
      </c>
      <c r="Q80" s="25">
        <f ca="1">SUM(E$13:E80)</f>
        <v>280000</v>
      </c>
      <c r="R80" s="26">
        <f ca="1">SUM(F$13:F80)</f>
        <v>1480000</v>
      </c>
      <c r="S80" s="26">
        <f ca="1">SUM(G$13:G80)</f>
        <v>280000</v>
      </c>
      <c r="T80" s="27">
        <f t="shared" ca="1" si="26"/>
        <v>2040000</v>
      </c>
      <c r="U80" s="25">
        <f ca="1">SUM(I$13:I80)</f>
        <v>25228</v>
      </c>
      <c r="V80" s="26">
        <f ca="1">SUM(J$13:J80)</f>
        <v>222493</v>
      </c>
      <c r="W80" s="26">
        <f ca="1">SUM(K$13:K80)</f>
        <v>27859</v>
      </c>
      <c r="X80" s="27">
        <f t="shared" ca="1" si="21"/>
        <v>275580</v>
      </c>
      <c r="Y80" s="3">
        <f t="shared" ca="1" si="27"/>
        <v>9.01E-2</v>
      </c>
      <c r="Z80" s="3">
        <f t="shared" ca="1" si="27"/>
        <v>0.1503331081081081</v>
      </c>
      <c r="AA80" s="3">
        <f t="shared" ca="1" si="27"/>
        <v>9.9496428571428569E-2</v>
      </c>
      <c r="AB80" s="4">
        <f t="shared" ca="1" si="28"/>
        <v>0.13508823529411765</v>
      </c>
      <c r="AC80" s="47">
        <f t="shared" ca="1" si="22"/>
        <v>2</v>
      </c>
    </row>
    <row r="81" spans="1:29" x14ac:dyDescent="0.3">
      <c r="A81" s="2">
        <v>69</v>
      </c>
      <c r="B81" s="13">
        <v>0.44707247929119731</v>
      </c>
      <c r="C81" s="21">
        <v>0.37649617724085149</v>
      </c>
      <c r="D81" s="31">
        <v>0.93230252227486643</v>
      </c>
      <c r="E81" s="25">
        <f t="shared" ca="1" si="29"/>
        <v>0</v>
      </c>
      <c r="F81" s="26">
        <f t="shared" ca="1" si="30"/>
        <v>30000</v>
      </c>
      <c r="G81" s="26">
        <f t="shared" ca="1" si="31"/>
        <v>0</v>
      </c>
      <c r="H81" s="27">
        <f t="shared" ca="1" si="23"/>
        <v>30000</v>
      </c>
      <c r="I81" s="25">
        <f t="shared" ca="1" si="24"/>
        <v>0</v>
      </c>
      <c r="J81" s="26">
        <f t="shared" ca="1" si="25"/>
        <v>4480</v>
      </c>
      <c r="K81" s="26">
        <f t="shared" ca="1" si="32"/>
        <v>0</v>
      </c>
      <c r="L81" s="27">
        <f t="shared" ca="1" si="18"/>
        <v>4480</v>
      </c>
      <c r="M81" s="19" t="str">
        <f t="shared" ca="1" si="19"/>
        <v/>
      </c>
      <c r="N81" s="3">
        <f t="shared" ca="1" si="19"/>
        <v>0.14933333333333335</v>
      </c>
      <c r="O81" s="3" t="str">
        <f t="shared" ca="1" si="19"/>
        <v/>
      </c>
      <c r="P81" s="4">
        <f t="shared" ca="1" si="20"/>
        <v>0.14933333333333335</v>
      </c>
      <c r="Q81" s="25">
        <f ca="1">SUM(E$13:E81)</f>
        <v>280000</v>
      </c>
      <c r="R81" s="26">
        <f ca="1">SUM(F$13:F81)</f>
        <v>1510000</v>
      </c>
      <c r="S81" s="26">
        <f ca="1">SUM(G$13:G81)</f>
        <v>280000</v>
      </c>
      <c r="T81" s="27">
        <f t="shared" ca="1" si="26"/>
        <v>2070000</v>
      </c>
      <c r="U81" s="25">
        <f ca="1">SUM(I$13:I81)</f>
        <v>25228</v>
      </c>
      <c r="V81" s="26">
        <f ca="1">SUM(J$13:J81)</f>
        <v>226973</v>
      </c>
      <c r="W81" s="26">
        <f ca="1">SUM(K$13:K81)</f>
        <v>27859</v>
      </c>
      <c r="X81" s="27">
        <f t="shared" ca="1" si="21"/>
        <v>280060</v>
      </c>
      <c r="Y81" s="3">
        <f t="shared" ca="1" si="27"/>
        <v>9.01E-2</v>
      </c>
      <c r="Z81" s="3">
        <f t="shared" ca="1" si="27"/>
        <v>0.15031324503311258</v>
      </c>
      <c r="AA81" s="3">
        <f t="shared" ca="1" si="27"/>
        <v>9.9496428571428569E-2</v>
      </c>
      <c r="AB81" s="4">
        <f t="shared" ca="1" si="28"/>
        <v>0.13529468599033817</v>
      </c>
      <c r="AC81" s="47">
        <f t="shared" ca="1" si="22"/>
        <v>2</v>
      </c>
    </row>
    <row r="82" spans="1:29" x14ac:dyDescent="0.3">
      <c r="A82" s="2">
        <v>70</v>
      </c>
      <c r="B82" s="13">
        <v>0.28690392077845417</v>
      </c>
      <c r="C82" s="21">
        <v>0.28563895088705793</v>
      </c>
      <c r="D82" s="31">
        <v>7.9561216856171013E-3</v>
      </c>
      <c r="E82" s="25">
        <f t="shared" ca="1" si="29"/>
        <v>0</v>
      </c>
      <c r="F82" s="26">
        <f t="shared" ca="1" si="30"/>
        <v>30000</v>
      </c>
      <c r="G82" s="26">
        <f t="shared" ca="1" si="31"/>
        <v>0</v>
      </c>
      <c r="H82" s="27">
        <f t="shared" ca="1" si="23"/>
        <v>30000</v>
      </c>
      <c r="I82" s="25">
        <f t="shared" ca="1" si="24"/>
        <v>0</v>
      </c>
      <c r="J82" s="26">
        <f t="shared" ca="1" si="25"/>
        <v>4465</v>
      </c>
      <c r="K82" s="26">
        <f t="shared" ca="1" si="32"/>
        <v>0</v>
      </c>
      <c r="L82" s="27">
        <f t="shared" ca="1" si="18"/>
        <v>4465</v>
      </c>
      <c r="M82" s="19" t="str">
        <f t="shared" ca="1" si="19"/>
        <v/>
      </c>
      <c r="N82" s="3">
        <f t="shared" ca="1" si="19"/>
        <v>0.14883333333333335</v>
      </c>
      <c r="O82" s="3" t="str">
        <f t="shared" ca="1" si="19"/>
        <v/>
      </c>
      <c r="P82" s="4">
        <f t="shared" ca="1" si="20"/>
        <v>0.14883333333333335</v>
      </c>
      <c r="Q82" s="25">
        <f ca="1">SUM(E$13:E82)</f>
        <v>280000</v>
      </c>
      <c r="R82" s="26">
        <f ca="1">SUM(F$13:F82)</f>
        <v>1540000</v>
      </c>
      <c r="S82" s="26">
        <f ca="1">SUM(G$13:G82)</f>
        <v>280000</v>
      </c>
      <c r="T82" s="27">
        <f t="shared" ca="1" si="26"/>
        <v>2100000</v>
      </c>
      <c r="U82" s="25">
        <f ca="1">SUM(I$13:I82)</f>
        <v>25228</v>
      </c>
      <c r="V82" s="26">
        <f ca="1">SUM(J$13:J82)</f>
        <v>231438</v>
      </c>
      <c r="W82" s="26">
        <f ca="1">SUM(K$13:K82)</f>
        <v>27859</v>
      </c>
      <c r="X82" s="27">
        <f t="shared" ca="1" si="21"/>
        <v>284525</v>
      </c>
      <c r="Y82" s="3">
        <f t="shared" ca="1" si="27"/>
        <v>9.01E-2</v>
      </c>
      <c r="Z82" s="3">
        <f t="shared" ca="1" si="27"/>
        <v>0.15028441558441558</v>
      </c>
      <c r="AA82" s="3">
        <f t="shared" ca="1" si="27"/>
        <v>9.9496428571428569E-2</v>
      </c>
      <c r="AB82" s="4">
        <f t="shared" ca="1" si="28"/>
        <v>0.13548809523809524</v>
      </c>
      <c r="AC82" s="47">
        <f t="shared" ca="1" si="22"/>
        <v>3</v>
      </c>
    </row>
    <row r="83" spans="1:29" x14ac:dyDescent="0.3">
      <c r="A83" s="2">
        <v>71</v>
      </c>
      <c r="B83" s="13">
        <v>0.76912135274311488</v>
      </c>
      <c r="C83" s="21">
        <v>0.97600320199195445</v>
      </c>
      <c r="D83" s="31">
        <v>0.58451565278780004</v>
      </c>
      <c r="E83" s="25">
        <f t="shared" ca="1" si="29"/>
        <v>0</v>
      </c>
      <c r="F83" s="26">
        <f t="shared" ca="1" si="30"/>
        <v>0</v>
      </c>
      <c r="G83" s="26">
        <f t="shared" ca="1" si="31"/>
        <v>30000</v>
      </c>
      <c r="H83" s="27">
        <f t="shared" ca="1" si="23"/>
        <v>30000</v>
      </c>
      <c r="I83" s="25">
        <f t="shared" ca="1" si="24"/>
        <v>0</v>
      </c>
      <c r="J83" s="26">
        <f t="shared" ca="1" si="25"/>
        <v>0</v>
      </c>
      <c r="K83" s="26">
        <f t="shared" ca="1" si="32"/>
        <v>3011</v>
      </c>
      <c r="L83" s="27">
        <f t="shared" ca="1" si="18"/>
        <v>3011</v>
      </c>
      <c r="M83" s="19" t="str">
        <f t="shared" ca="1" si="19"/>
        <v/>
      </c>
      <c r="N83" s="3" t="str">
        <f t="shared" ca="1" si="19"/>
        <v/>
      </c>
      <c r="O83" s="3">
        <f t="shared" ca="1" si="19"/>
        <v>0.10036666666666667</v>
      </c>
      <c r="P83" s="4">
        <f t="shared" ca="1" si="20"/>
        <v>0.10036666666666667</v>
      </c>
      <c r="Q83" s="25">
        <f ca="1">SUM(E$13:E83)</f>
        <v>280000</v>
      </c>
      <c r="R83" s="26">
        <f ca="1">SUM(F$13:F83)</f>
        <v>1540000</v>
      </c>
      <c r="S83" s="26">
        <f ca="1">SUM(G$13:G83)</f>
        <v>310000</v>
      </c>
      <c r="T83" s="27">
        <f t="shared" ca="1" si="26"/>
        <v>2130000</v>
      </c>
      <c r="U83" s="25">
        <f ca="1">SUM(I$13:I83)</f>
        <v>25228</v>
      </c>
      <c r="V83" s="26">
        <f ca="1">SUM(J$13:J83)</f>
        <v>231438</v>
      </c>
      <c r="W83" s="26">
        <f ca="1">SUM(K$13:K83)</f>
        <v>30870</v>
      </c>
      <c r="X83" s="27">
        <f t="shared" ca="1" si="21"/>
        <v>287536</v>
      </c>
      <c r="Y83" s="3">
        <f t="shared" ca="1" si="27"/>
        <v>9.01E-2</v>
      </c>
      <c r="Z83" s="3">
        <f t="shared" ca="1" si="27"/>
        <v>0.15028441558441558</v>
      </c>
      <c r="AA83" s="3">
        <f t="shared" ca="1" si="27"/>
        <v>9.9580645161290324E-2</v>
      </c>
      <c r="AB83" s="4">
        <f t="shared" ca="1" si="28"/>
        <v>0.13499342723004695</v>
      </c>
      <c r="AC83" s="47">
        <f t="shared" ca="1" si="22"/>
        <v>2</v>
      </c>
    </row>
    <row r="84" spans="1:29" x14ac:dyDescent="0.3">
      <c r="A84" s="2">
        <v>72</v>
      </c>
      <c r="B84" s="13">
        <v>0.59148408699320043</v>
      </c>
      <c r="C84" s="21">
        <v>0.88573654285995462</v>
      </c>
      <c r="D84" s="31">
        <v>0.20147625269824476</v>
      </c>
      <c r="E84" s="25">
        <f t="shared" ca="1" si="29"/>
        <v>0</v>
      </c>
      <c r="F84" s="26">
        <f t="shared" ca="1" si="30"/>
        <v>30000</v>
      </c>
      <c r="G84" s="26">
        <f t="shared" ca="1" si="31"/>
        <v>0</v>
      </c>
      <c r="H84" s="27">
        <f t="shared" ca="1" si="23"/>
        <v>30000</v>
      </c>
      <c r="I84" s="25">
        <f t="shared" ca="1" si="24"/>
        <v>0</v>
      </c>
      <c r="J84" s="26">
        <f t="shared" ca="1" si="25"/>
        <v>4575</v>
      </c>
      <c r="K84" s="26">
        <f t="shared" ca="1" si="32"/>
        <v>0</v>
      </c>
      <c r="L84" s="27">
        <f t="shared" ca="1" si="18"/>
        <v>4575</v>
      </c>
      <c r="M84" s="19" t="str">
        <f t="shared" ca="1" si="19"/>
        <v/>
      </c>
      <c r="N84" s="3">
        <f t="shared" ca="1" si="19"/>
        <v>0.1525</v>
      </c>
      <c r="O84" s="3" t="str">
        <f t="shared" ca="1" si="19"/>
        <v/>
      </c>
      <c r="P84" s="4">
        <f t="shared" ca="1" si="20"/>
        <v>0.1525</v>
      </c>
      <c r="Q84" s="25">
        <f ca="1">SUM(E$13:E84)</f>
        <v>280000</v>
      </c>
      <c r="R84" s="26">
        <f ca="1">SUM(F$13:F84)</f>
        <v>1570000</v>
      </c>
      <c r="S84" s="26">
        <f ca="1">SUM(G$13:G84)</f>
        <v>310000</v>
      </c>
      <c r="T84" s="27">
        <f t="shared" ca="1" si="26"/>
        <v>2160000</v>
      </c>
      <c r="U84" s="25">
        <f ca="1">SUM(I$13:I84)</f>
        <v>25228</v>
      </c>
      <c r="V84" s="26">
        <f ca="1">SUM(J$13:J84)</f>
        <v>236013</v>
      </c>
      <c r="W84" s="26">
        <f ca="1">SUM(K$13:K84)</f>
        <v>30870</v>
      </c>
      <c r="X84" s="27">
        <f t="shared" ca="1" si="21"/>
        <v>292111</v>
      </c>
      <c r="Y84" s="3">
        <f t="shared" ca="1" si="27"/>
        <v>9.01E-2</v>
      </c>
      <c r="Z84" s="3">
        <f t="shared" ca="1" si="27"/>
        <v>0.1503267515923567</v>
      </c>
      <c r="AA84" s="3">
        <f t="shared" ca="1" si="27"/>
        <v>9.9580645161290324E-2</v>
      </c>
      <c r="AB84" s="4">
        <f t="shared" ca="1" si="28"/>
        <v>0.13523657407407408</v>
      </c>
      <c r="AC84" s="47">
        <f t="shared" ca="1" si="22"/>
        <v>2</v>
      </c>
    </row>
    <row r="85" spans="1:29" x14ac:dyDescent="0.3">
      <c r="A85" s="2">
        <v>73</v>
      </c>
      <c r="B85" s="13">
        <v>0.77504206866074332</v>
      </c>
      <c r="C85" s="21">
        <v>0.33459362943827242</v>
      </c>
      <c r="D85" s="31">
        <v>2.7230057953294695E-3</v>
      </c>
      <c r="E85" s="25">
        <f t="shared" ca="1" si="29"/>
        <v>0</v>
      </c>
      <c r="F85" s="26">
        <f t="shared" ca="1" si="30"/>
        <v>30000</v>
      </c>
      <c r="G85" s="26">
        <f t="shared" ca="1" si="31"/>
        <v>0</v>
      </c>
      <c r="H85" s="27">
        <f t="shared" ca="1" si="23"/>
        <v>30000</v>
      </c>
      <c r="I85" s="25">
        <f t="shared" ca="1" si="24"/>
        <v>0</v>
      </c>
      <c r="J85" s="26">
        <f t="shared" ca="1" si="25"/>
        <v>4473</v>
      </c>
      <c r="K85" s="26">
        <f t="shared" ca="1" si="32"/>
        <v>0</v>
      </c>
      <c r="L85" s="27">
        <f t="shared" ca="1" si="18"/>
        <v>4473</v>
      </c>
      <c r="M85" s="19" t="str">
        <f t="shared" ca="1" si="19"/>
        <v/>
      </c>
      <c r="N85" s="3">
        <f t="shared" ca="1" si="19"/>
        <v>0.14910000000000001</v>
      </c>
      <c r="O85" s="3" t="str">
        <f t="shared" ca="1" si="19"/>
        <v/>
      </c>
      <c r="P85" s="4">
        <f t="shared" ca="1" si="20"/>
        <v>0.14910000000000001</v>
      </c>
      <c r="Q85" s="25">
        <f ca="1">SUM(E$13:E85)</f>
        <v>280000</v>
      </c>
      <c r="R85" s="26">
        <f ca="1">SUM(F$13:F85)</f>
        <v>1600000</v>
      </c>
      <c r="S85" s="26">
        <f ca="1">SUM(G$13:G85)</f>
        <v>310000</v>
      </c>
      <c r="T85" s="27">
        <f t="shared" ca="1" si="26"/>
        <v>2190000</v>
      </c>
      <c r="U85" s="25">
        <f ca="1">SUM(I$13:I85)</f>
        <v>25228</v>
      </c>
      <c r="V85" s="26">
        <f ca="1">SUM(J$13:J85)</f>
        <v>240486</v>
      </c>
      <c r="W85" s="26">
        <f ca="1">SUM(K$13:K85)</f>
        <v>30870</v>
      </c>
      <c r="X85" s="27">
        <f t="shared" ca="1" si="21"/>
        <v>296584</v>
      </c>
      <c r="Y85" s="3">
        <f t="shared" ca="1" si="27"/>
        <v>9.01E-2</v>
      </c>
      <c r="Z85" s="3">
        <f t="shared" ca="1" si="27"/>
        <v>0.15030375000000001</v>
      </c>
      <c r="AA85" s="3">
        <f t="shared" ca="1" si="27"/>
        <v>9.9580645161290324E-2</v>
      </c>
      <c r="AB85" s="4">
        <f t="shared" ca="1" si="28"/>
        <v>0.13542648401826485</v>
      </c>
      <c r="AC85" s="47">
        <f t="shared" ca="1" si="22"/>
        <v>1</v>
      </c>
    </row>
    <row r="86" spans="1:29" x14ac:dyDescent="0.3">
      <c r="A86" s="2">
        <v>74</v>
      </c>
      <c r="B86" s="13">
        <v>3.0755585543528752E-2</v>
      </c>
      <c r="C86" s="21">
        <v>0.39571796271561144</v>
      </c>
      <c r="D86" s="31">
        <v>0.28652563215718241</v>
      </c>
      <c r="E86" s="25">
        <f t="shared" ca="1" si="29"/>
        <v>30000</v>
      </c>
      <c r="F86" s="26">
        <f t="shared" ca="1" si="30"/>
        <v>0</v>
      </c>
      <c r="G86" s="26">
        <f t="shared" ca="1" si="31"/>
        <v>0</v>
      </c>
      <c r="H86" s="27">
        <f t="shared" ca="1" si="23"/>
        <v>30000</v>
      </c>
      <c r="I86" s="25">
        <f t="shared" ca="1" si="24"/>
        <v>2608</v>
      </c>
      <c r="J86" s="26">
        <f t="shared" ca="1" si="25"/>
        <v>0</v>
      </c>
      <c r="K86" s="26">
        <f t="shared" ca="1" si="32"/>
        <v>0</v>
      </c>
      <c r="L86" s="27">
        <f t="shared" ca="1" si="18"/>
        <v>2608</v>
      </c>
      <c r="M86" s="19">
        <f t="shared" ca="1" si="19"/>
        <v>8.6933333333333335E-2</v>
      </c>
      <c r="N86" s="3" t="str">
        <f t="shared" ca="1" si="19"/>
        <v/>
      </c>
      <c r="O86" s="3" t="str">
        <f t="shared" ca="1" si="19"/>
        <v/>
      </c>
      <c r="P86" s="4">
        <f t="shared" ca="1" si="20"/>
        <v>8.6933333333333335E-2</v>
      </c>
      <c r="Q86" s="25">
        <f ca="1">SUM(E$13:E86)</f>
        <v>310000</v>
      </c>
      <c r="R86" s="26">
        <f ca="1">SUM(F$13:F86)</f>
        <v>1600000</v>
      </c>
      <c r="S86" s="26">
        <f ca="1">SUM(G$13:G86)</f>
        <v>310000</v>
      </c>
      <c r="T86" s="27">
        <f t="shared" ca="1" si="26"/>
        <v>2220000</v>
      </c>
      <c r="U86" s="25">
        <f ca="1">SUM(I$13:I86)</f>
        <v>27836</v>
      </c>
      <c r="V86" s="26">
        <f ca="1">SUM(J$13:J86)</f>
        <v>240486</v>
      </c>
      <c r="W86" s="26">
        <f ca="1">SUM(K$13:K86)</f>
        <v>30870</v>
      </c>
      <c r="X86" s="27">
        <f t="shared" ca="1" si="21"/>
        <v>299192</v>
      </c>
      <c r="Y86" s="3">
        <f t="shared" ca="1" si="27"/>
        <v>8.9793548387096772E-2</v>
      </c>
      <c r="Z86" s="3">
        <f t="shared" ca="1" si="27"/>
        <v>0.15030375000000001</v>
      </c>
      <c r="AA86" s="3">
        <f t="shared" ca="1" si="27"/>
        <v>9.9580645161290324E-2</v>
      </c>
      <c r="AB86" s="4">
        <f t="shared" ca="1" si="28"/>
        <v>0.13477117117117118</v>
      </c>
      <c r="AC86" s="47">
        <f t="shared" ca="1" si="22"/>
        <v>3</v>
      </c>
    </row>
    <row r="87" spans="1:29" x14ac:dyDescent="0.3">
      <c r="A87" s="2">
        <v>75</v>
      </c>
      <c r="B87" s="13">
        <v>0.93027768123861343</v>
      </c>
      <c r="C87" s="21">
        <v>0.94285519141836316</v>
      </c>
      <c r="D87" s="31">
        <v>0.33517621032116163</v>
      </c>
      <c r="E87" s="25">
        <f t="shared" ca="1" si="29"/>
        <v>0</v>
      </c>
      <c r="F87" s="26">
        <f t="shared" ca="1" si="30"/>
        <v>0</v>
      </c>
      <c r="G87" s="26">
        <f t="shared" ca="1" si="31"/>
        <v>30000</v>
      </c>
      <c r="H87" s="27">
        <f t="shared" ca="1" si="23"/>
        <v>30000</v>
      </c>
      <c r="I87" s="25">
        <f t="shared" ca="1" si="24"/>
        <v>0</v>
      </c>
      <c r="J87" s="26">
        <f t="shared" ca="1" si="25"/>
        <v>0</v>
      </c>
      <c r="K87" s="26">
        <f t="shared" ca="1" si="32"/>
        <v>2978</v>
      </c>
      <c r="L87" s="27">
        <f t="shared" ca="1" si="18"/>
        <v>2978</v>
      </c>
      <c r="M87" s="19" t="str">
        <f t="shared" ca="1" si="19"/>
        <v/>
      </c>
      <c r="N87" s="3" t="str">
        <f t="shared" ca="1" si="19"/>
        <v/>
      </c>
      <c r="O87" s="3">
        <f t="shared" ca="1" si="19"/>
        <v>9.926666666666667E-2</v>
      </c>
      <c r="P87" s="4">
        <f t="shared" ca="1" si="20"/>
        <v>9.926666666666667E-2</v>
      </c>
      <c r="Q87" s="25">
        <f ca="1">SUM(E$13:E87)</f>
        <v>310000</v>
      </c>
      <c r="R87" s="26">
        <f ca="1">SUM(F$13:F87)</f>
        <v>1600000</v>
      </c>
      <c r="S87" s="26">
        <f ca="1">SUM(G$13:G87)</f>
        <v>340000</v>
      </c>
      <c r="T87" s="27">
        <f t="shared" ca="1" si="26"/>
        <v>2250000</v>
      </c>
      <c r="U87" s="25">
        <f ca="1">SUM(I$13:I87)</f>
        <v>27836</v>
      </c>
      <c r="V87" s="26">
        <f ca="1">SUM(J$13:J87)</f>
        <v>240486</v>
      </c>
      <c r="W87" s="26">
        <f ca="1">SUM(K$13:K87)</f>
        <v>33848</v>
      </c>
      <c r="X87" s="27">
        <f t="shared" ca="1" si="21"/>
        <v>302170</v>
      </c>
      <c r="Y87" s="3">
        <f t="shared" ca="1" si="27"/>
        <v>8.9793548387096772E-2</v>
      </c>
      <c r="Z87" s="3">
        <f t="shared" ca="1" si="27"/>
        <v>0.15030375000000001</v>
      </c>
      <c r="AA87" s="3">
        <f t="shared" ca="1" si="27"/>
        <v>9.9552941176470594E-2</v>
      </c>
      <c r="AB87" s="4">
        <f t="shared" ca="1" si="28"/>
        <v>0.13429777777777777</v>
      </c>
      <c r="AC87" s="47">
        <f t="shared" ca="1" si="22"/>
        <v>2</v>
      </c>
    </row>
    <row r="88" spans="1:29" x14ac:dyDescent="0.3">
      <c r="A88" s="2">
        <v>76</v>
      </c>
      <c r="B88" s="13">
        <v>5.8627887603776352E-2</v>
      </c>
      <c r="C88" s="21">
        <v>0.21280194718457168</v>
      </c>
      <c r="D88" s="31">
        <v>0.79979298252786024</v>
      </c>
      <c r="E88" s="25">
        <f t="shared" ca="1" si="29"/>
        <v>0</v>
      </c>
      <c r="F88" s="26">
        <f t="shared" ca="1" si="30"/>
        <v>30000</v>
      </c>
      <c r="G88" s="26">
        <f t="shared" ca="1" si="31"/>
        <v>0</v>
      </c>
      <c r="H88" s="27">
        <f t="shared" ca="1" si="23"/>
        <v>30000</v>
      </c>
      <c r="I88" s="25">
        <f t="shared" ca="1" si="24"/>
        <v>0</v>
      </c>
      <c r="J88" s="26">
        <f t="shared" ca="1" si="25"/>
        <v>4451</v>
      </c>
      <c r="K88" s="26">
        <f t="shared" ca="1" si="32"/>
        <v>0</v>
      </c>
      <c r="L88" s="27">
        <f t="shared" ca="1" si="18"/>
        <v>4451</v>
      </c>
      <c r="M88" s="19" t="str">
        <f t="shared" ca="1" si="19"/>
        <v/>
      </c>
      <c r="N88" s="3">
        <f t="shared" ca="1" si="19"/>
        <v>0.14836666666666667</v>
      </c>
      <c r="O88" s="3" t="str">
        <f t="shared" ca="1" si="19"/>
        <v/>
      </c>
      <c r="P88" s="4">
        <f t="shared" ca="1" si="20"/>
        <v>0.14836666666666667</v>
      </c>
      <c r="Q88" s="25">
        <f ca="1">SUM(E$13:E88)</f>
        <v>310000</v>
      </c>
      <c r="R88" s="26">
        <f ca="1">SUM(F$13:F88)</f>
        <v>1630000</v>
      </c>
      <c r="S88" s="26">
        <f ca="1">SUM(G$13:G88)</f>
        <v>340000</v>
      </c>
      <c r="T88" s="27">
        <f t="shared" ca="1" si="26"/>
        <v>2280000</v>
      </c>
      <c r="U88" s="25">
        <f ca="1">SUM(I$13:I88)</f>
        <v>27836</v>
      </c>
      <c r="V88" s="26">
        <f ca="1">SUM(J$13:J88)</f>
        <v>244937</v>
      </c>
      <c r="W88" s="26">
        <f ca="1">SUM(K$13:K88)</f>
        <v>33848</v>
      </c>
      <c r="X88" s="27">
        <f t="shared" ca="1" si="21"/>
        <v>306621</v>
      </c>
      <c r="Y88" s="3">
        <f t="shared" ca="1" si="27"/>
        <v>8.9793548387096772E-2</v>
      </c>
      <c r="Z88" s="3">
        <f t="shared" ca="1" si="27"/>
        <v>0.1502680981595092</v>
      </c>
      <c r="AA88" s="3">
        <f t="shared" ca="1" si="27"/>
        <v>9.9552941176470594E-2</v>
      </c>
      <c r="AB88" s="4">
        <f t="shared" ca="1" si="28"/>
        <v>0.13448289473684211</v>
      </c>
      <c r="AC88" s="47">
        <f t="shared" ca="1" si="22"/>
        <v>2</v>
      </c>
    </row>
    <row r="89" spans="1:29" x14ac:dyDescent="0.3">
      <c r="A89" s="2">
        <v>77</v>
      </c>
      <c r="B89" s="13">
        <v>0.72900444174301304</v>
      </c>
      <c r="C89" s="21">
        <v>0.74055986463739687</v>
      </c>
      <c r="D89" s="31">
        <v>0.96678560508324651</v>
      </c>
      <c r="E89" s="25">
        <f t="shared" ca="1" si="29"/>
        <v>0</v>
      </c>
      <c r="F89" s="26">
        <f t="shared" ca="1" si="30"/>
        <v>30000</v>
      </c>
      <c r="G89" s="26">
        <f t="shared" ca="1" si="31"/>
        <v>0</v>
      </c>
      <c r="H89" s="27">
        <f t="shared" ca="1" si="23"/>
        <v>30000</v>
      </c>
      <c r="I89" s="25">
        <f t="shared" ca="1" si="24"/>
        <v>0</v>
      </c>
      <c r="J89" s="26">
        <f t="shared" ca="1" si="25"/>
        <v>4540</v>
      </c>
      <c r="K89" s="26">
        <f t="shared" ca="1" si="32"/>
        <v>0</v>
      </c>
      <c r="L89" s="27">
        <f t="shared" ca="1" si="18"/>
        <v>4540</v>
      </c>
      <c r="M89" s="19" t="str">
        <f t="shared" ca="1" si="19"/>
        <v/>
      </c>
      <c r="N89" s="3">
        <f t="shared" ca="1" si="19"/>
        <v>0.15133333333333332</v>
      </c>
      <c r="O89" s="3" t="str">
        <f t="shared" ca="1" si="19"/>
        <v/>
      </c>
      <c r="P89" s="4">
        <f t="shared" ca="1" si="20"/>
        <v>0.15133333333333332</v>
      </c>
      <c r="Q89" s="25">
        <f ca="1">SUM(E$13:E89)</f>
        <v>310000</v>
      </c>
      <c r="R89" s="26">
        <f ca="1">SUM(F$13:F89)</f>
        <v>1660000</v>
      </c>
      <c r="S89" s="26">
        <f ca="1">SUM(G$13:G89)</f>
        <v>340000</v>
      </c>
      <c r="T89" s="27">
        <f t="shared" ca="1" si="26"/>
        <v>2310000</v>
      </c>
      <c r="U89" s="25">
        <f ca="1">SUM(I$13:I89)</f>
        <v>27836</v>
      </c>
      <c r="V89" s="26">
        <f ca="1">SUM(J$13:J89)</f>
        <v>249477</v>
      </c>
      <c r="W89" s="26">
        <f ca="1">SUM(K$13:K89)</f>
        <v>33848</v>
      </c>
      <c r="X89" s="27">
        <f t="shared" ca="1" si="21"/>
        <v>311161</v>
      </c>
      <c r="Y89" s="3">
        <f t="shared" ca="1" si="27"/>
        <v>8.9793548387096772E-2</v>
      </c>
      <c r="Z89" s="3">
        <f t="shared" ca="1" si="27"/>
        <v>0.15028734939759036</v>
      </c>
      <c r="AA89" s="3">
        <f t="shared" ca="1" si="27"/>
        <v>9.9552941176470594E-2</v>
      </c>
      <c r="AB89" s="4">
        <f t="shared" ca="1" si="28"/>
        <v>0.1347017316017316</v>
      </c>
      <c r="AC89" s="47">
        <f t="shared" ca="1" si="22"/>
        <v>2</v>
      </c>
    </row>
    <row r="90" spans="1:29" x14ac:dyDescent="0.3">
      <c r="A90" s="2">
        <v>78</v>
      </c>
      <c r="B90" s="13">
        <v>0.34631010178344379</v>
      </c>
      <c r="C90" s="21">
        <v>0.30061293870916361</v>
      </c>
      <c r="D90" s="31">
        <v>0.45475831117616139</v>
      </c>
      <c r="E90" s="25">
        <f t="shared" ca="1" si="29"/>
        <v>0</v>
      </c>
      <c r="F90" s="26">
        <f t="shared" ca="1" si="30"/>
        <v>30000</v>
      </c>
      <c r="G90" s="26">
        <f t="shared" ca="1" si="31"/>
        <v>0</v>
      </c>
      <c r="H90" s="27">
        <f t="shared" ca="1" si="23"/>
        <v>30000</v>
      </c>
      <c r="I90" s="25">
        <f t="shared" ca="1" si="24"/>
        <v>0</v>
      </c>
      <c r="J90" s="26">
        <f t="shared" ca="1" si="25"/>
        <v>4468</v>
      </c>
      <c r="K90" s="26">
        <f t="shared" ca="1" si="32"/>
        <v>0</v>
      </c>
      <c r="L90" s="27">
        <f t="shared" ca="1" si="18"/>
        <v>4468</v>
      </c>
      <c r="M90" s="19" t="str">
        <f t="shared" ca="1" si="19"/>
        <v/>
      </c>
      <c r="N90" s="3">
        <f t="shared" ca="1" si="19"/>
        <v>0.14893333333333333</v>
      </c>
      <c r="O90" s="3" t="str">
        <f t="shared" ca="1" si="19"/>
        <v/>
      </c>
      <c r="P90" s="4">
        <f t="shared" ca="1" si="20"/>
        <v>0.14893333333333333</v>
      </c>
      <c r="Q90" s="25">
        <f ca="1">SUM(E$13:E90)</f>
        <v>310000</v>
      </c>
      <c r="R90" s="26">
        <f ca="1">SUM(F$13:F90)</f>
        <v>1690000</v>
      </c>
      <c r="S90" s="26">
        <f ca="1">SUM(G$13:G90)</f>
        <v>340000</v>
      </c>
      <c r="T90" s="27">
        <f t="shared" ca="1" si="26"/>
        <v>2340000</v>
      </c>
      <c r="U90" s="25">
        <f ca="1">SUM(I$13:I90)</f>
        <v>27836</v>
      </c>
      <c r="V90" s="26">
        <f ca="1">SUM(J$13:J90)</f>
        <v>253945</v>
      </c>
      <c r="W90" s="26">
        <f ca="1">SUM(K$13:K90)</f>
        <v>33848</v>
      </c>
      <c r="X90" s="27">
        <f t="shared" ca="1" si="21"/>
        <v>315629</v>
      </c>
      <c r="Y90" s="3">
        <f t="shared" ca="1" si="27"/>
        <v>8.9793548387096772E-2</v>
      </c>
      <c r="Z90" s="3">
        <f t="shared" ca="1" si="27"/>
        <v>0.15026331360946746</v>
      </c>
      <c r="AA90" s="3">
        <f t="shared" ca="1" si="27"/>
        <v>9.9552941176470594E-2</v>
      </c>
      <c r="AB90" s="4">
        <f t="shared" ca="1" si="28"/>
        <v>0.13488418803418803</v>
      </c>
      <c r="AC90" s="47">
        <f t="shared" ca="1" si="22"/>
        <v>1</v>
      </c>
    </row>
    <row r="91" spans="1:29" x14ac:dyDescent="0.3">
      <c r="A91" s="2">
        <v>79</v>
      </c>
      <c r="B91" s="13">
        <v>0.97834905680349626</v>
      </c>
      <c r="C91" s="21">
        <v>0.80974428755901162</v>
      </c>
      <c r="D91" s="31">
        <v>0.78313964031650007</v>
      </c>
      <c r="E91" s="25">
        <f t="shared" ca="1" si="29"/>
        <v>30000</v>
      </c>
      <c r="F91" s="26">
        <f t="shared" ca="1" si="30"/>
        <v>0</v>
      </c>
      <c r="G91" s="26">
        <f t="shared" ca="1" si="31"/>
        <v>0</v>
      </c>
      <c r="H91" s="27">
        <f t="shared" ca="1" si="23"/>
        <v>30000</v>
      </c>
      <c r="I91" s="25">
        <f t="shared" ca="1" si="24"/>
        <v>2801</v>
      </c>
      <c r="J91" s="26">
        <f t="shared" ca="1" si="25"/>
        <v>0</v>
      </c>
      <c r="K91" s="26">
        <f t="shared" ca="1" si="32"/>
        <v>0</v>
      </c>
      <c r="L91" s="27">
        <f t="shared" ca="1" si="18"/>
        <v>2801</v>
      </c>
      <c r="M91" s="19">
        <f t="shared" ca="1" si="19"/>
        <v>9.3366666666666667E-2</v>
      </c>
      <c r="N91" s="3" t="str">
        <f t="shared" ca="1" si="19"/>
        <v/>
      </c>
      <c r="O91" s="3" t="str">
        <f t="shared" ca="1" si="19"/>
        <v/>
      </c>
      <c r="P91" s="4">
        <f t="shared" ca="1" si="20"/>
        <v>9.3366666666666667E-2</v>
      </c>
      <c r="Q91" s="25">
        <f ca="1">SUM(E$13:E91)</f>
        <v>340000</v>
      </c>
      <c r="R91" s="26">
        <f ca="1">SUM(F$13:F91)</f>
        <v>1690000</v>
      </c>
      <c r="S91" s="26">
        <f ca="1">SUM(G$13:G91)</f>
        <v>340000</v>
      </c>
      <c r="T91" s="27">
        <f t="shared" ca="1" si="26"/>
        <v>2370000</v>
      </c>
      <c r="U91" s="25">
        <f ca="1">SUM(I$13:I91)</f>
        <v>30637</v>
      </c>
      <c r="V91" s="26">
        <f ca="1">SUM(J$13:J91)</f>
        <v>253945</v>
      </c>
      <c r="W91" s="26">
        <f ca="1">SUM(K$13:K91)</f>
        <v>33848</v>
      </c>
      <c r="X91" s="27">
        <f t="shared" ca="1" si="21"/>
        <v>318430</v>
      </c>
      <c r="Y91" s="3">
        <f t="shared" ca="1" si="27"/>
        <v>9.0108823529411769E-2</v>
      </c>
      <c r="Z91" s="3">
        <f t="shared" ca="1" si="27"/>
        <v>0.15026331360946746</v>
      </c>
      <c r="AA91" s="3">
        <f t="shared" ca="1" si="27"/>
        <v>9.9552941176470594E-2</v>
      </c>
      <c r="AB91" s="4">
        <f t="shared" ca="1" si="28"/>
        <v>0.13435864978902953</v>
      </c>
      <c r="AC91" s="47">
        <f t="shared" ca="1" si="22"/>
        <v>2</v>
      </c>
    </row>
    <row r="92" spans="1:29" x14ac:dyDescent="0.3">
      <c r="A92" s="2">
        <v>80</v>
      </c>
      <c r="B92" s="13">
        <v>0.48597469435809215</v>
      </c>
      <c r="C92" s="21">
        <v>0.60397345532338798</v>
      </c>
      <c r="D92" s="31">
        <v>0.65033772394671752</v>
      </c>
      <c r="E92" s="25">
        <f t="shared" ca="1" si="29"/>
        <v>0</v>
      </c>
      <c r="F92" s="26">
        <f t="shared" ca="1" si="30"/>
        <v>30000</v>
      </c>
      <c r="G92" s="26">
        <f t="shared" ca="1" si="31"/>
        <v>0</v>
      </c>
      <c r="H92" s="27">
        <f t="shared" ca="1" si="23"/>
        <v>30000</v>
      </c>
      <c r="I92" s="25">
        <f t="shared" ca="1" si="24"/>
        <v>0</v>
      </c>
      <c r="J92" s="26">
        <f t="shared" ca="1" si="25"/>
        <v>4516</v>
      </c>
      <c r="K92" s="26">
        <f t="shared" ca="1" si="32"/>
        <v>0</v>
      </c>
      <c r="L92" s="27">
        <f t="shared" ca="1" si="18"/>
        <v>4516</v>
      </c>
      <c r="M92" s="19" t="str">
        <f t="shared" ca="1" si="19"/>
        <v/>
      </c>
      <c r="N92" s="3">
        <f t="shared" ca="1" si="19"/>
        <v>0.15053333333333332</v>
      </c>
      <c r="O92" s="3" t="str">
        <f t="shared" ca="1" si="19"/>
        <v/>
      </c>
      <c r="P92" s="4">
        <f t="shared" ca="1" si="20"/>
        <v>0.15053333333333332</v>
      </c>
      <c r="Q92" s="25">
        <f ca="1">SUM(E$13:E92)</f>
        <v>340000</v>
      </c>
      <c r="R92" s="26">
        <f ca="1">SUM(F$13:F92)</f>
        <v>1720000</v>
      </c>
      <c r="S92" s="26">
        <f ca="1">SUM(G$13:G92)</f>
        <v>340000</v>
      </c>
      <c r="T92" s="27">
        <f t="shared" ca="1" si="26"/>
        <v>2400000</v>
      </c>
      <c r="U92" s="25">
        <f ca="1">SUM(I$13:I92)</f>
        <v>30637</v>
      </c>
      <c r="V92" s="26">
        <f ca="1">SUM(J$13:J92)</f>
        <v>258461</v>
      </c>
      <c r="W92" s="26">
        <f ca="1">SUM(K$13:K92)</f>
        <v>33848</v>
      </c>
      <c r="X92" s="27">
        <f t="shared" ca="1" si="21"/>
        <v>322946</v>
      </c>
      <c r="Y92" s="3">
        <f t="shared" ca="1" si="27"/>
        <v>9.0108823529411769E-2</v>
      </c>
      <c r="Z92" s="3">
        <f t="shared" ca="1" si="27"/>
        <v>0.15026802325581395</v>
      </c>
      <c r="AA92" s="3">
        <f t="shared" ca="1" si="27"/>
        <v>9.9552941176470594E-2</v>
      </c>
      <c r="AB92" s="4">
        <f t="shared" ca="1" si="28"/>
        <v>0.13456083333333332</v>
      </c>
      <c r="AC92" s="47">
        <f t="shared" ca="1" si="22"/>
        <v>2</v>
      </c>
    </row>
    <row r="93" spans="1:29" x14ac:dyDescent="0.3">
      <c r="A93" s="2">
        <v>81</v>
      </c>
      <c r="B93" s="13">
        <v>0.26995315516255525</v>
      </c>
      <c r="C93" s="21">
        <v>0.81723728005559626</v>
      </c>
      <c r="D93" s="31">
        <v>0.6921976638657823</v>
      </c>
      <c r="E93" s="25">
        <f t="shared" ca="1" si="29"/>
        <v>0</v>
      </c>
      <c r="F93" s="26">
        <f t="shared" ca="1" si="30"/>
        <v>30000</v>
      </c>
      <c r="G93" s="26">
        <f t="shared" ca="1" si="31"/>
        <v>0</v>
      </c>
      <c r="H93" s="27">
        <f t="shared" ca="1" si="23"/>
        <v>30000</v>
      </c>
      <c r="I93" s="25">
        <f t="shared" ca="1" si="24"/>
        <v>0</v>
      </c>
      <c r="J93" s="26">
        <f t="shared" ca="1" si="25"/>
        <v>4556</v>
      </c>
      <c r="K93" s="26">
        <f t="shared" ca="1" si="32"/>
        <v>0</v>
      </c>
      <c r="L93" s="27">
        <f t="shared" ca="1" si="18"/>
        <v>4556</v>
      </c>
      <c r="M93" s="19" t="str">
        <f t="shared" ca="1" si="19"/>
        <v/>
      </c>
      <c r="N93" s="3">
        <f t="shared" ca="1" si="19"/>
        <v>0.15186666666666668</v>
      </c>
      <c r="O93" s="3" t="str">
        <f t="shared" ca="1" si="19"/>
        <v/>
      </c>
      <c r="P93" s="4">
        <f t="shared" ca="1" si="20"/>
        <v>0.15186666666666668</v>
      </c>
      <c r="Q93" s="25">
        <f ca="1">SUM(E$13:E93)</f>
        <v>340000</v>
      </c>
      <c r="R93" s="26">
        <f ca="1">SUM(F$13:F93)</f>
        <v>1750000</v>
      </c>
      <c r="S93" s="26">
        <f ca="1">SUM(G$13:G93)</f>
        <v>340000</v>
      </c>
      <c r="T93" s="27">
        <f t="shared" ca="1" si="26"/>
        <v>2430000</v>
      </c>
      <c r="U93" s="25">
        <f ca="1">SUM(I$13:I93)</f>
        <v>30637</v>
      </c>
      <c r="V93" s="26">
        <f ca="1">SUM(J$13:J93)</f>
        <v>263017</v>
      </c>
      <c r="W93" s="26">
        <f ca="1">SUM(K$13:K93)</f>
        <v>33848</v>
      </c>
      <c r="X93" s="27">
        <f t="shared" ca="1" si="21"/>
        <v>327502</v>
      </c>
      <c r="Y93" s="3">
        <f t="shared" ca="1" si="27"/>
        <v>9.0108823529411769E-2</v>
      </c>
      <c r="Z93" s="3">
        <f t="shared" ca="1" si="27"/>
        <v>0.15029542857142858</v>
      </c>
      <c r="AA93" s="3">
        <f t="shared" ca="1" si="27"/>
        <v>9.9552941176470594E-2</v>
      </c>
      <c r="AB93" s="4">
        <f t="shared" ca="1" si="28"/>
        <v>0.13477448559670782</v>
      </c>
      <c r="AC93" s="47">
        <f t="shared" ca="1" si="22"/>
        <v>2</v>
      </c>
    </row>
    <row r="94" spans="1:29" x14ac:dyDescent="0.3">
      <c r="A94" s="2">
        <v>82</v>
      </c>
      <c r="B94" s="13">
        <v>6.0282743738085953E-3</v>
      </c>
      <c r="C94" s="21">
        <v>0.25093004710731959</v>
      </c>
      <c r="D94" s="31">
        <v>0.20751681311193138</v>
      </c>
      <c r="E94" s="25">
        <f t="shared" ca="1" si="29"/>
        <v>0</v>
      </c>
      <c r="F94" s="26">
        <f t="shared" ca="1" si="30"/>
        <v>30000</v>
      </c>
      <c r="G94" s="26">
        <f t="shared" ca="1" si="31"/>
        <v>0</v>
      </c>
      <c r="H94" s="27">
        <f t="shared" ca="1" si="23"/>
        <v>30000</v>
      </c>
      <c r="I94" s="25">
        <f t="shared" ca="1" si="24"/>
        <v>0</v>
      </c>
      <c r="J94" s="26">
        <f t="shared" ca="1" si="25"/>
        <v>4458</v>
      </c>
      <c r="K94" s="26">
        <f t="shared" ca="1" si="32"/>
        <v>0</v>
      </c>
      <c r="L94" s="27">
        <f t="shared" ca="1" si="18"/>
        <v>4458</v>
      </c>
      <c r="M94" s="19" t="str">
        <f t="shared" ca="1" si="19"/>
        <v/>
      </c>
      <c r="N94" s="3">
        <f t="shared" ca="1" si="19"/>
        <v>0.14860000000000001</v>
      </c>
      <c r="O94" s="3" t="str">
        <f t="shared" ca="1" si="19"/>
        <v/>
      </c>
      <c r="P94" s="4">
        <f t="shared" ca="1" si="20"/>
        <v>0.14860000000000001</v>
      </c>
      <c r="Q94" s="25">
        <f ca="1">SUM(E$13:E94)</f>
        <v>340000</v>
      </c>
      <c r="R94" s="26">
        <f ca="1">SUM(F$13:F94)</f>
        <v>1780000</v>
      </c>
      <c r="S94" s="26">
        <f ca="1">SUM(G$13:G94)</f>
        <v>340000</v>
      </c>
      <c r="T94" s="27">
        <f t="shared" ca="1" si="26"/>
        <v>2460000</v>
      </c>
      <c r="U94" s="25">
        <f ca="1">SUM(I$13:I94)</f>
        <v>30637</v>
      </c>
      <c r="V94" s="26">
        <f ca="1">SUM(J$13:J94)</f>
        <v>267475</v>
      </c>
      <c r="W94" s="26">
        <f ca="1">SUM(K$13:K94)</f>
        <v>33848</v>
      </c>
      <c r="X94" s="27">
        <f t="shared" ca="1" si="21"/>
        <v>331960</v>
      </c>
      <c r="Y94" s="3">
        <f t="shared" ca="1" si="27"/>
        <v>9.0108823529411769E-2</v>
      </c>
      <c r="Z94" s="3">
        <f t="shared" ca="1" si="27"/>
        <v>0.15026685393258427</v>
      </c>
      <c r="AA94" s="3">
        <f t="shared" ca="1" si="27"/>
        <v>9.9552941176470594E-2</v>
      </c>
      <c r="AB94" s="4">
        <f t="shared" ca="1" si="28"/>
        <v>0.13494308943089431</v>
      </c>
      <c r="AC94" s="47">
        <f t="shared" ca="1" si="22"/>
        <v>1</v>
      </c>
    </row>
    <row r="95" spans="1:29" x14ac:dyDescent="0.3">
      <c r="A95" s="2">
        <v>83</v>
      </c>
      <c r="B95" s="13">
        <v>0.30816333775697613</v>
      </c>
      <c r="C95" s="21">
        <v>0.53744895139262971</v>
      </c>
      <c r="D95" s="31">
        <v>0.76499844870774403</v>
      </c>
      <c r="E95" s="25">
        <f t="shared" ca="1" si="29"/>
        <v>30000</v>
      </c>
      <c r="F95" s="26">
        <f t="shared" ca="1" si="30"/>
        <v>0</v>
      </c>
      <c r="G95" s="26">
        <f t="shared" ca="1" si="31"/>
        <v>0</v>
      </c>
      <c r="H95" s="27">
        <f t="shared" ca="1" si="23"/>
        <v>30000</v>
      </c>
      <c r="I95" s="25">
        <f t="shared" ca="1" si="24"/>
        <v>2675</v>
      </c>
      <c r="J95" s="26">
        <f t="shared" ca="1" si="25"/>
        <v>0</v>
      </c>
      <c r="K95" s="26">
        <f t="shared" ca="1" si="32"/>
        <v>0</v>
      </c>
      <c r="L95" s="27">
        <f t="shared" ca="1" si="18"/>
        <v>2675</v>
      </c>
      <c r="M95" s="19">
        <f t="shared" ca="1" si="19"/>
        <v>8.9166666666666672E-2</v>
      </c>
      <c r="N95" s="3" t="str">
        <f t="shared" ca="1" si="19"/>
        <v/>
      </c>
      <c r="O95" s="3" t="str">
        <f t="shared" ca="1" si="19"/>
        <v/>
      </c>
      <c r="P95" s="4">
        <f t="shared" ca="1" si="20"/>
        <v>8.9166666666666672E-2</v>
      </c>
      <c r="Q95" s="25">
        <f ca="1">SUM(E$13:E95)</f>
        <v>370000</v>
      </c>
      <c r="R95" s="26">
        <f ca="1">SUM(F$13:F95)</f>
        <v>1780000</v>
      </c>
      <c r="S95" s="26">
        <f ca="1">SUM(G$13:G95)</f>
        <v>340000</v>
      </c>
      <c r="T95" s="27">
        <f t="shared" ca="1" si="26"/>
        <v>2490000</v>
      </c>
      <c r="U95" s="25">
        <f ca="1">SUM(I$13:I95)</f>
        <v>33312</v>
      </c>
      <c r="V95" s="26">
        <f ca="1">SUM(J$13:J95)</f>
        <v>267475</v>
      </c>
      <c r="W95" s="26">
        <f ca="1">SUM(K$13:K95)</f>
        <v>33848</v>
      </c>
      <c r="X95" s="27">
        <f t="shared" ca="1" si="21"/>
        <v>334635</v>
      </c>
      <c r="Y95" s="3">
        <f t="shared" ca="1" si="27"/>
        <v>9.0032432432432433E-2</v>
      </c>
      <c r="Z95" s="3">
        <f t="shared" ca="1" si="27"/>
        <v>0.15026685393258427</v>
      </c>
      <c r="AA95" s="3">
        <f t="shared" ca="1" si="27"/>
        <v>9.9552941176470594E-2</v>
      </c>
      <c r="AB95" s="4">
        <f t="shared" ca="1" si="28"/>
        <v>0.13439156626506024</v>
      </c>
      <c r="AC95" s="47">
        <f t="shared" ca="1" si="22"/>
        <v>2</v>
      </c>
    </row>
    <row r="96" spans="1:29" x14ac:dyDescent="0.3">
      <c r="A96" s="2">
        <v>84</v>
      </c>
      <c r="B96" s="13">
        <v>2.4018343509170204E-2</v>
      </c>
      <c r="C96" s="21">
        <v>0.13928576039662621</v>
      </c>
      <c r="D96" s="31">
        <v>0.83560141946420796</v>
      </c>
      <c r="E96" s="25">
        <f t="shared" ca="1" si="29"/>
        <v>0</v>
      </c>
      <c r="F96" s="26">
        <f t="shared" ca="1" si="30"/>
        <v>30000</v>
      </c>
      <c r="G96" s="26">
        <f t="shared" ca="1" si="31"/>
        <v>0</v>
      </c>
      <c r="H96" s="27">
        <f t="shared" ca="1" si="23"/>
        <v>30000</v>
      </c>
      <c r="I96" s="25">
        <f t="shared" ca="1" si="24"/>
        <v>0</v>
      </c>
      <c r="J96" s="26">
        <f t="shared" ca="1" si="25"/>
        <v>4433</v>
      </c>
      <c r="K96" s="26">
        <f t="shared" ca="1" si="32"/>
        <v>0</v>
      </c>
      <c r="L96" s="27">
        <f t="shared" ca="1" si="18"/>
        <v>4433</v>
      </c>
      <c r="M96" s="19" t="str">
        <f t="shared" ca="1" si="19"/>
        <v/>
      </c>
      <c r="N96" s="3">
        <f t="shared" ca="1" si="19"/>
        <v>0.14776666666666666</v>
      </c>
      <c r="O96" s="3" t="str">
        <f t="shared" ca="1" si="19"/>
        <v/>
      </c>
      <c r="P96" s="4">
        <f t="shared" ca="1" si="20"/>
        <v>0.14776666666666666</v>
      </c>
      <c r="Q96" s="25">
        <f ca="1">SUM(E$13:E96)</f>
        <v>370000</v>
      </c>
      <c r="R96" s="26">
        <f ca="1">SUM(F$13:F96)</f>
        <v>1810000</v>
      </c>
      <c r="S96" s="26">
        <f ca="1">SUM(G$13:G96)</f>
        <v>340000</v>
      </c>
      <c r="T96" s="27">
        <f t="shared" ca="1" si="26"/>
        <v>2520000</v>
      </c>
      <c r="U96" s="25">
        <f ca="1">SUM(I$13:I96)</f>
        <v>33312</v>
      </c>
      <c r="V96" s="26">
        <f ca="1">SUM(J$13:J96)</f>
        <v>271908</v>
      </c>
      <c r="W96" s="26">
        <f ca="1">SUM(K$13:K96)</f>
        <v>33848</v>
      </c>
      <c r="X96" s="27">
        <f t="shared" ca="1" si="21"/>
        <v>339068</v>
      </c>
      <c r="Y96" s="3">
        <f t="shared" ca="1" si="27"/>
        <v>9.0032432432432433E-2</v>
      </c>
      <c r="Z96" s="3">
        <f t="shared" ca="1" si="27"/>
        <v>0.15022541436464087</v>
      </c>
      <c r="AA96" s="3">
        <f t="shared" ca="1" si="27"/>
        <v>9.9552941176470594E-2</v>
      </c>
      <c r="AB96" s="4">
        <f t="shared" ca="1" si="28"/>
        <v>0.13455079365079364</v>
      </c>
      <c r="AC96" s="47">
        <f t="shared" ca="1" si="22"/>
        <v>2</v>
      </c>
    </row>
    <row r="97" spans="1:29" x14ac:dyDescent="0.3">
      <c r="A97" s="2">
        <v>85</v>
      </c>
      <c r="B97" s="13">
        <v>0.31814169174281948</v>
      </c>
      <c r="C97" s="21">
        <v>0.2351072569789161</v>
      </c>
      <c r="D97" s="31">
        <v>2.9852004744422178E-2</v>
      </c>
      <c r="E97" s="25">
        <f t="shared" ca="1" si="29"/>
        <v>0</v>
      </c>
      <c r="F97" s="26">
        <f t="shared" ca="1" si="30"/>
        <v>30000</v>
      </c>
      <c r="G97" s="26">
        <f t="shared" ca="1" si="31"/>
        <v>0</v>
      </c>
      <c r="H97" s="27">
        <f t="shared" ca="1" si="23"/>
        <v>30000</v>
      </c>
      <c r="I97" s="25">
        <f t="shared" ca="1" si="24"/>
        <v>0</v>
      </c>
      <c r="J97" s="26">
        <f t="shared" ca="1" si="25"/>
        <v>4455</v>
      </c>
      <c r="K97" s="26">
        <f t="shared" ca="1" si="32"/>
        <v>0</v>
      </c>
      <c r="L97" s="27">
        <f t="shared" ca="1" si="18"/>
        <v>4455</v>
      </c>
      <c r="M97" s="19" t="str">
        <f t="shared" ca="1" si="19"/>
        <v/>
      </c>
      <c r="N97" s="3">
        <f t="shared" ca="1" si="19"/>
        <v>0.14849999999999999</v>
      </c>
      <c r="O97" s="3" t="str">
        <f t="shared" ca="1" si="19"/>
        <v/>
      </c>
      <c r="P97" s="4">
        <f t="shared" ca="1" si="20"/>
        <v>0.14849999999999999</v>
      </c>
      <c r="Q97" s="25">
        <f ca="1">SUM(E$13:E97)</f>
        <v>370000</v>
      </c>
      <c r="R97" s="26">
        <f ca="1">SUM(F$13:F97)</f>
        <v>1840000</v>
      </c>
      <c r="S97" s="26">
        <f ca="1">SUM(G$13:G97)</f>
        <v>340000</v>
      </c>
      <c r="T97" s="27">
        <f t="shared" ca="1" si="26"/>
        <v>2550000</v>
      </c>
      <c r="U97" s="25">
        <f ca="1">SUM(I$13:I97)</f>
        <v>33312</v>
      </c>
      <c r="V97" s="26">
        <f ca="1">SUM(J$13:J97)</f>
        <v>276363</v>
      </c>
      <c r="W97" s="26">
        <f ca="1">SUM(K$13:K97)</f>
        <v>33848</v>
      </c>
      <c r="X97" s="27">
        <f t="shared" ca="1" si="21"/>
        <v>343523</v>
      </c>
      <c r="Y97" s="3">
        <f t="shared" ca="1" si="27"/>
        <v>9.0032432432432433E-2</v>
      </c>
      <c r="Z97" s="3">
        <f t="shared" ca="1" si="27"/>
        <v>0.15019728260869566</v>
      </c>
      <c r="AA97" s="3">
        <f t="shared" ca="1" si="27"/>
        <v>9.9552941176470594E-2</v>
      </c>
      <c r="AB97" s="4">
        <f t="shared" ca="1" si="28"/>
        <v>0.13471490196078431</v>
      </c>
      <c r="AC97" s="47">
        <f t="shared" ca="1" si="22"/>
        <v>2</v>
      </c>
    </row>
    <row r="98" spans="1:29" x14ac:dyDescent="0.3">
      <c r="A98" s="2">
        <v>86</v>
      </c>
      <c r="B98" s="13">
        <v>0.8885010343526113</v>
      </c>
      <c r="C98" s="21">
        <v>0.51675477382158452</v>
      </c>
      <c r="D98" s="31">
        <v>0.23468028359458015</v>
      </c>
      <c r="E98" s="25">
        <f t="shared" ca="1" si="29"/>
        <v>0</v>
      </c>
      <c r="F98" s="26">
        <f t="shared" ca="1" si="30"/>
        <v>30000</v>
      </c>
      <c r="G98" s="26">
        <f t="shared" ca="1" si="31"/>
        <v>0</v>
      </c>
      <c r="H98" s="27">
        <f t="shared" ca="1" si="23"/>
        <v>30000</v>
      </c>
      <c r="I98" s="25">
        <f t="shared" ca="1" si="24"/>
        <v>0</v>
      </c>
      <c r="J98" s="26">
        <f t="shared" ca="1" si="25"/>
        <v>4502</v>
      </c>
      <c r="K98" s="26">
        <f t="shared" ca="1" si="32"/>
        <v>0</v>
      </c>
      <c r="L98" s="27">
        <f t="shared" ca="1" si="18"/>
        <v>4502</v>
      </c>
      <c r="M98" s="19" t="str">
        <f t="shared" ca="1" si="19"/>
        <v/>
      </c>
      <c r="N98" s="3">
        <f t="shared" ca="1" si="19"/>
        <v>0.15006666666666665</v>
      </c>
      <c r="O98" s="3" t="str">
        <f t="shared" ca="1" si="19"/>
        <v/>
      </c>
      <c r="P98" s="4">
        <f t="shared" ca="1" si="20"/>
        <v>0.15006666666666665</v>
      </c>
      <c r="Q98" s="25">
        <f ca="1">SUM(E$13:E98)</f>
        <v>370000</v>
      </c>
      <c r="R98" s="26">
        <f ca="1">SUM(F$13:F98)</f>
        <v>1870000</v>
      </c>
      <c r="S98" s="26">
        <f ca="1">SUM(G$13:G98)</f>
        <v>340000</v>
      </c>
      <c r="T98" s="27">
        <f t="shared" ca="1" si="26"/>
        <v>2580000</v>
      </c>
      <c r="U98" s="25">
        <f ca="1">SUM(I$13:I98)</f>
        <v>33312</v>
      </c>
      <c r="V98" s="26">
        <f ca="1">SUM(J$13:J98)</f>
        <v>280865</v>
      </c>
      <c r="W98" s="26">
        <f ca="1">SUM(K$13:K98)</f>
        <v>33848</v>
      </c>
      <c r="X98" s="27">
        <f t="shared" ca="1" si="21"/>
        <v>348025</v>
      </c>
      <c r="Y98" s="3">
        <f t="shared" ca="1" si="27"/>
        <v>9.0032432432432433E-2</v>
      </c>
      <c r="Z98" s="3">
        <f t="shared" ca="1" si="27"/>
        <v>0.1501951871657754</v>
      </c>
      <c r="AA98" s="3">
        <f t="shared" ca="1" si="27"/>
        <v>9.9552941176470594E-2</v>
      </c>
      <c r="AB98" s="4">
        <f t="shared" ca="1" si="28"/>
        <v>0.13489341085271317</v>
      </c>
      <c r="AC98" s="47">
        <f t="shared" ca="1" si="22"/>
        <v>2</v>
      </c>
    </row>
    <row r="99" spans="1:29" x14ac:dyDescent="0.3">
      <c r="A99" s="2">
        <v>87</v>
      </c>
      <c r="B99" s="13">
        <v>0.64857937990936154</v>
      </c>
      <c r="C99" s="21">
        <v>0.49305256267982889</v>
      </c>
      <c r="D99" s="31">
        <v>0.31263897501178872</v>
      </c>
      <c r="E99" s="25">
        <f t="shared" ca="1" si="29"/>
        <v>0</v>
      </c>
      <c r="F99" s="26">
        <f t="shared" ca="1" si="30"/>
        <v>30000</v>
      </c>
      <c r="G99" s="26">
        <f t="shared" ca="1" si="31"/>
        <v>0</v>
      </c>
      <c r="H99" s="27">
        <f t="shared" ca="1" si="23"/>
        <v>30000</v>
      </c>
      <c r="I99" s="25">
        <f t="shared" ca="1" si="24"/>
        <v>0</v>
      </c>
      <c r="J99" s="26">
        <f t="shared" ca="1" si="25"/>
        <v>4499</v>
      </c>
      <c r="K99" s="26">
        <f t="shared" ca="1" si="32"/>
        <v>0</v>
      </c>
      <c r="L99" s="27">
        <f t="shared" ca="1" si="18"/>
        <v>4499</v>
      </c>
      <c r="M99" s="19" t="str">
        <f t="shared" ca="1" si="19"/>
        <v/>
      </c>
      <c r="N99" s="3">
        <f t="shared" ca="1" si="19"/>
        <v>0.14996666666666666</v>
      </c>
      <c r="O99" s="3" t="str">
        <f t="shared" ca="1" si="19"/>
        <v/>
      </c>
      <c r="P99" s="4">
        <f t="shared" ca="1" si="20"/>
        <v>0.14996666666666666</v>
      </c>
      <c r="Q99" s="25">
        <f ca="1">SUM(E$13:E99)</f>
        <v>370000</v>
      </c>
      <c r="R99" s="26">
        <f ca="1">SUM(F$13:F99)</f>
        <v>1900000</v>
      </c>
      <c r="S99" s="26">
        <f ca="1">SUM(G$13:G99)</f>
        <v>340000</v>
      </c>
      <c r="T99" s="27">
        <f t="shared" ca="1" si="26"/>
        <v>2610000</v>
      </c>
      <c r="U99" s="25">
        <f ca="1">SUM(I$13:I99)</f>
        <v>33312</v>
      </c>
      <c r="V99" s="26">
        <f ca="1">SUM(J$13:J99)</f>
        <v>285364</v>
      </c>
      <c r="W99" s="26">
        <f ca="1">SUM(K$13:K99)</f>
        <v>33848</v>
      </c>
      <c r="X99" s="27">
        <f t="shared" ca="1" si="21"/>
        <v>352524</v>
      </c>
      <c r="Y99" s="3">
        <f t="shared" ca="1" si="27"/>
        <v>9.0032432432432433E-2</v>
      </c>
      <c r="Z99" s="3">
        <f t="shared" ca="1" si="27"/>
        <v>0.15019157894736843</v>
      </c>
      <c r="AA99" s="3">
        <f t="shared" ca="1" si="27"/>
        <v>9.9552941176470594E-2</v>
      </c>
      <c r="AB99" s="4">
        <f t="shared" ca="1" si="28"/>
        <v>0.13506666666666667</v>
      </c>
      <c r="AC99" s="47">
        <f t="shared" ca="1" si="22"/>
        <v>1</v>
      </c>
    </row>
    <row r="100" spans="1:29" x14ac:dyDescent="0.3">
      <c r="A100" s="2">
        <v>88</v>
      </c>
      <c r="B100" s="13">
        <v>0.10046354405298519</v>
      </c>
      <c r="C100" s="21">
        <v>0.69831772569615647</v>
      </c>
      <c r="D100" s="31">
        <v>0.33135131823650465</v>
      </c>
      <c r="E100" s="25">
        <f t="shared" ca="1" si="29"/>
        <v>30000</v>
      </c>
      <c r="F100" s="26">
        <f t="shared" ca="1" si="30"/>
        <v>0</v>
      </c>
      <c r="G100" s="26">
        <f t="shared" ca="1" si="31"/>
        <v>0</v>
      </c>
      <c r="H100" s="27">
        <f t="shared" ca="1" si="23"/>
        <v>30000</v>
      </c>
      <c r="I100" s="25">
        <f t="shared" ca="1" si="24"/>
        <v>2637</v>
      </c>
      <c r="J100" s="26">
        <f t="shared" ca="1" si="25"/>
        <v>0</v>
      </c>
      <c r="K100" s="26">
        <f t="shared" ca="1" si="32"/>
        <v>0</v>
      </c>
      <c r="L100" s="27">
        <f t="shared" ca="1" si="18"/>
        <v>2637</v>
      </c>
      <c r="M100" s="19">
        <f t="shared" ca="1" si="19"/>
        <v>8.7900000000000006E-2</v>
      </c>
      <c r="N100" s="3" t="str">
        <f t="shared" ca="1" si="19"/>
        <v/>
      </c>
      <c r="O100" s="3" t="str">
        <f t="shared" ca="1" si="19"/>
        <v/>
      </c>
      <c r="P100" s="4">
        <f t="shared" ca="1" si="20"/>
        <v>8.7900000000000006E-2</v>
      </c>
      <c r="Q100" s="25">
        <f ca="1">SUM(E$13:E100)</f>
        <v>400000</v>
      </c>
      <c r="R100" s="26">
        <f ca="1">SUM(F$13:F100)</f>
        <v>1900000</v>
      </c>
      <c r="S100" s="26">
        <f ca="1">SUM(G$13:G100)</f>
        <v>340000</v>
      </c>
      <c r="T100" s="27">
        <f t="shared" ca="1" si="26"/>
        <v>2640000</v>
      </c>
      <c r="U100" s="25">
        <f ca="1">SUM(I$13:I100)</f>
        <v>35949</v>
      </c>
      <c r="V100" s="26">
        <f ca="1">SUM(J$13:J100)</f>
        <v>285364</v>
      </c>
      <c r="W100" s="26">
        <f ca="1">SUM(K$13:K100)</f>
        <v>33848</v>
      </c>
      <c r="X100" s="27">
        <f t="shared" ca="1" si="21"/>
        <v>355161</v>
      </c>
      <c r="Y100" s="3">
        <f t="shared" ca="1" si="27"/>
        <v>8.9872499999999994E-2</v>
      </c>
      <c r="Z100" s="3">
        <f t="shared" ca="1" si="27"/>
        <v>0.15019157894736843</v>
      </c>
      <c r="AA100" s="3">
        <f t="shared" ca="1" si="27"/>
        <v>9.9552941176470594E-2</v>
      </c>
      <c r="AB100" s="4">
        <f t="shared" ca="1" si="28"/>
        <v>0.13453068181818181</v>
      </c>
      <c r="AC100" s="47">
        <f t="shared" ca="1" si="22"/>
        <v>2</v>
      </c>
    </row>
    <row r="101" spans="1:29" x14ac:dyDescent="0.3">
      <c r="A101" s="2">
        <v>89</v>
      </c>
      <c r="B101" s="13">
        <v>0.80527171132507769</v>
      </c>
      <c r="C101" s="21">
        <v>0.46912419276395889</v>
      </c>
      <c r="D101" s="31">
        <v>0.15508711917457563</v>
      </c>
      <c r="E101" s="25">
        <f t="shared" ca="1" si="29"/>
        <v>0</v>
      </c>
      <c r="F101" s="26">
        <f t="shared" ca="1" si="30"/>
        <v>30000</v>
      </c>
      <c r="G101" s="26">
        <f t="shared" ca="1" si="31"/>
        <v>0</v>
      </c>
      <c r="H101" s="27">
        <f t="shared" ca="1" si="23"/>
        <v>30000</v>
      </c>
      <c r="I101" s="25">
        <f t="shared" ca="1" si="24"/>
        <v>0</v>
      </c>
      <c r="J101" s="26">
        <f t="shared" ca="1" si="25"/>
        <v>4495</v>
      </c>
      <c r="K101" s="26">
        <f t="shared" ca="1" si="32"/>
        <v>0</v>
      </c>
      <c r="L101" s="27">
        <f t="shared" ca="1" si="18"/>
        <v>4495</v>
      </c>
      <c r="M101" s="19" t="str">
        <f t="shared" ca="1" si="19"/>
        <v/>
      </c>
      <c r="N101" s="3">
        <f t="shared" ca="1" si="19"/>
        <v>0.14983333333333335</v>
      </c>
      <c r="O101" s="3" t="str">
        <f t="shared" ca="1" si="19"/>
        <v/>
      </c>
      <c r="P101" s="4">
        <f t="shared" ca="1" si="20"/>
        <v>0.14983333333333335</v>
      </c>
      <c r="Q101" s="25">
        <f ca="1">SUM(E$13:E101)</f>
        <v>400000</v>
      </c>
      <c r="R101" s="26">
        <f ca="1">SUM(F$13:F101)</f>
        <v>1930000</v>
      </c>
      <c r="S101" s="26">
        <f ca="1">SUM(G$13:G101)</f>
        <v>340000</v>
      </c>
      <c r="T101" s="27">
        <f t="shared" ca="1" si="26"/>
        <v>2670000</v>
      </c>
      <c r="U101" s="25">
        <f ca="1">SUM(I$13:I101)</f>
        <v>35949</v>
      </c>
      <c r="V101" s="26">
        <f ca="1">SUM(J$13:J101)</f>
        <v>289859</v>
      </c>
      <c r="W101" s="26">
        <f ca="1">SUM(K$13:K101)</f>
        <v>33848</v>
      </c>
      <c r="X101" s="27">
        <f t="shared" ca="1" si="21"/>
        <v>359656</v>
      </c>
      <c r="Y101" s="3">
        <f t="shared" ca="1" si="27"/>
        <v>8.9872499999999994E-2</v>
      </c>
      <c r="Z101" s="3">
        <f t="shared" ca="1" si="27"/>
        <v>0.1501860103626943</v>
      </c>
      <c r="AA101" s="3">
        <f t="shared" ca="1" si="27"/>
        <v>9.9552941176470594E-2</v>
      </c>
      <c r="AB101" s="4">
        <f t="shared" ca="1" si="28"/>
        <v>0.13470262172284644</v>
      </c>
      <c r="AC101" s="47">
        <f t="shared" ca="1" si="22"/>
        <v>3</v>
      </c>
    </row>
    <row r="102" spans="1:29" x14ac:dyDescent="0.3">
      <c r="A102" s="2">
        <v>90</v>
      </c>
      <c r="B102" s="13">
        <v>0.71522780574552536</v>
      </c>
      <c r="C102" s="21">
        <v>0.92633689273087105</v>
      </c>
      <c r="D102" s="31">
        <v>0.61818661320843427</v>
      </c>
      <c r="E102" s="25">
        <f t="shared" ca="1" si="29"/>
        <v>0</v>
      </c>
      <c r="F102" s="26">
        <f t="shared" ca="1" si="30"/>
        <v>0</v>
      </c>
      <c r="G102" s="26">
        <f t="shared" ca="1" si="31"/>
        <v>30000</v>
      </c>
      <c r="H102" s="27">
        <f t="shared" ca="1" si="23"/>
        <v>30000</v>
      </c>
      <c r="I102" s="25">
        <f t="shared" ca="1" si="24"/>
        <v>0</v>
      </c>
      <c r="J102" s="26">
        <f t="shared" ca="1" si="25"/>
        <v>0</v>
      </c>
      <c r="K102" s="26">
        <f t="shared" ca="1" si="32"/>
        <v>3016</v>
      </c>
      <c r="L102" s="27">
        <f t="shared" ca="1" si="18"/>
        <v>3016</v>
      </c>
      <c r="M102" s="19" t="str">
        <f t="shared" ca="1" si="19"/>
        <v/>
      </c>
      <c r="N102" s="3" t="str">
        <f t="shared" ca="1" si="19"/>
        <v/>
      </c>
      <c r="O102" s="3">
        <f t="shared" ca="1" si="19"/>
        <v>0.10053333333333334</v>
      </c>
      <c r="P102" s="4">
        <f t="shared" ca="1" si="20"/>
        <v>0.10053333333333334</v>
      </c>
      <c r="Q102" s="25">
        <f ca="1">SUM(E$13:E102)</f>
        <v>400000</v>
      </c>
      <c r="R102" s="26">
        <f ca="1">SUM(F$13:F102)</f>
        <v>1930000</v>
      </c>
      <c r="S102" s="26">
        <f ca="1">SUM(G$13:G102)</f>
        <v>370000</v>
      </c>
      <c r="T102" s="27">
        <f t="shared" ca="1" si="26"/>
        <v>2700000</v>
      </c>
      <c r="U102" s="25">
        <f ca="1">SUM(I$13:I102)</f>
        <v>35949</v>
      </c>
      <c r="V102" s="26">
        <f ca="1">SUM(J$13:J102)</f>
        <v>289859</v>
      </c>
      <c r="W102" s="26">
        <f ca="1">SUM(K$13:K102)</f>
        <v>36864</v>
      </c>
      <c r="X102" s="27">
        <f t="shared" ca="1" si="21"/>
        <v>362672</v>
      </c>
      <c r="Y102" s="3">
        <f t="shared" ca="1" si="27"/>
        <v>8.9872499999999994E-2</v>
      </c>
      <c r="Z102" s="3">
        <f t="shared" ca="1" si="27"/>
        <v>0.1501860103626943</v>
      </c>
      <c r="AA102" s="3">
        <f t="shared" ca="1" si="27"/>
        <v>9.963243243243243E-2</v>
      </c>
      <c r="AB102" s="4">
        <f t="shared" ca="1" si="28"/>
        <v>0.13432296296296295</v>
      </c>
      <c r="AC102" s="47">
        <f t="shared" ca="1" si="22"/>
        <v>2</v>
      </c>
    </row>
    <row r="103" spans="1:29" x14ac:dyDescent="0.3">
      <c r="A103" s="2">
        <v>91</v>
      </c>
      <c r="B103" s="13">
        <v>0.56547221841622886</v>
      </c>
      <c r="C103" s="21">
        <v>0.29672057058124457</v>
      </c>
      <c r="D103" s="31">
        <v>0.73096467990167469</v>
      </c>
      <c r="E103" s="25">
        <f t="shared" ca="1" si="29"/>
        <v>0</v>
      </c>
      <c r="F103" s="26">
        <f t="shared" ca="1" si="30"/>
        <v>30000</v>
      </c>
      <c r="G103" s="26">
        <f t="shared" ca="1" si="31"/>
        <v>0</v>
      </c>
      <c r="H103" s="27">
        <f t="shared" ca="1" si="23"/>
        <v>30000</v>
      </c>
      <c r="I103" s="25">
        <f t="shared" ca="1" si="24"/>
        <v>0</v>
      </c>
      <c r="J103" s="26">
        <f t="shared" ca="1" si="25"/>
        <v>4467</v>
      </c>
      <c r="K103" s="26">
        <f t="shared" ca="1" si="32"/>
        <v>0</v>
      </c>
      <c r="L103" s="27">
        <f t="shared" ca="1" si="18"/>
        <v>4467</v>
      </c>
      <c r="M103" s="19" t="str">
        <f t="shared" ca="1" si="19"/>
        <v/>
      </c>
      <c r="N103" s="3">
        <f t="shared" ca="1" si="19"/>
        <v>0.1489</v>
      </c>
      <c r="O103" s="3" t="str">
        <f t="shared" ca="1" si="19"/>
        <v/>
      </c>
      <c r="P103" s="4">
        <f t="shared" ca="1" si="20"/>
        <v>0.1489</v>
      </c>
      <c r="Q103" s="25">
        <f ca="1">SUM(E$13:E103)</f>
        <v>400000</v>
      </c>
      <c r="R103" s="26">
        <f ca="1">SUM(F$13:F103)</f>
        <v>1960000</v>
      </c>
      <c r="S103" s="26">
        <f ca="1">SUM(G$13:G103)</f>
        <v>370000</v>
      </c>
      <c r="T103" s="27">
        <f t="shared" ca="1" si="26"/>
        <v>2730000</v>
      </c>
      <c r="U103" s="25">
        <f ca="1">SUM(I$13:I103)</f>
        <v>35949</v>
      </c>
      <c r="V103" s="26">
        <f ca="1">SUM(J$13:J103)</f>
        <v>294326</v>
      </c>
      <c r="W103" s="26">
        <f ca="1">SUM(K$13:K103)</f>
        <v>36864</v>
      </c>
      <c r="X103" s="27">
        <f t="shared" ca="1" si="21"/>
        <v>367139</v>
      </c>
      <c r="Y103" s="3">
        <f t="shared" ca="1" si="27"/>
        <v>8.9872499999999994E-2</v>
      </c>
      <c r="Z103" s="3">
        <f t="shared" ca="1" si="27"/>
        <v>0.15016632653061224</v>
      </c>
      <c r="AA103" s="3">
        <f t="shared" ca="1" si="27"/>
        <v>9.963243243243243E-2</v>
      </c>
      <c r="AB103" s="4">
        <f t="shared" ca="1" si="28"/>
        <v>0.13448315018315019</v>
      </c>
      <c r="AC103" s="47">
        <f t="shared" ca="1" si="22"/>
        <v>1</v>
      </c>
    </row>
    <row r="104" spans="1:29" x14ac:dyDescent="0.3">
      <c r="A104" s="2">
        <v>92</v>
      </c>
      <c r="B104" s="13">
        <v>0.58673739987979778</v>
      </c>
      <c r="C104" s="21">
        <v>0.92627667649164835</v>
      </c>
      <c r="D104" s="31">
        <v>0.70717938221237242</v>
      </c>
      <c r="E104" s="25">
        <f t="shared" ca="1" si="29"/>
        <v>30000</v>
      </c>
      <c r="F104" s="26">
        <f t="shared" ca="1" si="30"/>
        <v>0</v>
      </c>
      <c r="G104" s="26">
        <f t="shared" ca="1" si="31"/>
        <v>0</v>
      </c>
      <c r="H104" s="27">
        <f t="shared" ca="1" si="23"/>
        <v>30000</v>
      </c>
      <c r="I104" s="25">
        <f t="shared" ca="1" si="24"/>
        <v>2711</v>
      </c>
      <c r="J104" s="26">
        <f t="shared" ca="1" si="25"/>
        <v>0</v>
      </c>
      <c r="K104" s="26">
        <f t="shared" ca="1" si="32"/>
        <v>0</v>
      </c>
      <c r="L104" s="27">
        <f t="shared" ca="1" si="18"/>
        <v>2711</v>
      </c>
      <c r="M104" s="19">
        <f t="shared" ca="1" si="19"/>
        <v>9.0366666666666665E-2</v>
      </c>
      <c r="N104" s="3" t="str">
        <f t="shared" ca="1" si="19"/>
        <v/>
      </c>
      <c r="O104" s="3" t="str">
        <f t="shared" ca="1" si="19"/>
        <v/>
      </c>
      <c r="P104" s="4">
        <f t="shared" ca="1" si="20"/>
        <v>9.0366666666666665E-2</v>
      </c>
      <c r="Q104" s="25">
        <f ca="1">SUM(E$13:E104)</f>
        <v>430000</v>
      </c>
      <c r="R104" s="26">
        <f ca="1">SUM(F$13:F104)</f>
        <v>1960000</v>
      </c>
      <c r="S104" s="26">
        <f ca="1">SUM(G$13:G104)</f>
        <v>370000</v>
      </c>
      <c r="T104" s="27">
        <f t="shared" ca="1" si="26"/>
        <v>2760000</v>
      </c>
      <c r="U104" s="25">
        <f ca="1">SUM(I$13:I104)</f>
        <v>38660</v>
      </c>
      <c r="V104" s="26">
        <f ca="1">SUM(J$13:J104)</f>
        <v>294326</v>
      </c>
      <c r="W104" s="26">
        <f ca="1">SUM(K$13:K104)</f>
        <v>36864</v>
      </c>
      <c r="X104" s="27">
        <f t="shared" ca="1" si="21"/>
        <v>369850</v>
      </c>
      <c r="Y104" s="3">
        <f t="shared" ca="1" si="27"/>
        <v>8.9906976744186046E-2</v>
      </c>
      <c r="Z104" s="3">
        <f t="shared" ca="1" si="27"/>
        <v>0.15016632653061224</v>
      </c>
      <c r="AA104" s="3">
        <f t="shared" ca="1" si="27"/>
        <v>9.963243243243243E-2</v>
      </c>
      <c r="AB104" s="4">
        <f t="shared" ca="1" si="28"/>
        <v>0.13400362318840581</v>
      </c>
      <c r="AC104" s="47">
        <f t="shared" ca="1" si="22"/>
        <v>2</v>
      </c>
    </row>
    <row r="105" spans="1:29" x14ac:dyDescent="0.3">
      <c r="A105" s="2">
        <v>93</v>
      </c>
      <c r="B105" s="13">
        <v>0.90891228973019411</v>
      </c>
      <c r="C105" s="21">
        <v>0.11383310303295957</v>
      </c>
      <c r="D105" s="31">
        <v>0.58057234015474923</v>
      </c>
      <c r="E105" s="25">
        <f t="shared" ca="1" si="29"/>
        <v>0</v>
      </c>
      <c r="F105" s="26">
        <f t="shared" ca="1" si="30"/>
        <v>30000</v>
      </c>
      <c r="G105" s="26">
        <f t="shared" ca="1" si="31"/>
        <v>0</v>
      </c>
      <c r="H105" s="27">
        <f t="shared" ca="1" si="23"/>
        <v>30000</v>
      </c>
      <c r="I105" s="25">
        <f t="shared" ca="1" si="24"/>
        <v>0</v>
      </c>
      <c r="J105" s="26">
        <f t="shared" ca="1" si="25"/>
        <v>4425</v>
      </c>
      <c r="K105" s="26">
        <f t="shared" ca="1" si="32"/>
        <v>0</v>
      </c>
      <c r="L105" s="27">
        <f t="shared" ca="1" si="18"/>
        <v>4425</v>
      </c>
      <c r="M105" s="19" t="str">
        <f t="shared" ca="1" si="19"/>
        <v/>
      </c>
      <c r="N105" s="3">
        <f t="shared" ca="1" si="19"/>
        <v>0.14749999999999999</v>
      </c>
      <c r="O105" s="3" t="str">
        <f t="shared" ca="1" si="19"/>
        <v/>
      </c>
      <c r="P105" s="4">
        <f t="shared" ca="1" si="20"/>
        <v>0.14749999999999999</v>
      </c>
      <c r="Q105" s="25">
        <f ca="1">SUM(E$13:E105)</f>
        <v>430000</v>
      </c>
      <c r="R105" s="26">
        <f ca="1">SUM(F$13:F105)</f>
        <v>1990000</v>
      </c>
      <c r="S105" s="26">
        <f ca="1">SUM(G$13:G105)</f>
        <v>370000</v>
      </c>
      <c r="T105" s="27">
        <f t="shared" ca="1" si="26"/>
        <v>2790000</v>
      </c>
      <c r="U105" s="25">
        <f ca="1">SUM(I$13:I105)</f>
        <v>38660</v>
      </c>
      <c r="V105" s="26">
        <f ca="1">SUM(J$13:J105)</f>
        <v>298751</v>
      </c>
      <c r="W105" s="26">
        <f ca="1">SUM(K$13:K105)</f>
        <v>36864</v>
      </c>
      <c r="X105" s="27">
        <f t="shared" ca="1" si="21"/>
        <v>374275</v>
      </c>
      <c r="Y105" s="3">
        <f t="shared" ca="1" si="27"/>
        <v>8.9906976744186046E-2</v>
      </c>
      <c r="Z105" s="3">
        <f t="shared" ca="1" si="27"/>
        <v>0.15012613065326633</v>
      </c>
      <c r="AA105" s="3">
        <f t="shared" ca="1" si="27"/>
        <v>9.963243243243243E-2</v>
      </c>
      <c r="AB105" s="4">
        <f t="shared" ca="1" si="28"/>
        <v>0.13414874551971326</v>
      </c>
      <c r="AC105" s="47">
        <f t="shared" ca="1" si="22"/>
        <v>2</v>
      </c>
    </row>
    <row r="106" spans="1:29" x14ac:dyDescent="0.3">
      <c r="A106" s="2">
        <v>94</v>
      </c>
      <c r="B106" s="13">
        <v>0.40386752608308218</v>
      </c>
      <c r="C106" s="21">
        <v>0.37599147345760264</v>
      </c>
      <c r="D106" s="31">
        <v>0.54211540944974157</v>
      </c>
      <c r="E106" s="25">
        <f t="shared" ca="1" si="29"/>
        <v>0</v>
      </c>
      <c r="F106" s="26">
        <f t="shared" ca="1" si="30"/>
        <v>30000</v>
      </c>
      <c r="G106" s="26">
        <f t="shared" ca="1" si="31"/>
        <v>0</v>
      </c>
      <c r="H106" s="27">
        <f t="shared" ca="1" si="23"/>
        <v>30000</v>
      </c>
      <c r="I106" s="25">
        <f t="shared" ca="1" si="24"/>
        <v>0</v>
      </c>
      <c r="J106" s="26">
        <f t="shared" ca="1" si="25"/>
        <v>4480</v>
      </c>
      <c r="K106" s="26">
        <f t="shared" ca="1" si="32"/>
        <v>0</v>
      </c>
      <c r="L106" s="27">
        <f t="shared" ca="1" si="18"/>
        <v>4480</v>
      </c>
      <c r="M106" s="19" t="str">
        <f t="shared" ca="1" si="19"/>
        <v/>
      </c>
      <c r="N106" s="3">
        <f t="shared" ca="1" si="19"/>
        <v>0.14933333333333335</v>
      </c>
      <c r="O106" s="3" t="str">
        <f t="shared" ca="1" si="19"/>
        <v/>
      </c>
      <c r="P106" s="4">
        <f t="shared" ca="1" si="20"/>
        <v>0.14933333333333335</v>
      </c>
      <c r="Q106" s="25">
        <f ca="1">SUM(E$13:E106)</f>
        <v>430000</v>
      </c>
      <c r="R106" s="26">
        <f ca="1">SUM(F$13:F106)</f>
        <v>2020000</v>
      </c>
      <c r="S106" s="26">
        <f ca="1">SUM(G$13:G106)</f>
        <v>370000</v>
      </c>
      <c r="T106" s="27">
        <f t="shared" ca="1" si="26"/>
        <v>2820000</v>
      </c>
      <c r="U106" s="25">
        <f ca="1">SUM(I$13:I106)</f>
        <v>38660</v>
      </c>
      <c r="V106" s="26">
        <f ca="1">SUM(J$13:J106)</f>
        <v>303231</v>
      </c>
      <c r="W106" s="26">
        <f ca="1">SUM(K$13:K106)</f>
        <v>36864</v>
      </c>
      <c r="X106" s="27">
        <f t="shared" ca="1" si="21"/>
        <v>378755</v>
      </c>
      <c r="Y106" s="3">
        <f t="shared" ca="1" si="27"/>
        <v>8.9906976744186046E-2</v>
      </c>
      <c r="Z106" s="3">
        <f t="shared" ca="1" si="27"/>
        <v>0.15011435643564355</v>
      </c>
      <c r="AA106" s="3">
        <f t="shared" ca="1" si="27"/>
        <v>9.963243243243243E-2</v>
      </c>
      <c r="AB106" s="4">
        <f t="shared" ca="1" si="28"/>
        <v>0.13431028368794326</v>
      </c>
      <c r="AC106" s="47">
        <f t="shared" ca="1" si="22"/>
        <v>2</v>
      </c>
    </row>
    <row r="107" spans="1:29" x14ac:dyDescent="0.3">
      <c r="A107" s="2">
        <v>95</v>
      </c>
      <c r="B107" s="13">
        <v>0.99994549441024017</v>
      </c>
      <c r="C107" s="21">
        <v>0.46122937684378496</v>
      </c>
      <c r="D107" s="31">
        <v>0.34434699734304997</v>
      </c>
      <c r="E107" s="25">
        <f t="shared" ca="1" si="29"/>
        <v>0</v>
      </c>
      <c r="F107" s="26">
        <f t="shared" ca="1" si="30"/>
        <v>30000</v>
      </c>
      <c r="G107" s="26">
        <f t="shared" ca="1" si="31"/>
        <v>0</v>
      </c>
      <c r="H107" s="27">
        <f t="shared" ca="1" si="23"/>
        <v>30000</v>
      </c>
      <c r="I107" s="25">
        <f t="shared" ca="1" si="24"/>
        <v>0</v>
      </c>
      <c r="J107" s="26">
        <f t="shared" ca="1" si="25"/>
        <v>4494</v>
      </c>
      <c r="K107" s="26">
        <f t="shared" ca="1" si="32"/>
        <v>0</v>
      </c>
      <c r="L107" s="27">
        <f t="shared" ca="1" si="18"/>
        <v>4494</v>
      </c>
      <c r="M107" s="19" t="str">
        <f t="shared" ca="1" si="19"/>
        <v/>
      </c>
      <c r="N107" s="3">
        <f t="shared" ca="1" si="19"/>
        <v>0.14979999999999999</v>
      </c>
      <c r="O107" s="3" t="str">
        <f t="shared" ca="1" si="19"/>
        <v/>
      </c>
      <c r="P107" s="4">
        <f t="shared" ca="1" si="20"/>
        <v>0.14979999999999999</v>
      </c>
      <c r="Q107" s="25">
        <f ca="1">SUM(E$13:E107)</f>
        <v>430000</v>
      </c>
      <c r="R107" s="26">
        <f ca="1">SUM(F$13:F107)</f>
        <v>2050000</v>
      </c>
      <c r="S107" s="26">
        <f ca="1">SUM(G$13:G107)</f>
        <v>370000</v>
      </c>
      <c r="T107" s="27">
        <f t="shared" ca="1" si="26"/>
        <v>2850000</v>
      </c>
      <c r="U107" s="25">
        <f ca="1">SUM(I$13:I107)</f>
        <v>38660</v>
      </c>
      <c r="V107" s="26">
        <f ca="1">SUM(J$13:J107)</f>
        <v>307725</v>
      </c>
      <c r="W107" s="26">
        <f ca="1">SUM(K$13:K107)</f>
        <v>36864</v>
      </c>
      <c r="X107" s="27">
        <f t="shared" ca="1" si="21"/>
        <v>383249</v>
      </c>
      <c r="Y107" s="3">
        <f t="shared" ca="1" si="27"/>
        <v>8.9906976744186046E-2</v>
      </c>
      <c r="Z107" s="3">
        <f t="shared" ca="1" si="27"/>
        <v>0.15010975609756097</v>
      </c>
      <c r="AA107" s="3">
        <f t="shared" ca="1" si="27"/>
        <v>9.963243243243243E-2</v>
      </c>
      <c r="AB107" s="4">
        <f t="shared" ca="1" si="28"/>
        <v>0.13447333333333333</v>
      </c>
      <c r="AC107" s="47">
        <f t="shared" ca="1" si="22"/>
        <v>3</v>
      </c>
    </row>
    <row r="108" spans="1:29" x14ac:dyDescent="0.3">
      <c r="A108" s="2">
        <v>96</v>
      </c>
      <c r="B108" s="13">
        <v>1.540699729919115E-2</v>
      </c>
      <c r="C108" s="21">
        <v>0.81186592734580143</v>
      </c>
      <c r="D108" s="31">
        <v>0.71727807641252517</v>
      </c>
      <c r="E108" s="25">
        <f t="shared" ca="1" si="29"/>
        <v>0</v>
      </c>
      <c r="F108" s="26">
        <f t="shared" ca="1" si="30"/>
        <v>0</v>
      </c>
      <c r="G108" s="26">
        <f t="shared" ca="1" si="31"/>
        <v>30000</v>
      </c>
      <c r="H108" s="27">
        <f t="shared" ca="1" si="23"/>
        <v>30000</v>
      </c>
      <c r="I108" s="25">
        <f t="shared" ca="1" si="24"/>
        <v>0</v>
      </c>
      <c r="J108" s="26">
        <f t="shared" ca="1" si="25"/>
        <v>0</v>
      </c>
      <c r="K108" s="26">
        <f t="shared" ca="1" si="32"/>
        <v>3030</v>
      </c>
      <c r="L108" s="27">
        <f t="shared" ca="1" si="18"/>
        <v>3030</v>
      </c>
      <c r="M108" s="19" t="str">
        <f t="shared" ca="1" si="19"/>
        <v/>
      </c>
      <c r="N108" s="3" t="str">
        <f t="shared" ca="1" si="19"/>
        <v/>
      </c>
      <c r="O108" s="3">
        <f t="shared" ca="1" si="19"/>
        <v>0.10100000000000001</v>
      </c>
      <c r="P108" s="4">
        <f t="shared" ca="1" si="20"/>
        <v>0.10100000000000001</v>
      </c>
      <c r="Q108" s="25">
        <f ca="1">SUM(E$13:E108)</f>
        <v>430000</v>
      </c>
      <c r="R108" s="26">
        <f ca="1">SUM(F$13:F108)</f>
        <v>2050000</v>
      </c>
      <c r="S108" s="26">
        <f ca="1">SUM(G$13:G108)</f>
        <v>400000</v>
      </c>
      <c r="T108" s="27">
        <f t="shared" ca="1" si="26"/>
        <v>2880000</v>
      </c>
      <c r="U108" s="25">
        <f ca="1">SUM(I$13:I108)</f>
        <v>38660</v>
      </c>
      <c r="V108" s="26">
        <f ca="1">SUM(J$13:J108)</f>
        <v>307725</v>
      </c>
      <c r="W108" s="26">
        <f ca="1">SUM(K$13:K108)</f>
        <v>39894</v>
      </c>
      <c r="X108" s="27">
        <f t="shared" ca="1" si="21"/>
        <v>386279</v>
      </c>
      <c r="Y108" s="3">
        <f t="shared" ca="1" si="27"/>
        <v>8.9906976744186046E-2</v>
      </c>
      <c r="Z108" s="3">
        <f t="shared" ca="1" si="27"/>
        <v>0.15010975609756097</v>
      </c>
      <c r="AA108" s="3">
        <f t="shared" ca="1" si="27"/>
        <v>9.9735000000000004E-2</v>
      </c>
      <c r="AB108" s="4">
        <f t="shared" ca="1" si="28"/>
        <v>0.13412465277777777</v>
      </c>
      <c r="AC108" s="47">
        <f t="shared" ca="1" si="22"/>
        <v>2</v>
      </c>
    </row>
    <row r="109" spans="1:29" x14ac:dyDescent="0.3">
      <c r="A109" s="2">
        <v>97</v>
      </c>
      <c r="B109" s="13">
        <v>0.44863320658864525</v>
      </c>
      <c r="C109" s="21">
        <v>0.72694128934889934</v>
      </c>
      <c r="D109" s="31">
        <v>0.80312747208467261</v>
      </c>
      <c r="E109" s="25">
        <f t="shared" ca="1" si="29"/>
        <v>0</v>
      </c>
      <c r="F109" s="26">
        <f t="shared" ca="1" si="30"/>
        <v>30000</v>
      </c>
      <c r="G109" s="26">
        <f t="shared" ca="1" si="31"/>
        <v>0</v>
      </c>
      <c r="H109" s="27">
        <f t="shared" ca="1" si="23"/>
        <v>30000</v>
      </c>
      <c r="I109" s="25">
        <f t="shared" ca="1" si="24"/>
        <v>0</v>
      </c>
      <c r="J109" s="26">
        <f t="shared" ca="1" si="25"/>
        <v>4537</v>
      </c>
      <c r="K109" s="26">
        <f t="shared" ca="1" si="32"/>
        <v>0</v>
      </c>
      <c r="L109" s="27">
        <f t="shared" ca="1" si="18"/>
        <v>4537</v>
      </c>
      <c r="M109" s="19" t="str">
        <f t="shared" ca="1" si="19"/>
        <v/>
      </c>
      <c r="N109" s="3">
        <f t="shared" ca="1" si="19"/>
        <v>0.15123333333333333</v>
      </c>
      <c r="O109" s="3" t="str">
        <f t="shared" ca="1" si="19"/>
        <v/>
      </c>
      <c r="P109" s="4">
        <f t="shared" ca="1" si="20"/>
        <v>0.15123333333333333</v>
      </c>
      <c r="Q109" s="25">
        <f ca="1">SUM(E$13:E109)</f>
        <v>430000</v>
      </c>
      <c r="R109" s="26">
        <f ca="1">SUM(F$13:F109)</f>
        <v>2080000</v>
      </c>
      <c r="S109" s="26">
        <f ca="1">SUM(G$13:G109)</f>
        <v>400000</v>
      </c>
      <c r="T109" s="27">
        <f t="shared" ca="1" si="26"/>
        <v>2910000</v>
      </c>
      <c r="U109" s="25">
        <f ca="1">SUM(I$13:I109)</f>
        <v>38660</v>
      </c>
      <c r="V109" s="26">
        <f ca="1">SUM(J$13:J109)</f>
        <v>312262</v>
      </c>
      <c r="W109" s="26">
        <f ca="1">SUM(K$13:K109)</f>
        <v>39894</v>
      </c>
      <c r="X109" s="27">
        <f t="shared" ca="1" si="21"/>
        <v>390816</v>
      </c>
      <c r="Y109" s="3">
        <f t="shared" ca="1" si="27"/>
        <v>8.9906976744186046E-2</v>
      </c>
      <c r="Z109" s="3">
        <f t="shared" ca="1" si="27"/>
        <v>0.15012596153846153</v>
      </c>
      <c r="AA109" s="3">
        <f t="shared" ca="1" si="27"/>
        <v>9.9735000000000004E-2</v>
      </c>
      <c r="AB109" s="4">
        <f t="shared" ca="1" si="28"/>
        <v>0.13430103092783505</v>
      </c>
      <c r="AC109" s="47">
        <f t="shared" ca="1" si="22"/>
        <v>2</v>
      </c>
    </row>
    <row r="110" spans="1:29" x14ac:dyDescent="0.3">
      <c r="A110" s="2">
        <v>98</v>
      </c>
      <c r="B110" s="13">
        <v>0.3639248785843745</v>
      </c>
      <c r="C110" s="21">
        <v>2.1605342652735837E-2</v>
      </c>
      <c r="D110" s="31">
        <v>4.2592682877134025E-2</v>
      </c>
      <c r="E110" s="25">
        <f t="shared" ca="1" si="29"/>
        <v>0</v>
      </c>
      <c r="F110" s="26">
        <f t="shared" ca="1" si="30"/>
        <v>30000</v>
      </c>
      <c r="G110" s="26">
        <f t="shared" ca="1" si="31"/>
        <v>0</v>
      </c>
      <c r="H110" s="27">
        <f t="shared" ca="1" si="23"/>
        <v>30000</v>
      </c>
      <c r="I110" s="25">
        <f t="shared" ca="1" si="24"/>
        <v>0</v>
      </c>
      <c r="J110" s="26">
        <f t="shared" ca="1" si="25"/>
        <v>4375</v>
      </c>
      <c r="K110" s="26">
        <f t="shared" ca="1" si="32"/>
        <v>0</v>
      </c>
      <c r="L110" s="27">
        <f t="shared" ca="1" si="18"/>
        <v>4375</v>
      </c>
      <c r="M110" s="19" t="str">
        <f t="shared" ca="1" si="19"/>
        <v/>
      </c>
      <c r="N110" s="3">
        <f t="shared" ca="1" si="19"/>
        <v>0.14583333333333334</v>
      </c>
      <c r="O110" s="3" t="str">
        <f t="shared" ca="1" si="19"/>
        <v/>
      </c>
      <c r="P110" s="4">
        <f t="shared" ca="1" si="20"/>
        <v>0.14583333333333334</v>
      </c>
      <c r="Q110" s="25">
        <f ca="1">SUM(E$13:E110)</f>
        <v>430000</v>
      </c>
      <c r="R110" s="26">
        <f ca="1">SUM(F$13:F110)</f>
        <v>2110000</v>
      </c>
      <c r="S110" s="26">
        <f ca="1">SUM(G$13:G110)</f>
        <v>400000</v>
      </c>
      <c r="T110" s="27">
        <f t="shared" ca="1" si="26"/>
        <v>2940000</v>
      </c>
      <c r="U110" s="25">
        <f ca="1">SUM(I$13:I110)</f>
        <v>38660</v>
      </c>
      <c r="V110" s="26">
        <f ca="1">SUM(J$13:J110)</f>
        <v>316637</v>
      </c>
      <c r="W110" s="26">
        <f ca="1">SUM(K$13:K110)</f>
        <v>39894</v>
      </c>
      <c r="X110" s="27">
        <f t="shared" ca="1" si="21"/>
        <v>395191</v>
      </c>
      <c r="Y110" s="3">
        <f t="shared" ca="1" si="27"/>
        <v>8.9906976744186046E-2</v>
      </c>
      <c r="Z110" s="3">
        <f t="shared" ca="1" si="27"/>
        <v>0.1500649289099526</v>
      </c>
      <c r="AA110" s="3">
        <f t="shared" ca="1" si="27"/>
        <v>9.9735000000000004E-2</v>
      </c>
      <c r="AB110" s="4">
        <f t="shared" ca="1" si="28"/>
        <v>0.1344187074829932</v>
      </c>
      <c r="AC110" s="47">
        <f t="shared" ca="1" si="22"/>
        <v>1</v>
      </c>
    </row>
    <row r="111" spans="1:29" x14ac:dyDescent="0.3">
      <c r="A111" s="2">
        <v>99</v>
      </c>
      <c r="B111" s="13">
        <v>0.25907602228883297</v>
      </c>
      <c r="C111" s="21">
        <v>0.87751479000351129</v>
      </c>
      <c r="D111" s="31">
        <v>0.62793685694420032</v>
      </c>
      <c r="E111" s="25">
        <f t="shared" ca="1" si="29"/>
        <v>30000</v>
      </c>
      <c r="F111" s="26">
        <f t="shared" ca="1" si="30"/>
        <v>0</v>
      </c>
      <c r="G111" s="26">
        <f t="shared" ca="1" si="31"/>
        <v>0</v>
      </c>
      <c r="H111" s="27">
        <f t="shared" ca="1" si="23"/>
        <v>30000</v>
      </c>
      <c r="I111" s="25">
        <f t="shared" ca="1" si="24"/>
        <v>2668</v>
      </c>
      <c r="J111" s="26">
        <f t="shared" ca="1" si="25"/>
        <v>0</v>
      </c>
      <c r="K111" s="26">
        <f t="shared" ca="1" si="32"/>
        <v>0</v>
      </c>
      <c r="L111" s="27">
        <f t="shared" ca="1" si="18"/>
        <v>2668</v>
      </c>
      <c r="M111" s="19">
        <f t="shared" ca="1" si="19"/>
        <v>8.8933333333333336E-2</v>
      </c>
      <c r="N111" s="3" t="str">
        <f t="shared" ca="1" si="19"/>
        <v/>
      </c>
      <c r="O111" s="3" t="str">
        <f t="shared" ca="1" si="19"/>
        <v/>
      </c>
      <c r="P111" s="4">
        <f t="shared" ca="1" si="20"/>
        <v>8.8933333333333336E-2</v>
      </c>
      <c r="Q111" s="25">
        <f ca="1">SUM(E$13:E111)</f>
        <v>460000</v>
      </c>
      <c r="R111" s="26">
        <f ca="1">SUM(F$13:F111)</f>
        <v>2110000</v>
      </c>
      <c r="S111" s="26">
        <f ca="1">SUM(G$13:G111)</f>
        <v>400000</v>
      </c>
      <c r="T111" s="27">
        <f t="shared" ca="1" si="26"/>
        <v>2970000</v>
      </c>
      <c r="U111" s="25">
        <f ca="1">SUM(I$13:I111)</f>
        <v>41328</v>
      </c>
      <c r="V111" s="26">
        <f ca="1">SUM(J$13:J111)</f>
        <v>316637</v>
      </c>
      <c r="W111" s="26">
        <f ca="1">SUM(K$13:K111)</f>
        <v>39894</v>
      </c>
      <c r="X111" s="27">
        <f t="shared" ca="1" si="21"/>
        <v>397859</v>
      </c>
      <c r="Y111" s="3">
        <f t="shared" ca="1" si="27"/>
        <v>8.9843478260869566E-2</v>
      </c>
      <c r="Z111" s="3">
        <f t="shared" ca="1" si="27"/>
        <v>0.1500649289099526</v>
      </c>
      <c r="AA111" s="3">
        <f t="shared" ca="1" si="27"/>
        <v>9.9735000000000004E-2</v>
      </c>
      <c r="AB111" s="4">
        <f t="shared" ca="1" si="28"/>
        <v>0.13395925925925925</v>
      </c>
      <c r="AC111" s="47">
        <f t="shared" ca="1" si="22"/>
        <v>2</v>
      </c>
    </row>
    <row r="112" spans="1:29" x14ac:dyDescent="0.3">
      <c r="A112" s="5">
        <v>100</v>
      </c>
      <c r="B112" s="14">
        <v>0.79531740617593338</v>
      </c>
      <c r="C112" s="32">
        <v>0.53819267336249277</v>
      </c>
      <c r="D112" s="33">
        <v>0.45843732587333197</v>
      </c>
      <c r="E112" s="28">
        <f t="shared" ca="1" si="29"/>
        <v>0</v>
      </c>
      <c r="F112" s="29">
        <f t="shared" ca="1" si="30"/>
        <v>30000</v>
      </c>
      <c r="G112" s="29">
        <f t="shared" ca="1" si="31"/>
        <v>0</v>
      </c>
      <c r="H112" s="30">
        <f t="shared" ca="1" si="23"/>
        <v>30000</v>
      </c>
      <c r="I112" s="28">
        <f t="shared" ca="1" si="24"/>
        <v>0</v>
      </c>
      <c r="J112" s="29">
        <f t="shared" ca="1" si="25"/>
        <v>4506</v>
      </c>
      <c r="K112" s="29">
        <f t="shared" ca="1" si="32"/>
        <v>0</v>
      </c>
      <c r="L112" s="30">
        <f t="shared" ca="1" si="18"/>
        <v>4506</v>
      </c>
      <c r="M112" s="20" t="str">
        <f t="shared" ca="1" si="19"/>
        <v/>
      </c>
      <c r="N112" s="6">
        <f t="shared" ca="1" si="19"/>
        <v>0.1502</v>
      </c>
      <c r="O112" s="6" t="str">
        <f t="shared" ca="1" si="19"/>
        <v/>
      </c>
      <c r="P112" s="7">
        <f t="shared" ca="1" si="20"/>
        <v>0.1502</v>
      </c>
      <c r="Q112" s="28">
        <f ca="1">SUM(E$13:E112)</f>
        <v>460000</v>
      </c>
      <c r="R112" s="29">
        <f ca="1">SUM(F$13:F112)</f>
        <v>2140000</v>
      </c>
      <c r="S112" s="29">
        <f ca="1">SUM(G$13:G112)</f>
        <v>400000</v>
      </c>
      <c r="T112" s="30">
        <f t="shared" ca="1" si="26"/>
        <v>3000000</v>
      </c>
      <c r="U112" s="28">
        <f ca="1">SUM(I$13:I112)</f>
        <v>41328</v>
      </c>
      <c r="V112" s="29">
        <f ca="1">SUM(J$13:J112)</f>
        <v>321143</v>
      </c>
      <c r="W112" s="29">
        <f ca="1">SUM(K$13:K112)</f>
        <v>39894</v>
      </c>
      <c r="X112" s="30">
        <f t="shared" ca="1" si="21"/>
        <v>402365</v>
      </c>
      <c r="Y112" s="6">
        <f t="shared" ca="1" si="27"/>
        <v>8.9843478260869566E-2</v>
      </c>
      <c r="Z112" s="6">
        <f t="shared" ca="1" si="27"/>
        <v>0.15006682242990654</v>
      </c>
      <c r="AA112" s="6">
        <f t="shared" ca="1" si="27"/>
        <v>9.9735000000000004E-2</v>
      </c>
      <c r="AB112" s="7">
        <f t="shared" ca="1" si="28"/>
        <v>0.13412166666666667</v>
      </c>
      <c r="AC112" s="47"/>
    </row>
  </sheetData>
  <mergeCells count="17">
    <mergeCell ref="AC5:AD5"/>
    <mergeCell ref="I3:N7"/>
    <mergeCell ref="F5:G5"/>
    <mergeCell ref="A1:C1"/>
    <mergeCell ref="F1:G1"/>
    <mergeCell ref="A2:B2"/>
    <mergeCell ref="A3:B3"/>
    <mergeCell ref="A4:A6"/>
    <mergeCell ref="Q10:AB10"/>
    <mergeCell ref="B11:D11"/>
    <mergeCell ref="E11:H11"/>
    <mergeCell ref="I11:L11"/>
    <mergeCell ref="M11:P11"/>
    <mergeCell ref="Q11:T11"/>
    <mergeCell ref="U11:X11"/>
    <mergeCell ref="Y11:AB11"/>
    <mergeCell ref="E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0F7B1-2AA7-450E-8F0D-55BE702F940B}">
  <dimension ref="A1:AD112"/>
  <sheetViews>
    <sheetView workbookViewId="0">
      <selection activeCell="G4" sqref="G4"/>
    </sheetView>
  </sheetViews>
  <sheetFormatPr defaultRowHeight="14.4" x14ac:dyDescent="0.3"/>
  <cols>
    <col min="1" max="1" width="11.6640625" customWidth="1"/>
    <col min="6" max="6" width="10.88671875" bestFit="1" customWidth="1"/>
    <col min="29" max="29" width="23.21875" bestFit="1" customWidth="1"/>
  </cols>
  <sheetData>
    <row r="1" spans="1:30" ht="15.6" x14ac:dyDescent="0.3">
      <c r="A1" s="70" t="s">
        <v>11</v>
      </c>
      <c r="B1" s="70"/>
      <c r="C1" s="70"/>
      <c r="F1" s="75" t="s">
        <v>17</v>
      </c>
      <c r="G1" s="75"/>
      <c r="I1" s="63" t="s">
        <v>35</v>
      </c>
    </row>
    <row r="2" spans="1:30" x14ac:dyDescent="0.3">
      <c r="A2" s="74" t="s">
        <v>19</v>
      </c>
      <c r="B2" s="74"/>
      <c r="C2" s="11">
        <v>30000</v>
      </c>
      <c r="F2" s="41" t="s">
        <v>14</v>
      </c>
      <c r="G2" s="42">
        <f ca="1">SUM(Q112:S112)</f>
        <v>3000000</v>
      </c>
      <c r="J2" s="1"/>
      <c r="K2" s="1"/>
      <c r="L2" s="1"/>
    </row>
    <row r="3" spans="1:30" x14ac:dyDescent="0.3">
      <c r="A3" s="74" t="s">
        <v>9</v>
      </c>
      <c r="B3" s="74"/>
      <c r="C3" s="11">
        <v>3</v>
      </c>
      <c r="F3" s="41" t="s">
        <v>3</v>
      </c>
      <c r="G3" s="42">
        <f ca="1">SUM(U112:W112)</f>
        <v>326547</v>
      </c>
      <c r="I3" s="82" t="s">
        <v>36</v>
      </c>
      <c r="J3" s="82"/>
      <c r="K3" s="82"/>
      <c r="L3" s="82"/>
      <c r="M3" s="82"/>
      <c r="N3" s="82"/>
    </row>
    <row r="4" spans="1:30" x14ac:dyDescent="0.3">
      <c r="A4" s="71" t="s">
        <v>10</v>
      </c>
      <c r="B4" s="23" t="s">
        <v>0</v>
      </c>
      <c r="C4" s="24">
        <v>0.09</v>
      </c>
      <c r="F4" s="41" t="s">
        <v>16</v>
      </c>
      <c r="G4" s="43">
        <f ca="1">G3/G2</f>
        <v>0.108849</v>
      </c>
      <c r="I4" s="82"/>
      <c r="J4" s="82"/>
      <c r="K4" s="82"/>
      <c r="L4" s="82"/>
      <c r="M4" s="82"/>
      <c r="N4" s="82"/>
    </row>
    <row r="5" spans="1:30" ht="26.4" customHeight="1" x14ac:dyDescent="0.3">
      <c r="A5" s="72"/>
      <c r="B5" s="11" t="s">
        <v>1</v>
      </c>
      <c r="C5" s="12">
        <v>0.11</v>
      </c>
      <c r="F5" s="84" t="s">
        <v>34</v>
      </c>
      <c r="G5" s="84"/>
      <c r="I5" s="82"/>
      <c r="J5" s="82"/>
      <c r="K5" s="82"/>
      <c r="L5" s="82"/>
      <c r="M5" s="82"/>
      <c r="N5" s="82"/>
      <c r="AC5" s="84" t="s">
        <v>34</v>
      </c>
      <c r="AD5" s="84"/>
    </row>
    <row r="6" spans="1:30" x14ac:dyDescent="0.3">
      <c r="A6" s="73"/>
      <c r="B6" s="44" t="s">
        <v>2</v>
      </c>
      <c r="C6" s="45">
        <v>0.1</v>
      </c>
      <c r="F6" s="22">
        <v>1</v>
      </c>
      <c r="G6" s="22" t="s">
        <v>0</v>
      </c>
      <c r="I6" s="82"/>
      <c r="J6" s="82"/>
      <c r="K6" s="82"/>
      <c r="L6" s="82"/>
      <c r="M6" s="82"/>
      <c r="N6" s="82"/>
      <c r="AC6" s="22">
        <v>1</v>
      </c>
      <c r="AD6" s="22" t="s">
        <v>0</v>
      </c>
    </row>
    <row r="7" spans="1:30" x14ac:dyDescent="0.3">
      <c r="A7" s="34" t="s">
        <v>12</v>
      </c>
      <c r="B7" s="22"/>
      <c r="C7" s="22">
        <v>0.2</v>
      </c>
      <c r="F7" s="22">
        <v>2</v>
      </c>
      <c r="G7" s="22" t="s">
        <v>1</v>
      </c>
      <c r="I7" s="82"/>
      <c r="J7" s="82"/>
      <c r="K7" s="82"/>
      <c r="L7" s="82"/>
      <c r="M7" s="82"/>
      <c r="N7" s="82"/>
      <c r="AC7" s="22">
        <v>2</v>
      </c>
      <c r="AD7" s="22" t="s">
        <v>1</v>
      </c>
    </row>
    <row r="8" spans="1:30" x14ac:dyDescent="0.3">
      <c r="A8" s="34" t="s">
        <v>13</v>
      </c>
      <c r="B8" s="22"/>
      <c r="C8" s="22"/>
      <c r="F8" s="22">
        <v>3</v>
      </c>
      <c r="G8" s="22" t="s">
        <v>2</v>
      </c>
      <c r="AC8" s="22">
        <v>3</v>
      </c>
      <c r="AD8" s="22" t="s">
        <v>2</v>
      </c>
    </row>
    <row r="10" spans="1:30" x14ac:dyDescent="0.3">
      <c r="A10" s="1"/>
      <c r="D10" s="1"/>
      <c r="E10" s="76" t="s">
        <v>4</v>
      </c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8"/>
      <c r="Q10" s="76" t="s">
        <v>5</v>
      </c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8"/>
    </row>
    <row r="11" spans="1:30" x14ac:dyDescent="0.3">
      <c r="A11" s="1"/>
      <c r="B11" s="67" t="s">
        <v>18</v>
      </c>
      <c r="C11" s="68"/>
      <c r="D11" s="69"/>
      <c r="E11" s="76" t="s">
        <v>15</v>
      </c>
      <c r="F11" s="77"/>
      <c r="G11" s="77"/>
      <c r="H11" s="78"/>
      <c r="I11" s="76" t="s">
        <v>3</v>
      </c>
      <c r="J11" s="77"/>
      <c r="K11" s="77"/>
      <c r="L11" s="77"/>
      <c r="M11" s="76" t="s">
        <v>7</v>
      </c>
      <c r="N11" s="77"/>
      <c r="O11" s="77"/>
      <c r="P11" s="78"/>
      <c r="Q11" s="76" t="s">
        <v>15</v>
      </c>
      <c r="R11" s="77"/>
      <c r="S11" s="77"/>
      <c r="T11" s="78"/>
      <c r="U11" s="76" t="s">
        <v>3</v>
      </c>
      <c r="V11" s="77"/>
      <c r="W11" s="77"/>
      <c r="X11" s="77"/>
      <c r="Y11" s="76" t="s">
        <v>7</v>
      </c>
      <c r="Z11" s="77"/>
      <c r="AA11" s="77"/>
      <c r="AB11" s="78"/>
      <c r="AC11" s="61" t="s">
        <v>29</v>
      </c>
    </row>
    <row r="12" spans="1:30" x14ac:dyDescent="0.3">
      <c r="A12" s="8" t="s">
        <v>6</v>
      </c>
      <c r="B12" s="8" t="s">
        <v>0</v>
      </c>
      <c r="C12" s="9" t="s">
        <v>1</v>
      </c>
      <c r="D12" s="10" t="s">
        <v>2</v>
      </c>
      <c r="E12" s="8" t="s">
        <v>0</v>
      </c>
      <c r="F12" s="9" t="s">
        <v>1</v>
      </c>
      <c r="G12" s="9" t="s">
        <v>2</v>
      </c>
      <c r="H12" s="10" t="s">
        <v>8</v>
      </c>
      <c r="I12" s="8" t="s">
        <v>0</v>
      </c>
      <c r="J12" s="9" t="s">
        <v>1</v>
      </c>
      <c r="K12" s="9" t="s">
        <v>2</v>
      </c>
      <c r="L12" s="10" t="s">
        <v>8</v>
      </c>
      <c r="M12" s="8" t="s">
        <v>0</v>
      </c>
      <c r="N12" s="9" t="s">
        <v>1</v>
      </c>
      <c r="O12" s="9" t="s">
        <v>2</v>
      </c>
      <c r="P12" s="10" t="s">
        <v>8</v>
      </c>
      <c r="Q12" s="8" t="s">
        <v>0</v>
      </c>
      <c r="R12" s="9" t="s">
        <v>1</v>
      </c>
      <c r="S12" s="9" t="s">
        <v>2</v>
      </c>
      <c r="T12" s="10" t="s">
        <v>8</v>
      </c>
      <c r="U12" s="8" t="s">
        <v>0</v>
      </c>
      <c r="V12" s="9" t="s">
        <v>1</v>
      </c>
      <c r="W12" s="9" t="s">
        <v>2</v>
      </c>
      <c r="X12" s="10" t="s">
        <v>8</v>
      </c>
      <c r="Y12" s="9" t="s">
        <v>0</v>
      </c>
      <c r="Z12" s="9" t="s">
        <v>1</v>
      </c>
      <c r="AA12" s="9" t="s">
        <v>2</v>
      </c>
      <c r="AB12" s="10" t="s">
        <v>8</v>
      </c>
      <c r="AC12" s="47"/>
    </row>
    <row r="13" spans="1:30" x14ac:dyDescent="0.3">
      <c r="A13" s="15">
        <v>1</v>
      </c>
      <c r="B13" s="35">
        <v>0.70198031293466034</v>
      </c>
      <c r="C13" s="36">
        <v>0.75705401715290677</v>
      </c>
      <c r="D13" s="37">
        <v>0.58178693585021324</v>
      </c>
      <c r="E13" s="38">
        <f>$C$2/$C$3</f>
        <v>10000</v>
      </c>
      <c r="F13" s="39">
        <v>10000</v>
      </c>
      <c r="G13" s="39">
        <v>10000</v>
      </c>
      <c r="H13" s="40">
        <f>SUM(E13:G13)</f>
        <v>30000</v>
      </c>
      <c r="I13" s="38">
        <f>IFERROR(_xlfn.BINOM.INV(E13,$C$4,B13),0)</f>
        <v>915</v>
      </c>
      <c r="J13" s="39">
        <f>IFERROR(_xlfn.BINOM.INV(F13,$C$5,C13),0)</f>
        <v>1122</v>
      </c>
      <c r="K13" s="39">
        <f>IFERROR(_xlfn.BINOM.INV(G13,$C$6,D13),0)</f>
        <v>1006</v>
      </c>
      <c r="L13" s="40">
        <f t="shared" ref="L13:L76" si="0">SUM(I13:K13)</f>
        <v>3043</v>
      </c>
      <c r="M13" s="16">
        <f t="shared" ref="M13:O44" si="1">IF(E13=0,"",I13/E13)</f>
        <v>9.1499999999999998E-2</v>
      </c>
      <c r="N13" s="17">
        <f t="shared" si="1"/>
        <v>0.11219999999999999</v>
      </c>
      <c r="O13" s="17">
        <f t="shared" si="1"/>
        <v>0.10059999999999999</v>
      </c>
      <c r="P13" s="18">
        <f t="shared" ref="P13:P76" si="2">L13/H13</f>
        <v>0.10143333333333333</v>
      </c>
      <c r="Q13" s="38">
        <f>SUM(E$13:E13)</f>
        <v>10000</v>
      </c>
      <c r="R13" s="39">
        <f>SUM(F$13:F13)</f>
        <v>10000</v>
      </c>
      <c r="S13" s="39">
        <f>SUM(G$13:G13)</f>
        <v>10000</v>
      </c>
      <c r="T13" s="40">
        <f>SUM(Q13:S13)</f>
        <v>30000</v>
      </c>
      <c r="U13" s="38">
        <f>SUM(I$13:I13)</f>
        <v>915</v>
      </c>
      <c r="V13" s="39">
        <f>SUM(J$13:J13)</f>
        <v>1122</v>
      </c>
      <c r="W13" s="39">
        <f>SUM(K$13:K13)</f>
        <v>1006</v>
      </c>
      <c r="X13" s="40">
        <f t="shared" ref="X13:X76" si="3">SUM(U13:W13)</f>
        <v>3043</v>
      </c>
      <c r="Y13" s="17">
        <f>IF(Q13=0,"",U13/Q13)</f>
        <v>9.1499999999999998E-2</v>
      </c>
      <c r="Z13" s="17">
        <f t="shared" ref="Z13:AA76" si="4">IF(R13=0,"",V13/R13)</f>
        <v>0.11219999999999999</v>
      </c>
      <c r="AA13" s="17">
        <f t="shared" si="4"/>
        <v>0.10059999999999999</v>
      </c>
      <c r="AB13" s="18">
        <f>X13/T13</f>
        <v>0.10143333333333333</v>
      </c>
      <c r="AC13" s="47">
        <f t="shared" ref="AC13:AC44" ca="1" si="5">IF(C13&lt;$C$7, RANDBETWEEN(1,3), IF( AND(Y13&gt;Z13, Y13&gt;AA13), 1, IF(AND(AA13&gt;Y13, AA13&gt;Z13), 3, 2)))</f>
        <v>2</v>
      </c>
    </row>
    <row r="14" spans="1:30" x14ac:dyDescent="0.3">
      <c r="A14" s="2">
        <v>2</v>
      </c>
      <c r="B14" s="13">
        <v>0.24700336545827017</v>
      </c>
      <c r="C14" s="21">
        <v>0.9130203135069771</v>
      </c>
      <c r="D14" s="31">
        <v>0.6162584125029098</v>
      </c>
      <c r="E14" s="25">
        <f ca="1">IF(AC13 = 1, 30000, 0)</f>
        <v>0</v>
      </c>
      <c r="F14" s="26">
        <f ca="1">IF(AC13=2,30000,0)</f>
        <v>30000</v>
      </c>
      <c r="G14" s="26">
        <f ca="1">IF(AC13 = 3, 30000, 0)</f>
        <v>0</v>
      </c>
      <c r="H14" s="27">
        <f t="shared" ref="H14:H77" ca="1" si="6">SUM(E14:G14)</f>
        <v>30000</v>
      </c>
      <c r="I14" s="25">
        <f t="shared" ref="I14:I77" ca="1" si="7">IFERROR(_xlfn.BINOM.INV(E14,$C$4,B14),0)</f>
        <v>0</v>
      </c>
      <c r="J14" s="26">
        <f t="shared" ref="J14:J77" ca="1" si="8">IFERROR(_xlfn.BINOM.INV(F14,$C$5,C14),0)</f>
        <v>3374</v>
      </c>
      <c r="K14" s="26">
        <f ca="1">IFERROR(_xlfn.BINOM.INV(G14,$C$6,D14),0)</f>
        <v>0</v>
      </c>
      <c r="L14" s="27">
        <f t="shared" ca="1" si="0"/>
        <v>3374</v>
      </c>
      <c r="M14" s="19" t="str">
        <f t="shared" ca="1" si="1"/>
        <v/>
      </c>
      <c r="N14" s="3">
        <f t="shared" ca="1" si="1"/>
        <v>0.11246666666666667</v>
      </c>
      <c r="O14" s="3" t="str">
        <f t="shared" ca="1" si="1"/>
        <v/>
      </c>
      <c r="P14" s="4">
        <f t="shared" ca="1" si="2"/>
        <v>0.11246666666666667</v>
      </c>
      <c r="Q14" s="25">
        <f ca="1">SUM(E$13:E14)</f>
        <v>10000</v>
      </c>
      <c r="R14" s="26">
        <f ca="1">SUM(F$13:F14)</f>
        <v>40000</v>
      </c>
      <c r="S14" s="26">
        <f ca="1">SUM(G$13:G14)</f>
        <v>10000</v>
      </c>
      <c r="T14" s="27">
        <f t="shared" ref="T14:T77" ca="1" si="9">SUM(Q14:S14)</f>
        <v>60000</v>
      </c>
      <c r="U14" s="25">
        <f ca="1">SUM(I$13:I14)</f>
        <v>915</v>
      </c>
      <c r="V14" s="26">
        <f ca="1">SUM(J$13:J14)</f>
        <v>4496</v>
      </c>
      <c r="W14" s="26">
        <f ca="1">SUM(K$13:K14)</f>
        <v>1006</v>
      </c>
      <c r="X14" s="27">
        <f t="shared" ca="1" si="3"/>
        <v>6417</v>
      </c>
      <c r="Y14" s="3">
        <f t="shared" ref="Y14:AA77" ca="1" si="10">IF(Q14=0,"",U14/Q14)</f>
        <v>9.1499999999999998E-2</v>
      </c>
      <c r="Z14" s="3">
        <f t="shared" ca="1" si="4"/>
        <v>0.1124</v>
      </c>
      <c r="AA14" s="3">
        <f t="shared" ca="1" si="4"/>
        <v>0.10059999999999999</v>
      </c>
      <c r="AB14" s="4">
        <f t="shared" ref="AB14:AB77" ca="1" si="11">X14/T14</f>
        <v>0.10695</v>
      </c>
      <c r="AC14" s="47">
        <f t="shared" ca="1" si="5"/>
        <v>2</v>
      </c>
    </row>
    <row r="15" spans="1:30" x14ac:dyDescent="0.3">
      <c r="A15" s="2">
        <v>3</v>
      </c>
      <c r="B15" s="13">
        <v>0.77403786827093313</v>
      </c>
      <c r="C15" s="21">
        <v>0.88395829380752333</v>
      </c>
      <c r="D15" s="31">
        <v>0.99913470052741848</v>
      </c>
      <c r="E15" s="25">
        <f t="shared" ref="E15:E78" ca="1" si="12">IF(AC14 = 1, 30000, 0)</f>
        <v>0</v>
      </c>
      <c r="F15" s="26">
        <f t="shared" ref="F15:F78" ca="1" si="13">IF(AC14=2,30000,0)</f>
        <v>30000</v>
      </c>
      <c r="G15" s="26">
        <f t="shared" ref="G15:G78" ca="1" si="14">IF(AC14 = 3, 30000, 0)</f>
        <v>0</v>
      </c>
      <c r="H15" s="27">
        <f t="shared" ca="1" si="6"/>
        <v>30000</v>
      </c>
      <c r="I15" s="25">
        <f t="shared" ca="1" si="7"/>
        <v>0</v>
      </c>
      <c r="J15" s="26">
        <f t="shared" ca="1" si="8"/>
        <v>3365</v>
      </c>
      <c r="K15" s="26">
        <f t="shared" ref="K15:K78" ca="1" si="15">IFERROR(_xlfn.BINOM.INV(G15,$C$6,D15),0)</f>
        <v>0</v>
      </c>
      <c r="L15" s="27">
        <f t="shared" ca="1" si="0"/>
        <v>3365</v>
      </c>
      <c r="M15" s="19" t="str">
        <f t="shared" ca="1" si="1"/>
        <v/>
      </c>
      <c r="N15" s="3">
        <f t="shared" ca="1" si="1"/>
        <v>0.11216666666666666</v>
      </c>
      <c r="O15" s="3" t="str">
        <f t="shared" ca="1" si="1"/>
        <v/>
      </c>
      <c r="P15" s="4">
        <f t="shared" ca="1" si="2"/>
        <v>0.11216666666666666</v>
      </c>
      <c r="Q15" s="25">
        <f ca="1">SUM(E$13:E15)</f>
        <v>10000</v>
      </c>
      <c r="R15" s="26">
        <f ca="1">SUM(F$13:F15)</f>
        <v>70000</v>
      </c>
      <c r="S15" s="26">
        <f ca="1">SUM(G$13:G15)</f>
        <v>10000</v>
      </c>
      <c r="T15" s="27">
        <f t="shared" ca="1" si="9"/>
        <v>90000</v>
      </c>
      <c r="U15" s="25">
        <f ca="1">SUM(I$13:I15)</f>
        <v>915</v>
      </c>
      <c r="V15" s="26">
        <f ca="1">SUM(J$13:J15)</f>
        <v>7861</v>
      </c>
      <c r="W15" s="26">
        <f ca="1">SUM(K$13:K15)</f>
        <v>1006</v>
      </c>
      <c r="X15" s="27">
        <f t="shared" ca="1" si="3"/>
        <v>9782</v>
      </c>
      <c r="Y15" s="3">
        <f t="shared" ca="1" si="10"/>
        <v>9.1499999999999998E-2</v>
      </c>
      <c r="Z15" s="3">
        <f t="shared" ca="1" si="4"/>
        <v>0.1123</v>
      </c>
      <c r="AA15" s="3">
        <f t="shared" ca="1" si="4"/>
        <v>0.10059999999999999</v>
      </c>
      <c r="AB15" s="4">
        <f t="shared" ca="1" si="11"/>
        <v>0.10868888888888889</v>
      </c>
      <c r="AC15" s="47">
        <f t="shared" ca="1" si="5"/>
        <v>2</v>
      </c>
    </row>
    <row r="16" spans="1:30" x14ac:dyDescent="0.3">
      <c r="A16" s="2">
        <v>4</v>
      </c>
      <c r="B16" s="13">
        <v>0.44837627939003699</v>
      </c>
      <c r="C16" s="21">
        <v>0.76574702001985018</v>
      </c>
      <c r="D16" s="31">
        <v>0.92547885202713231</v>
      </c>
      <c r="E16" s="25">
        <f t="shared" ca="1" si="12"/>
        <v>0</v>
      </c>
      <c r="F16" s="26">
        <f t="shared" ca="1" si="13"/>
        <v>30000</v>
      </c>
      <c r="G16" s="26">
        <f t="shared" ca="1" si="14"/>
        <v>0</v>
      </c>
      <c r="H16" s="27">
        <f t="shared" ca="1" si="6"/>
        <v>30000</v>
      </c>
      <c r="I16" s="25">
        <f t="shared" ca="1" si="7"/>
        <v>0</v>
      </c>
      <c r="J16" s="26">
        <f t="shared" ca="1" si="8"/>
        <v>3339</v>
      </c>
      <c r="K16" s="26">
        <f t="shared" ca="1" si="15"/>
        <v>0</v>
      </c>
      <c r="L16" s="27">
        <f t="shared" ca="1" si="0"/>
        <v>3339</v>
      </c>
      <c r="M16" s="19" t="str">
        <f t="shared" ca="1" si="1"/>
        <v/>
      </c>
      <c r="N16" s="3">
        <f t="shared" ca="1" si="1"/>
        <v>0.1113</v>
      </c>
      <c r="O16" s="3" t="str">
        <f t="shared" ca="1" si="1"/>
        <v/>
      </c>
      <c r="P16" s="4">
        <f t="shared" ca="1" si="2"/>
        <v>0.1113</v>
      </c>
      <c r="Q16" s="25">
        <f ca="1">SUM(E$13:E16)</f>
        <v>10000</v>
      </c>
      <c r="R16" s="26">
        <f ca="1">SUM(F$13:F16)</f>
        <v>100000</v>
      </c>
      <c r="S16" s="26">
        <f ca="1">SUM(G$13:G16)</f>
        <v>10000</v>
      </c>
      <c r="T16" s="27">
        <f t="shared" ca="1" si="9"/>
        <v>120000</v>
      </c>
      <c r="U16" s="25">
        <f ca="1">SUM(I$13:I16)</f>
        <v>915</v>
      </c>
      <c r="V16" s="26">
        <f ca="1">SUM(J$13:J16)</f>
        <v>11200</v>
      </c>
      <c r="W16" s="26">
        <f ca="1">SUM(K$13:K16)</f>
        <v>1006</v>
      </c>
      <c r="X16" s="27">
        <f t="shared" ca="1" si="3"/>
        <v>13121</v>
      </c>
      <c r="Y16" s="3">
        <f t="shared" ca="1" si="10"/>
        <v>9.1499999999999998E-2</v>
      </c>
      <c r="Z16" s="3">
        <f t="shared" ca="1" si="4"/>
        <v>0.112</v>
      </c>
      <c r="AA16" s="3">
        <f t="shared" ca="1" si="4"/>
        <v>0.10059999999999999</v>
      </c>
      <c r="AB16" s="4">
        <f t="shared" ca="1" si="11"/>
        <v>0.10934166666666667</v>
      </c>
      <c r="AC16" s="47">
        <f t="shared" ca="1" si="5"/>
        <v>2</v>
      </c>
    </row>
    <row r="17" spans="1:29" x14ac:dyDescent="0.3">
      <c r="A17" s="2">
        <v>5</v>
      </c>
      <c r="B17" s="13">
        <v>0.40610408831632827</v>
      </c>
      <c r="C17" s="21">
        <v>0.60061869943367407</v>
      </c>
      <c r="D17" s="31">
        <v>0.91935375465246327</v>
      </c>
      <c r="E17" s="25">
        <f t="shared" ca="1" si="12"/>
        <v>0</v>
      </c>
      <c r="F17" s="26">
        <f t="shared" ca="1" si="13"/>
        <v>30000</v>
      </c>
      <c r="G17" s="26">
        <f t="shared" ca="1" si="14"/>
        <v>0</v>
      </c>
      <c r="H17" s="27">
        <f t="shared" ca="1" si="6"/>
        <v>30000</v>
      </c>
      <c r="I17" s="25">
        <f t="shared" ca="1" si="7"/>
        <v>0</v>
      </c>
      <c r="J17" s="26">
        <f t="shared" ca="1" si="8"/>
        <v>3314</v>
      </c>
      <c r="K17" s="26">
        <f t="shared" ca="1" si="15"/>
        <v>0</v>
      </c>
      <c r="L17" s="27">
        <f t="shared" ca="1" si="0"/>
        <v>3314</v>
      </c>
      <c r="M17" s="19" t="str">
        <f t="shared" ca="1" si="1"/>
        <v/>
      </c>
      <c r="N17" s="3">
        <f t="shared" ca="1" si="1"/>
        <v>0.11046666666666667</v>
      </c>
      <c r="O17" s="3" t="str">
        <f t="shared" ca="1" si="1"/>
        <v/>
      </c>
      <c r="P17" s="4">
        <f t="shared" ca="1" si="2"/>
        <v>0.11046666666666667</v>
      </c>
      <c r="Q17" s="25">
        <f ca="1">SUM(E$13:E17)</f>
        <v>10000</v>
      </c>
      <c r="R17" s="26">
        <f ca="1">SUM(F$13:F17)</f>
        <v>130000</v>
      </c>
      <c r="S17" s="26">
        <f ca="1">SUM(G$13:G17)</f>
        <v>10000</v>
      </c>
      <c r="T17" s="27">
        <f t="shared" ca="1" si="9"/>
        <v>150000</v>
      </c>
      <c r="U17" s="25">
        <f ca="1">SUM(I$13:I17)</f>
        <v>915</v>
      </c>
      <c r="V17" s="26">
        <f ca="1">SUM(J$13:J17)</f>
        <v>14514</v>
      </c>
      <c r="W17" s="26">
        <f ca="1">SUM(K$13:K17)</f>
        <v>1006</v>
      </c>
      <c r="X17" s="27">
        <f t="shared" ca="1" si="3"/>
        <v>16435</v>
      </c>
      <c r="Y17" s="3">
        <f t="shared" ca="1" si="10"/>
        <v>9.1499999999999998E-2</v>
      </c>
      <c r="Z17" s="3">
        <f t="shared" ca="1" si="4"/>
        <v>0.11164615384615384</v>
      </c>
      <c r="AA17" s="3">
        <f t="shared" ca="1" si="4"/>
        <v>0.10059999999999999</v>
      </c>
      <c r="AB17" s="4">
        <f t="shared" ca="1" si="11"/>
        <v>0.10956666666666667</v>
      </c>
      <c r="AC17" s="47">
        <f t="shared" ca="1" si="5"/>
        <v>2</v>
      </c>
    </row>
    <row r="18" spans="1:29" x14ac:dyDescent="0.3">
      <c r="A18" s="2">
        <v>6</v>
      </c>
      <c r="B18" s="13">
        <v>0.76511272403243702</v>
      </c>
      <c r="C18" s="21">
        <v>4.6274063166740209E-2</v>
      </c>
      <c r="D18" s="31">
        <v>0.44652866677791125</v>
      </c>
      <c r="E18" s="25">
        <f t="shared" ca="1" si="12"/>
        <v>0</v>
      </c>
      <c r="F18" s="26">
        <f t="shared" ca="1" si="13"/>
        <v>30000</v>
      </c>
      <c r="G18" s="26">
        <f t="shared" ca="1" si="14"/>
        <v>0</v>
      </c>
      <c r="H18" s="27">
        <f t="shared" ca="1" si="6"/>
        <v>30000</v>
      </c>
      <c r="I18" s="25">
        <f t="shared" ca="1" si="7"/>
        <v>0</v>
      </c>
      <c r="J18" s="26">
        <f t="shared" ca="1" si="8"/>
        <v>3209</v>
      </c>
      <c r="K18" s="26">
        <f t="shared" ca="1" si="15"/>
        <v>0</v>
      </c>
      <c r="L18" s="27">
        <f t="shared" ca="1" si="0"/>
        <v>3209</v>
      </c>
      <c r="M18" s="19" t="str">
        <f t="shared" ca="1" si="1"/>
        <v/>
      </c>
      <c r="N18" s="3">
        <f t="shared" ca="1" si="1"/>
        <v>0.10696666666666667</v>
      </c>
      <c r="O18" s="3" t="str">
        <f t="shared" ca="1" si="1"/>
        <v/>
      </c>
      <c r="P18" s="4">
        <f t="shared" ca="1" si="2"/>
        <v>0.10696666666666667</v>
      </c>
      <c r="Q18" s="25">
        <f ca="1">SUM(E$13:E18)</f>
        <v>10000</v>
      </c>
      <c r="R18" s="26">
        <f ca="1">SUM(F$13:F18)</f>
        <v>160000</v>
      </c>
      <c r="S18" s="26">
        <f ca="1">SUM(G$13:G18)</f>
        <v>10000</v>
      </c>
      <c r="T18" s="27">
        <f t="shared" ca="1" si="9"/>
        <v>180000</v>
      </c>
      <c r="U18" s="25">
        <f ca="1">SUM(I$13:I18)</f>
        <v>915</v>
      </c>
      <c r="V18" s="26">
        <f ca="1">SUM(J$13:J18)</f>
        <v>17723</v>
      </c>
      <c r="W18" s="26">
        <f ca="1">SUM(K$13:K18)</f>
        <v>1006</v>
      </c>
      <c r="X18" s="27">
        <f t="shared" ca="1" si="3"/>
        <v>19644</v>
      </c>
      <c r="Y18" s="3">
        <f t="shared" ca="1" si="10"/>
        <v>9.1499999999999998E-2</v>
      </c>
      <c r="Z18" s="3">
        <f t="shared" ca="1" si="4"/>
        <v>0.11076875</v>
      </c>
      <c r="AA18" s="3">
        <f t="shared" ca="1" si="4"/>
        <v>0.10059999999999999</v>
      </c>
      <c r="AB18" s="4">
        <f t="shared" ca="1" si="11"/>
        <v>0.10913333333333333</v>
      </c>
      <c r="AC18" s="47">
        <f t="shared" ca="1" si="5"/>
        <v>1</v>
      </c>
    </row>
    <row r="19" spans="1:29" x14ac:dyDescent="0.3">
      <c r="A19" s="2">
        <v>7</v>
      </c>
      <c r="B19" s="13">
        <v>0.13110042869977856</v>
      </c>
      <c r="C19" s="21">
        <v>5.3932979116556923E-2</v>
      </c>
      <c r="D19" s="31">
        <v>0.42070221883206749</v>
      </c>
      <c r="E19" s="25">
        <f t="shared" ca="1" si="12"/>
        <v>30000</v>
      </c>
      <c r="F19" s="26">
        <f t="shared" ca="1" si="13"/>
        <v>0</v>
      </c>
      <c r="G19" s="26">
        <f t="shared" ca="1" si="14"/>
        <v>0</v>
      </c>
      <c r="H19" s="27">
        <f t="shared" ca="1" si="6"/>
        <v>30000</v>
      </c>
      <c r="I19" s="25">
        <f t="shared" ca="1" si="7"/>
        <v>2644</v>
      </c>
      <c r="J19" s="26">
        <f t="shared" ca="1" si="8"/>
        <v>0</v>
      </c>
      <c r="K19" s="26">
        <f t="shared" ca="1" si="15"/>
        <v>0</v>
      </c>
      <c r="L19" s="27">
        <f t="shared" ca="1" si="0"/>
        <v>2644</v>
      </c>
      <c r="M19" s="19">
        <f t="shared" ca="1" si="1"/>
        <v>8.8133333333333327E-2</v>
      </c>
      <c r="N19" s="3" t="str">
        <f t="shared" ca="1" si="1"/>
        <v/>
      </c>
      <c r="O19" s="3" t="str">
        <f t="shared" ca="1" si="1"/>
        <v/>
      </c>
      <c r="P19" s="4">
        <f t="shared" ca="1" si="2"/>
        <v>8.8133333333333327E-2</v>
      </c>
      <c r="Q19" s="25">
        <f ca="1">SUM(E$13:E19)</f>
        <v>40000</v>
      </c>
      <c r="R19" s="26">
        <f ca="1">SUM(F$13:F19)</f>
        <v>160000</v>
      </c>
      <c r="S19" s="26">
        <f ca="1">SUM(G$13:G19)</f>
        <v>10000</v>
      </c>
      <c r="T19" s="27">
        <f t="shared" ca="1" si="9"/>
        <v>210000</v>
      </c>
      <c r="U19" s="25">
        <f ca="1">SUM(I$13:I19)</f>
        <v>3559</v>
      </c>
      <c r="V19" s="26">
        <f ca="1">SUM(J$13:J19)</f>
        <v>17723</v>
      </c>
      <c r="W19" s="26">
        <f ca="1">SUM(K$13:K19)</f>
        <v>1006</v>
      </c>
      <c r="X19" s="27">
        <f t="shared" ca="1" si="3"/>
        <v>22288</v>
      </c>
      <c r="Y19" s="3">
        <f t="shared" ca="1" si="10"/>
        <v>8.8974999999999999E-2</v>
      </c>
      <c r="Z19" s="3">
        <f t="shared" ca="1" si="4"/>
        <v>0.11076875</v>
      </c>
      <c r="AA19" s="3">
        <f t="shared" ca="1" si="4"/>
        <v>0.10059999999999999</v>
      </c>
      <c r="AB19" s="4">
        <f t="shared" ca="1" si="11"/>
        <v>0.10613333333333333</v>
      </c>
      <c r="AC19" s="47">
        <f t="shared" ca="1" si="5"/>
        <v>2</v>
      </c>
    </row>
    <row r="20" spans="1:29" x14ac:dyDescent="0.3">
      <c r="A20" s="2">
        <v>8</v>
      </c>
      <c r="B20" s="13">
        <v>0.74261094498148517</v>
      </c>
      <c r="C20" s="21">
        <v>0.81469571556107911</v>
      </c>
      <c r="D20" s="31">
        <v>0.82482985155482891</v>
      </c>
      <c r="E20" s="25">
        <f t="shared" ca="1" si="12"/>
        <v>0</v>
      </c>
      <c r="F20" s="26">
        <f t="shared" ca="1" si="13"/>
        <v>30000</v>
      </c>
      <c r="G20" s="26">
        <f t="shared" ca="1" si="14"/>
        <v>0</v>
      </c>
      <c r="H20" s="27">
        <f t="shared" ca="1" si="6"/>
        <v>30000</v>
      </c>
      <c r="I20" s="25">
        <f t="shared" ca="1" si="7"/>
        <v>0</v>
      </c>
      <c r="J20" s="26">
        <f t="shared" ca="1" si="8"/>
        <v>3348</v>
      </c>
      <c r="K20" s="26">
        <f t="shared" ca="1" si="15"/>
        <v>0</v>
      </c>
      <c r="L20" s="27">
        <f t="shared" ca="1" si="0"/>
        <v>3348</v>
      </c>
      <c r="M20" s="19" t="str">
        <f t="shared" ca="1" si="1"/>
        <v/>
      </c>
      <c r="N20" s="3">
        <f t="shared" ca="1" si="1"/>
        <v>0.1116</v>
      </c>
      <c r="O20" s="3" t="str">
        <f t="shared" ca="1" si="1"/>
        <v/>
      </c>
      <c r="P20" s="4">
        <f t="shared" ca="1" si="2"/>
        <v>0.1116</v>
      </c>
      <c r="Q20" s="25">
        <f ca="1">SUM(E$13:E20)</f>
        <v>40000</v>
      </c>
      <c r="R20" s="26">
        <f ca="1">SUM(F$13:F20)</f>
        <v>190000</v>
      </c>
      <c r="S20" s="26">
        <f ca="1">SUM(G$13:G20)</f>
        <v>10000</v>
      </c>
      <c r="T20" s="27">
        <f t="shared" ca="1" si="9"/>
        <v>240000</v>
      </c>
      <c r="U20" s="25">
        <f ca="1">SUM(I$13:I20)</f>
        <v>3559</v>
      </c>
      <c r="V20" s="26">
        <f ca="1">SUM(J$13:J20)</f>
        <v>21071</v>
      </c>
      <c r="W20" s="26">
        <f ca="1">SUM(K$13:K20)</f>
        <v>1006</v>
      </c>
      <c r="X20" s="27">
        <f t="shared" ca="1" si="3"/>
        <v>25636</v>
      </c>
      <c r="Y20" s="3">
        <f t="shared" ca="1" si="10"/>
        <v>8.8974999999999999E-2</v>
      </c>
      <c r="Z20" s="3">
        <f t="shared" ca="1" si="4"/>
        <v>0.1109</v>
      </c>
      <c r="AA20" s="3">
        <f t="shared" ca="1" si="4"/>
        <v>0.10059999999999999</v>
      </c>
      <c r="AB20" s="4">
        <f t="shared" ca="1" si="11"/>
        <v>0.10681666666666667</v>
      </c>
      <c r="AC20" s="47">
        <f t="shared" ca="1" si="5"/>
        <v>2</v>
      </c>
    </row>
    <row r="21" spans="1:29" x14ac:dyDescent="0.3">
      <c r="A21" s="2">
        <v>9</v>
      </c>
      <c r="B21" s="13">
        <v>0.13194507659869581</v>
      </c>
      <c r="C21" s="21">
        <v>0.66711062694446599</v>
      </c>
      <c r="D21" s="31">
        <v>0.7948361344197441</v>
      </c>
      <c r="E21" s="25">
        <f t="shared" ca="1" si="12"/>
        <v>0</v>
      </c>
      <c r="F21" s="26">
        <f t="shared" ca="1" si="13"/>
        <v>30000</v>
      </c>
      <c r="G21" s="26">
        <f t="shared" ca="1" si="14"/>
        <v>0</v>
      </c>
      <c r="H21" s="27">
        <f t="shared" ca="1" si="6"/>
        <v>30000</v>
      </c>
      <c r="I21" s="25">
        <f t="shared" ca="1" si="7"/>
        <v>0</v>
      </c>
      <c r="J21" s="26">
        <f t="shared" ca="1" si="8"/>
        <v>3323</v>
      </c>
      <c r="K21" s="26">
        <f t="shared" ca="1" si="15"/>
        <v>0</v>
      </c>
      <c r="L21" s="27">
        <f t="shared" ca="1" si="0"/>
        <v>3323</v>
      </c>
      <c r="M21" s="19" t="str">
        <f t="shared" ca="1" si="1"/>
        <v/>
      </c>
      <c r="N21" s="3">
        <f t="shared" ca="1" si="1"/>
        <v>0.11076666666666667</v>
      </c>
      <c r="O21" s="3" t="str">
        <f t="shared" ca="1" si="1"/>
        <v/>
      </c>
      <c r="P21" s="4">
        <f t="shared" ca="1" si="2"/>
        <v>0.11076666666666667</v>
      </c>
      <c r="Q21" s="25">
        <f ca="1">SUM(E$13:E21)</f>
        <v>40000</v>
      </c>
      <c r="R21" s="26">
        <f ca="1">SUM(F$13:F21)</f>
        <v>220000</v>
      </c>
      <c r="S21" s="26">
        <f ca="1">SUM(G$13:G21)</f>
        <v>10000</v>
      </c>
      <c r="T21" s="27">
        <f t="shared" ca="1" si="9"/>
        <v>270000</v>
      </c>
      <c r="U21" s="25">
        <f ca="1">SUM(I$13:I21)</f>
        <v>3559</v>
      </c>
      <c r="V21" s="26">
        <f ca="1">SUM(J$13:J21)</f>
        <v>24394</v>
      </c>
      <c r="W21" s="26">
        <f ca="1">SUM(K$13:K21)</f>
        <v>1006</v>
      </c>
      <c r="X21" s="27">
        <f t="shared" ca="1" si="3"/>
        <v>28959</v>
      </c>
      <c r="Y21" s="3">
        <f t="shared" ca="1" si="10"/>
        <v>8.8974999999999999E-2</v>
      </c>
      <c r="Z21" s="3">
        <f t="shared" ca="1" si="4"/>
        <v>0.11088181818181818</v>
      </c>
      <c r="AA21" s="3">
        <f t="shared" ca="1" si="4"/>
        <v>0.10059999999999999</v>
      </c>
      <c r="AB21" s="4">
        <f t="shared" ca="1" si="11"/>
        <v>0.10725555555555556</v>
      </c>
      <c r="AC21" s="47">
        <f t="shared" ca="1" si="5"/>
        <v>2</v>
      </c>
    </row>
    <row r="22" spans="1:29" x14ac:dyDescent="0.3">
      <c r="A22" s="2">
        <v>10</v>
      </c>
      <c r="B22" s="13">
        <v>0.22385482421003322</v>
      </c>
      <c r="C22" s="21">
        <v>0.70737436625531691</v>
      </c>
      <c r="D22" s="31">
        <v>0.2369390275151747</v>
      </c>
      <c r="E22" s="25">
        <f t="shared" ca="1" si="12"/>
        <v>0</v>
      </c>
      <c r="F22" s="26">
        <f t="shared" ca="1" si="13"/>
        <v>30000</v>
      </c>
      <c r="G22" s="26">
        <f t="shared" ca="1" si="14"/>
        <v>0</v>
      </c>
      <c r="H22" s="27">
        <f t="shared" ca="1" si="6"/>
        <v>30000</v>
      </c>
      <c r="I22" s="25">
        <f t="shared" ca="1" si="7"/>
        <v>0</v>
      </c>
      <c r="J22" s="26">
        <f t="shared" ca="1" si="8"/>
        <v>3329</v>
      </c>
      <c r="K22" s="26">
        <f t="shared" ca="1" si="15"/>
        <v>0</v>
      </c>
      <c r="L22" s="27">
        <f t="shared" ca="1" si="0"/>
        <v>3329</v>
      </c>
      <c r="M22" s="19" t="str">
        <f t="shared" ca="1" si="1"/>
        <v/>
      </c>
      <c r="N22" s="3">
        <f t="shared" ca="1" si="1"/>
        <v>0.11096666666666667</v>
      </c>
      <c r="O22" s="3" t="str">
        <f t="shared" ca="1" si="1"/>
        <v/>
      </c>
      <c r="P22" s="4">
        <f t="shared" ca="1" si="2"/>
        <v>0.11096666666666667</v>
      </c>
      <c r="Q22" s="25">
        <f ca="1">SUM(E$13:E22)</f>
        <v>40000</v>
      </c>
      <c r="R22" s="26">
        <f ca="1">SUM(F$13:F22)</f>
        <v>250000</v>
      </c>
      <c r="S22" s="26">
        <f ca="1">SUM(G$13:G22)</f>
        <v>10000</v>
      </c>
      <c r="T22" s="27">
        <f t="shared" ca="1" si="9"/>
        <v>300000</v>
      </c>
      <c r="U22" s="25">
        <f ca="1">SUM(I$13:I22)</f>
        <v>3559</v>
      </c>
      <c r="V22" s="26">
        <f ca="1">SUM(J$13:J22)</f>
        <v>27723</v>
      </c>
      <c r="W22" s="26">
        <f ca="1">SUM(K$13:K22)</f>
        <v>1006</v>
      </c>
      <c r="X22" s="27">
        <f t="shared" ca="1" si="3"/>
        <v>32288</v>
      </c>
      <c r="Y22" s="3">
        <f t="shared" ca="1" si="10"/>
        <v>8.8974999999999999E-2</v>
      </c>
      <c r="Z22" s="3">
        <f t="shared" ca="1" si="4"/>
        <v>0.110892</v>
      </c>
      <c r="AA22" s="3">
        <f t="shared" ca="1" si="4"/>
        <v>0.10059999999999999</v>
      </c>
      <c r="AB22" s="4">
        <f t="shared" ca="1" si="11"/>
        <v>0.10762666666666666</v>
      </c>
      <c r="AC22" s="47">
        <f t="shared" ca="1" si="5"/>
        <v>2</v>
      </c>
    </row>
    <row r="23" spans="1:29" x14ac:dyDescent="0.3">
      <c r="A23" s="2">
        <v>11</v>
      </c>
      <c r="B23" s="13">
        <v>0.67062836826772965</v>
      </c>
      <c r="C23" s="21">
        <v>0.44254016384466377</v>
      </c>
      <c r="D23" s="31">
        <v>0.91555697773685774</v>
      </c>
      <c r="E23" s="25">
        <f t="shared" ca="1" si="12"/>
        <v>0</v>
      </c>
      <c r="F23" s="26">
        <f t="shared" ca="1" si="13"/>
        <v>30000</v>
      </c>
      <c r="G23" s="26">
        <f t="shared" ca="1" si="14"/>
        <v>0</v>
      </c>
      <c r="H23" s="27">
        <f t="shared" ca="1" si="6"/>
        <v>30000</v>
      </c>
      <c r="I23" s="25">
        <f t="shared" ca="1" si="7"/>
        <v>0</v>
      </c>
      <c r="J23" s="26">
        <f t="shared" ca="1" si="8"/>
        <v>3292</v>
      </c>
      <c r="K23" s="26">
        <f t="shared" ca="1" si="15"/>
        <v>0</v>
      </c>
      <c r="L23" s="27">
        <f t="shared" ca="1" si="0"/>
        <v>3292</v>
      </c>
      <c r="M23" s="19" t="str">
        <f t="shared" ca="1" si="1"/>
        <v/>
      </c>
      <c r="N23" s="3">
        <f t="shared" ca="1" si="1"/>
        <v>0.10973333333333334</v>
      </c>
      <c r="O23" s="3" t="str">
        <f t="shared" ca="1" si="1"/>
        <v/>
      </c>
      <c r="P23" s="4">
        <f t="shared" ca="1" si="2"/>
        <v>0.10973333333333334</v>
      </c>
      <c r="Q23" s="25">
        <f ca="1">SUM(E$13:E23)</f>
        <v>40000</v>
      </c>
      <c r="R23" s="26">
        <f ca="1">SUM(F$13:F23)</f>
        <v>280000</v>
      </c>
      <c r="S23" s="26">
        <f ca="1">SUM(G$13:G23)</f>
        <v>10000</v>
      </c>
      <c r="T23" s="27">
        <f t="shared" ca="1" si="9"/>
        <v>330000</v>
      </c>
      <c r="U23" s="25">
        <f ca="1">SUM(I$13:I23)</f>
        <v>3559</v>
      </c>
      <c r="V23" s="26">
        <f ca="1">SUM(J$13:J23)</f>
        <v>31015</v>
      </c>
      <c r="W23" s="26">
        <f ca="1">SUM(K$13:K23)</f>
        <v>1006</v>
      </c>
      <c r="X23" s="27">
        <f t="shared" ca="1" si="3"/>
        <v>35580</v>
      </c>
      <c r="Y23" s="3">
        <f t="shared" ca="1" si="10"/>
        <v>8.8974999999999999E-2</v>
      </c>
      <c r="Z23" s="3">
        <f t="shared" ca="1" si="4"/>
        <v>0.11076785714285714</v>
      </c>
      <c r="AA23" s="3">
        <f t="shared" ca="1" si="4"/>
        <v>0.10059999999999999</v>
      </c>
      <c r="AB23" s="4">
        <f t="shared" ca="1" si="11"/>
        <v>0.10781818181818181</v>
      </c>
      <c r="AC23" s="47">
        <f t="shared" ca="1" si="5"/>
        <v>2</v>
      </c>
    </row>
    <row r="24" spans="1:29" x14ac:dyDescent="0.3">
      <c r="A24" s="2">
        <v>12</v>
      </c>
      <c r="B24" s="13">
        <v>0.16301794093744759</v>
      </c>
      <c r="C24" s="21">
        <v>0.80054456358264614</v>
      </c>
      <c r="D24" s="31">
        <v>0.53844713213143058</v>
      </c>
      <c r="E24" s="25">
        <f t="shared" ca="1" si="12"/>
        <v>0</v>
      </c>
      <c r="F24" s="26">
        <f t="shared" ca="1" si="13"/>
        <v>30000</v>
      </c>
      <c r="G24" s="26">
        <f t="shared" ca="1" si="14"/>
        <v>0</v>
      </c>
      <c r="H24" s="27">
        <f t="shared" ca="1" si="6"/>
        <v>30000</v>
      </c>
      <c r="I24" s="25">
        <f t="shared" ca="1" si="7"/>
        <v>0</v>
      </c>
      <c r="J24" s="26">
        <f t="shared" ca="1" si="8"/>
        <v>3346</v>
      </c>
      <c r="K24" s="26">
        <f t="shared" ca="1" si="15"/>
        <v>0</v>
      </c>
      <c r="L24" s="27">
        <f t="shared" ca="1" si="0"/>
        <v>3346</v>
      </c>
      <c r="M24" s="19" t="str">
        <f t="shared" ca="1" si="1"/>
        <v/>
      </c>
      <c r="N24" s="3">
        <f t="shared" ca="1" si="1"/>
        <v>0.11153333333333333</v>
      </c>
      <c r="O24" s="3" t="str">
        <f t="shared" ca="1" si="1"/>
        <v/>
      </c>
      <c r="P24" s="4">
        <f t="shared" ca="1" si="2"/>
        <v>0.11153333333333333</v>
      </c>
      <c r="Q24" s="25">
        <f ca="1">SUM(E$13:E24)</f>
        <v>40000</v>
      </c>
      <c r="R24" s="26">
        <f ca="1">SUM(F$13:F24)</f>
        <v>310000</v>
      </c>
      <c r="S24" s="26">
        <f ca="1">SUM(G$13:G24)</f>
        <v>10000</v>
      </c>
      <c r="T24" s="27">
        <f t="shared" ca="1" si="9"/>
        <v>360000</v>
      </c>
      <c r="U24" s="25">
        <f ca="1">SUM(I$13:I24)</f>
        <v>3559</v>
      </c>
      <c r="V24" s="26">
        <f ca="1">SUM(J$13:J24)</f>
        <v>34361</v>
      </c>
      <c r="W24" s="26">
        <f ca="1">SUM(K$13:K24)</f>
        <v>1006</v>
      </c>
      <c r="X24" s="27">
        <f t="shared" ca="1" si="3"/>
        <v>38926</v>
      </c>
      <c r="Y24" s="3">
        <f t="shared" ca="1" si="10"/>
        <v>8.8974999999999999E-2</v>
      </c>
      <c r="Z24" s="3">
        <f t="shared" ca="1" si="4"/>
        <v>0.11084193548387097</v>
      </c>
      <c r="AA24" s="3">
        <f t="shared" ca="1" si="4"/>
        <v>0.10059999999999999</v>
      </c>
      <c r="AB24" s="4">
        <f t="shared" ca="1" si="11"/>
        <v>0.10812777777777778</v>
      </c>
      <c r="AC24" s="47">
        <f t="shared" ca="1" si="5"/>
        <v>2</v>
      </c>
    </row>
    <row r="25" spans="1:29" x14ac:dyDescent="0.3">
      <c r="A25" s="2">
        <v>13</v>
      </c>
      <c r="B25" s="13">
        <v>9.2444289284612902E-2</v>
      </c>
      <c r="C25" s="21">
        <v>0.96225053242008285</v>
      </c>
      <c r="D25" s="31">
        <v>0.46328918972010213</v>
      </c>
      <c r="E25" s="25">
        <f t="shared" ca="1" si="12"/>
        <v>0</v>
      </c>
      <c r="F25" s="26">
        <f t="shared" ca="1" si="13"/>
        <v>30000</v>
      </c>
      <c r="G25" s="26">
        <f t="shared" ca="1" si="14"/>
        <v>0</v>
      </c>
      <c r="H25" s="27">
        <f t="shared" ca="1" si="6"/>
        <v>30000</v>
      </c>
      <c r="I25" s="25">
        <f t="shared" ca="1" si="7"/>
        <v>0</v>
      </c>
      <c r="J25" s="26">
        <f t="shared" ca="1" si="8"/>
        <v>3397</v>
      </c>
      <c r="K25" s="26">
        <f t="shared" ca="1" si="15"/>
        <v>0</v>
      </c>
      <c r="L25" s="27">
        <f t="shared" ca="1" si="0"/>
        <v>3397</v>
      </c>
      <c r="M25" s="19" t="str">
        <f t="shared" ca="1" si="1"/>
        <v/>
      </c>
      <c r="N25" s="3">
        <f t="shared" ca="1" si="1"/>
        <v>0.11323333333333334</v>
      </c>
      <c r="O25" s="3" t="str">
        <f t="shared" ca="1" si="1"/>
        <v/>
      </c>
      <c r="P25" s="4">
        <f t="shared" ca="1" si="2"/>
        <v>0.11323333333333334</v>
      </c>
      <c r="Q25" s="25">
        <f ca="1">SUM(E$13:E25)</f>
        <v>40000</v>
      </c>
      <c r="R25" s="26">
        <f ca="1">SUM(F$13:F25)</f>
        <v>340000</v>
      </c>
      <c r="S25" s="26">
        <f ca="1">SUM(G$13:G25)</f>
        <v>10000</v>
      </c>
      <c r="T25" s="27">
        <f t="shared" ca="1" si="9"/>
        <v>390000</v>
      </c>
      <c r="U25" s="25">
        <f ca="1">SUM(I$13:I25)</f>
        <v>3559</v>
      </c>
      <c r="V25" s="26">
        <f ca="1">SUM(J$13:J25)</f>
        <v>37758</v>
      </c>
      <c r="W25" s="26">
        <f ca="1">SUM(K$13:K25)</f>
        <v>1006</v>
      </c>
      <c r="X25" s="27">
        <f t="shared" ca="1" si="3"/>
        <v>42323</v>
      </c>
      <c r="Y25" s="3">
        <f t="shared" ca="1" si="10"/>
        <v>8.8974999999999999E-2</v>
      </c>
      <c r="Z25" s="3">
        <f t="shared" ca="1" si="4"/>
        <v>0.11105294117647059</v>
      </c>
      <c r="AA25" s="3">
        <f t="shared" ca="1" si="4"/>
        <v>0.10059999999999999</v>
      </c>
      <c r="AB25" s="4">
        <f t="shared" ca="1" si="11"/>
        <v>0.10852051282051282</v>
      </c>
      <c r="AC25" s="47">
        <f t="shared" ca="1" si="5"/>
        <v>2</v>
      </c>
    </row>
    <row r="26" spans="1:29" x14ac:dyDescent="0.3">
      <c r="A26" s="2">
        <v>14</v>
      </c>
      <c r="B26" s="13">
        <v>0.58883775404502425</v>
      </c>
      <c r="C26" s="21">
        <v>0.97905052168461115</v>
      </c>
      <c r="D26" s="31">
        <v>0.53105665344050812</v>
      </c>
      <c r="E26" s="25">
        <f t="shared" ca="1" si="12"/>
        <v>0</v>
      </c>
      <c r="F26" s="26">
        <f t="shared" ca="1" si="13"/>
        <v>30000</v>
      </c>
      <c r="G26" s="26">
        <f t="shared" ca="1" si="14"/>
        <v>0</v>
      </c>
      <c r="H26" s="27">
        <f t="shared" ca="1" si="6"/>
        <v>30000</v>
      </c>
      <c r="I26" s="25">
        <f t="shared" ca="1" si="7"/>
        <v>0</v>
      </c>
      <c r="J26" s="26">
        <f t="shared" ca="1" si="8"/>
        <v>3411</v>
      </c>
      <c r="K26" s="26">
        <f t="shared" ca="1" si="15"/>
        <v>0</v>
      </c>
      <c r="L26" s="27">
        <f t="shared" ca="1" si="0"/>
        <v>3411</v>
      </c>
      <c r="M26" s="19" t="str">
        <f t="shared" ca="1" si="1"/>
        <v/>
      </c>
      <c r="N26" s="3">
        <f t="shared" ca="1" si="1"/>
        <v>0.1137</v>
      </c>
      <c r="O26" s="3" t="str">
        <f t="shared" ca="1" si="1"/>
        <v/>
      </c>
      <c r="P26" s="4">
        <f t="shared" ca="1" si="2"/>
        <v>0.1137</v>
      </c>
      <c r="Q26" s="25">
        <f ca="1">SUM(E$13:E26)</f>
        <v>40000</v>
      </c>
      <c r="R26" s="26">
        <f ca="1">SUM(F$13:F26)</f>
        <v>370000</v>
      </c>
      <c r="S26" s="26">
        <f ca="1">SUM(G$13:G26)</f>
        <v>10000</v>
      </c>
      <c r="T26" s="27">
        <f t="shared" ca="1" si="9"/>
        <v>420000</v>
      </c>
      <c r="U26" s="25">
        <f ca="1">SUM(I$13:I26)</f>
        <v>3559</v>
      </c>
      <c r="V26" s="26">
        <f ca="1">SUM(J$13:J26)</f>
        <v>41169</v>
      </c>
      <c r="W26" s="26">
        <f ca="1">SUM(K$13:K26)</f>
        <v>1006</v>
      </c>
      <c r="X26" s="27">
        <f t="shared" ca="1" si="3"/>
        <v>45734</v>
      </c>
      <c r="Y26" s="3">
        <f t="shared" ca="1" si="10"/>
        <v>8.8974999999999999E-2</v>
      </c>
      <c r="Z26" s="3">
        <f t="shared" ca="1" si="4"/>
        <v>0.11126756756756757</v>
      </c>
      <c r="AA26" s="3">
        <f t="shared" ca="1" si="4"/>
        <v>0.10059999999999999</v>
      </c>
      <c r="AB26" s="4">
        <f t="shared" ca="1" si="11"/>
        <v>0.10889047619047619</v>
      </c>
      <c r="AC26" s="47">
        <f t="shared" ca="1" si="5"/>
        <v>2</v>
      </c>
    </row>
    <row r="27" spans="1:29" x14ac:dyDescent="0.3">
      <c r="A27" s="2">
        <v>15</v>
      </c>
      <c r="B27" s="13">
        <v>0.82234226758866102</v>
      </c>
      <c r="C27" s="21">
        <v>0.55672474238340097</v>
      </c>
      <c r="D27" s="31">
        <v>0.88612582638106541</v>
      </c>
      <c r="E27" s="25">
        <f t="shared" ca="1" si="12"/>
        <v>0</v>
      </c>
      <c r="F27" s="26">
        <f t="shared" ca="1" si="13"/>
        <v>30000</v>
      </c>
      <c r="G27" s="26">
        <f t="shared" ca="1" si="14"/>
        <v>0</v>
      </c>
      <c r="H27" s="27">
        <f t="shared" ca="1" si="6"/>
        <v>30000</v>
      </c>
      <c r="I27" s="25">
        <f t="shared" ca="1" si="7"/>
        <v>0</v>
      </c>
      <c r="J27" s="26">
        <f t="shared" ca="1" si="8"/>
        <v>3308</v>
      </c>
      <c r="K27" s="26">
        <f t="shared" ca="1" si="15"/>
        <v>0</v>
      </c>
      <c r="L27" s="27">
        <f t="shared" ca="1" si="0"/>
        <v>3308</v>
      </c>
      <c r="M27" s="19" t="str">
        <f t="shared" ca="1" si="1"/>
        <v/>
      </c>
      <c r="N27" s="3">
        <f t="shared" ca="1" si="1"/>
        <v>0.11026666666666667</v>
      </c>
      <c r="O27" s="3" t="str">
        <f t="shared" ca="1" si="1"/>
        <v/>
      </c>
      <c r="P27" s="4">
        <f t="shared" ca="1" si="2"/>
        <v>0.11026666666666667</v>
      </c>
      <c r="Q27" s="25">
        <f ca="1">SUM(E$13:E27)</f>
        <v>40000</v>
      </c>
      <c r="R27" s="26">
        <f ca="1">SUM(F$13:F27)</f>
        <v>400000</v>
      </c>
      <c r="S27" s="26">
        <f ca="1">SUM(G$13:G27)</f>
        <v>10000</v>
      </c>
      <c r="T27" s="27">
        <f t="shared" ca="1" si="9"/>
        <v>450000</v>
      </c>
      <c r="U27" s="25">
        <f ca="1">SUM(I$13:I27)</f>
        <v>3559</v>
      </c>
      <c r="V27" s="26">
        <f ca="1">SUM(J$13:J27)</f>
        <v>44477</v>
      </c>
      <c r="W27" s="26">
        <f ca="1">SUM(K$13:K27)</f>
        <v>1006</v>
      </c>
      <c r="X27" s="27">
        <f t="shared" ca="1" si="3"/>
        <v>49042</v>
      </c>
      <c r="Y27" s="3">
        <f t="shared" ca="1" si="10"/>
        <v>8.8974999999999999E-2</v>
      </c>
      <c r="Z27" s="3">
        <f t="shared" ca="1" si="4"/>
        <v>0.1111925</v>
      </c>
      <c r="AA27" s="3">
        <f t="shared" ca="1" si="4"/>
        <v>0.10059999999999999</v>
      </c>
      <c r="AB27" s="4">
        <f t="shared" ca="1" si="11"/>
        <v>0.10898222222222222</v>
      </c>
      <c r="AC27" s="47">
        <f t="shared" ca="1" si="5"/>
        <v>2</v>
      </c>
    </row>
    <row r="28" spans="1:29" x14ac:dyDescent="0.3">
      <c r="A28" s="2">
        <v>16</v>
      </c>
      <c r="B28" s="13">
        <v>0.84196429942263962</v>
      </c>
      <c r="C28" s="21">
        <v>0.68733116660633353</v>
      </c>
      <c r="D28" s="31">
        <v>0.21033096704047327</v>
      </c>
      <c r="E28" s="25">
        <f t="shared" ca="1" si="12"/>
        <v>0</v>
      </c>
      <c r="F28" s="26">
        <f t="shared" ca="1" si="13"/>
        <v>30000</v>
      </c>
      <c r="G28" s="26">
        <f t="shared" ca="1" si="14"/>
        <v>0</v>
      </c>
      <c r="H28" s="27">
        <f t="shared" ca="1" si="6"/>
        <v>30000</v>
      </c>
      <c r="I28" s="25">
        <f t="shared" ca="1" si="7"/>
        <v>0</v>
      </c>
      <c r="J28" s="26">
        <f t="shared" ca="1" si="8"/>
        <v>3326</v>
      </c>
      <c r="K28" s="26">
        <f t="shared" ca="1" si="15"/>
        <v>0</v>
      </c>
      <c r="L28" s="27">
        <f t="shared" ca="1" si="0"/>
        <v>3326</v>
      </c>
      <c r="M28" s="19" t="str">
        <f t="shared" ca="1" si="1"/>
        <v/>
      </c>
      <c r="N28" s="3">
        <f t="shared" ca="1" si="1"/>
        <v>0.11086666666666667</v>
      </c>
      <c r="O28" s="3" t="str">
        <f t="shared" ca="1" si="1"/>
        <v/>
      </c>
      <c r="P28" s="4">
        <f t="shared" ca="1" si="2"/>
        <v>0.11086666666666667</v>
      </c>
      <c r="Q28" s="25">
        <f ca="1">SUM(E$13:E28)</f>
        <v>40000</v>
      </c>
      <c r="R28" s="26">
        <f ca="1">SUM(F$13:F28)</f>
        <v>430000</v>
      </c>
      <c r="S28" s="26">
        <f ca="1">SUM(G$13:G28)</f>
        <v>10000</v>
      </c>
      <c r="T28" s="27">
        <f t="shared" ca="1" si="9"/>
        <v>480000</v>
      </c>
      <c r="U28" s="25">
        <f ca="1">SUM(I$13:I28)</f>
        <v>3559</v>
      </c>
      <c r="V28" s="26">
        <f ca="1">SUM(J$13:J28)</f>
        <v>47803</v>
      </c>
      <c r="W28" s="26">
        <f ca="1">SUM(K$13:K28)</f>
        <v>1006</v>
      </c>
      <c r="X28" s="27">
        <f t="shared" ca="1" si="3"/>
        <v>52368</v>
      </c>
      <c r="Y28" s="3">
        <f t="shared" ca="1" si="10"/>
        <v>8.8974999999999999E-2</v>
      </c>
      <c r="Z28" s="3">
        <f t="shared" ca="1" si="4"/>
        <v>0.11116976744186047</v>
      </c>
      <c r="AA28" s="3">
        <f t="shared" ca="1" si="4"/>
        <v>0.10059999999999999</v>
      </c>
      <c r="AB28" s="4">
        <f t="shared" ca="1" si="11"/>
        <v>0.1091</v>
      </c>
      <c r="AC28" s="47">
        <f t="shared" ca="1" si="5"/>
        <v>2</v>
      </c>
    </row>
    <row r="29" spans="1:29" x14ac:dyDescent="0.3">
      <c r="A29" s="2">
        <v>17</v>
      </c>
      <c r="B29" s="13">
        <v>0.94155845335844435</v>
      </c>
      <c r="C29" s="21">
        <v>5.3153783508686492E-2</v>
      </c>
      <c r="D29" s="31">
        <v>0.52641178733010063</v>
      </c>
      <c r="E29" s="25">
        <f t="shared" ca="1" si="12"/>
        <v>0</v>
      </c>
      <c r="F29" s="26">
        <f t="shared" ca="1" si="13"/>
        <v>30000</v>
      </c>
      <c r="G29" s="26">
        <f t="shared" ca="1" si="14"/>
        <v>0</v>
      </c>
      <c r="H29" s="27">
        <f t="shared" ca="1" si="6"/>
        <v>30000</v>
      </c>
      <c r="I29" s="25">
        <f t="shared" ca="1" si="7"/>
        <v>0</v>
      </c>
      <c r="J29" s="26">
        <f t="shared" ca="1" si="8"/>
        <v>3213</v>
      </c>
      <c r="K29" s="26">
        <f t="shared" ca="1" si="15"/>
        <v>0</v>
      </c>
      <c r="L29" s="27">
        <f t="shared" ca="1" si="0"/>
        <v>3213</v>
      </c>
      <c r="M29" s="19" t="str">
        <f t="shared" ca="1" si="1"/>
        <v/>
      </c>
      <c r="N29" s="3">
        <f t="shared" ca="1" si="1"/>
        <v>0.1071</v>
      </c>
      <c r="O29" s="3" t="str">
        <f t="shared" ca="1" si="1"/>
        <v/>
      </c>
      <c r="P29" s="4">
        <f t="shared" ca="1" si="2"/>
        <v>0.1071</v>
      </c>
      <c r="Q29" s="25">
        <f ca="1">SUM(E$13:E29)</f>
        <v>40000</v>
      </c>
      <c r="R29" s="26">
        <f ca="1">SUM(F$13:F29)</f>
        <v>460000</v>
      </c>
      <c r="S29" s="26">
        <f ca="1">SUM(G$13:G29)</f>
        <v>10000</v>
      </c>
      <c r="T29" s="27">
        <f t="shared" ca="1" si="9"/>
        <v>510000</v>
      </c>
      <c r="U29" s="25">
        <f ca="1">SUM(I$13:I29)</f>
        <v>3559</v>
      </c>
      <c r="V29" s="26">
        <f ca="1">SUM(J$13:J29)</f>
        <v>51016</v>
      </c>
      <c r="W29" s="26">
        <f ca="1">SUM(K$13:K29)</f>
        <v>1006</v>
      </c>
      <c r="X29" s="27">
        <f t="shared" ca="1" si="3"/>
        <v>55581</v>
      </c>
      <c r="Y29" s="3">
        <f t="shared" ca="1" si="10"/>
        <v>8.8974999999999999E-2</v>
      </c>
      <c r="Z29" s="3">
        <f t="shared" ca="1" si="4"/>
        <v>0.11090434782608696</v>
      </c>
      <c r="AA29" s="3">
        <f t="shared" ca="1" si="4"/>
        <v>0.10059999999999999</v>
      </c>
      <c r="AB29" s="4">
        <f t="shared" ca="1" si="11"/>
        <v>0.10898235294117647</v>
      </c>
      <c r="AC29" s="47">
        <f t="shared" ca="1" si="5"/>
        <v>3</v>
      </c>
    </row>
    <row r="30" spans="1:29" x14ac:dyDescent="0.3">
      <c r="A30" s="2">
        <v>18</v>
      </c>
      <c r="B30" s="13">
        <v>0.38729171739997703</v>
      </c>
      <c r="C30" s="21">
        <v>0.34951775365442306</v>
      </c>
      <c r="D30" s="31">
        <v>0.65407361787018981</v>
      </c>
      <c r="E30" s="25">
        <f t="shared" ca="1" si="12"/>
        <v>0</v>
      </c>
      <c r="F30" s="26">
        <f t="shared" ca="1" si="13"/>
        <v>0</v>
      </c>
      <c r="G30" s="26">
        <f t="shared" ca="1" si="14"/>
        <v>30000</v>
      </c>
      <c r="H30" s="27">
        <f t="shared" ca="1" si="6"/>
        <v>30000</v>
      </c>
      <c r="I30" s="25">
        <f t="shared" ca="1" si="7"/>
        <v>0</v>
      </c>
      <c r="J30" s="26">
        <f t="shared" ca="1" si="8"/>
        <v>0</v>
      </c>
      <c r="K30" s="26">
        <f t="shared" ca="1" si="15"/>
        <v>3020</v>
      </c>
      <c r="L30" s="27">
        <f t="shared" ca="1" si="0"/>
        <v>3020</v>
      </c>
      <c r="M30" s="19" t="str">
        <f t="shared" ca="1" si="1"/>
        <v/>
      </c>
      <c r="N30" s="3" t="str">
        <f t="shared" ca="1" si="1"/>
        <v/>
      </c>
      <c r="O30" s="3">
        <f t="shared" ca="1" si="1"/>
        <v>0.10066666666666667</v>
      </c>
      <c r="P30" s="4">
        <f t="shared" ca="1" si="2"/>
        <v>0.10066666666666667</v>
      </c>
      <c r="Q30" s="25">
        <f ca="1">SUM(E$13:E30)</f>
        <v>40000</v>
      </c>
      <c r="R30" s="26">
        <f ca="1">SUM(F$13:F30)</f>
        <v>460000</v>
      </c>
      <c r="S30" s="26">
        <f ca="1">SUM(G$13:G30)</f>
        <v>40000</v>
      </c>
      <c r="T30" s="27">
        <f t="shared" ca="1" si="9"/>
        <v>540000</v>
      </c>
      <c r="U30" s="25">
        <f ca="1">SUM(I$13:I30)</f>
        <v>3559</v>
      </c>
      <c r="V30" s="26">
        <f ca="1">SUM(J$13:J30)</f>
        <v>51016</v>
      </c>
      <c r="W30" s="26">
        <f ca="1">SUM(K$13:K30)</f>
        <v>4026</v>
      </c>
      <c r="X30" s="27">
        <f t="shared" ca="1" si="3"/>
        <v>58601</v>
      </c>
      <c r="Y30" s="3">
        <f t="shared" ca="1" si="10"/>
        <v>8.8974999999999999E-2</v>
      </c>
      <c r="Z30" s="3">
        <f t="shared" ca="1" si="4"/>
        <v>0.11090434782608696</v>
      </c>
      <c r="AA30" s="3">
        <f t="shared" ca="1" si="4"/>
        <v>0.10065</v>
      </c>
      <c r="AB30" s="4">
        <f t="shared" ca="1" si="11"/>
        <v>0.10852037037037036</v>
      </c>
      <c r="AC30" s="47">
        <f t="shared" ca="1" si="5"/>
        <v>2</v>
      </c>
    </row>
    <row r="31" spans="1:29" x14ac:dyDescent="0.3">
      <c r="A31" s="2">
        <v>19</v>
      </c>
      <c r="B31" s="13">
        <v>0.13859757743450207</v>
      </c>
      <c r="C31" s="21">
        <v>0.67349503852547188</v>
      </c>
      <c r="D31" s="31">
        <v>0.82419131769920673</v>
      </c>
      <c r="E31" s="25">
        <f t="shared" ca="1" si="12"/>
        <v>0</v>
      </c>
      <c r="F31" s="26">
        <f t="shared" ca="1" si="13"/>
        <v>30000</v>
      </c>
      <c r="G31" s="26">
        <f t="shared" ca="1" si="14"/>
        <v>0</v>
      </c>
      <c r="H31" s="27">
        <f t="shared" ca="1" si="6"/>
        <v>30000</v>
      </c>
      <c r="I31" s="25">
        <f t="shared" ca="1" si="7"/>
        <v>0</v>
      </c>
      <c r="J31" s="26">
        <f t="shared" ca="1" si="8"/>
        <v>3324</v>
      </c>
      <c r="K31" s="26">
        <f t="shared" ca="1" si="15"/>
        <v>0</v>
      </c>
      <c r="L31" s="27">
        <f t="shared" ca="1" si="0"/>
        <v>3324</v>
      </c>
      <c r="M31" s="19" t="str">
        <f t="shared" ca="1" si="1"/>
        <v/>
      </c>
      <c r="N31" s="3">
        <f t="shared" ca="1" si="1"/>
        <v>0.1108</v>
      </c>
      <c r="O31" s="3" t="str">
        <f t="shared" ca="1" si="1"/>
        <v/>
      </c>
      <c r="P31" s="4">
        <f t="shared" ca="1" si="2"/>
        <v>0.1108</v>
      </c>
      <c r="Q31" s="25">
        <f ca="1">SUM(E$13:E31)</f>
        <v>40000</v>
      </c>
      <c r="R31" s="26">
        <f ca="1">SUM(F$13:F31)</f>
        <v>490000</v>
      </c>
      <c r="S31" s="26">
        <f ca="1">SUM(G$13:G31)</f>
        <v>40000</v>
      </c>
      <c r="T31" s="27">
        <f t="shared" ca="1" si="9"/>
        <v>570000</v>
      </c>
      <c r="U31" s="25">
        <f ca="1">SUM(I$13:I31)</f>
        <v>3559</v>
      </c>
      <c r="V31" s="26">
        <f ca="1">SUM(J$13:J31)</f>
        <v>54340</v>
      </c>
      <c r="W31" s="26">
        <f ca="1">SUM(K$13:K31)</f>
        <v>4026</v>
      </c>
      <c r="X31" s="27">
        <f t="shared" ca="1" si="3"/>
        <v>61925</v>
      </c>
      <c r="Y31" s="3">
        <f t="shared" ca="1" si="10"/>
        <v>8.8974999999999999E-2</v>
      </c>
      <c r="Z31" s="3">
        <f t="shared" ca="1" si="4"/>
        <v>0.11089795918367347</v>
      </c>
      <c r="AA31" s="3">
        <f t="shared" ca="1" si="4"/>
        <v>0.10065</v>
      </c>
      <c r="AB31" s="4">
        <f t="shared" ca="1" si="11"/>
        <v>0.10864035087719298</v>
      </c>
      <c r="AC31" s="47">
        <f t="shared" ca="1" si="5"/>
        <v>2</v>
      </c>
    </row>
    <row r="32" spans="1:29" x14ac:dyDescent="0.3">
      <c r="A32" s="2">
        <v>20</v>
      </c>
      <c r="B32" s="13">
        <v>0.14145637947482426</v>
      </c>
      <c r="C32" s="21">
        <v>2.6127224078081657E-2</v>
      </c>
      <c r="D32" s="31">
        <v>0.76439785704004626</v>
      </c>
      <c r="E32" s="25">
        <f t="shared" ca="1" si="12"/>
        <v>0</v>
      </c>
      <c r="F32" s="26">
        <f t="shared" ca="1" si="13"/>
        <v>30000</v>
      </c>
      <c r="G32" s="26">
        <f t="shared" ca="1" si="14"/>
        <v>0</v>
      </c>
      <c r="H32" s="27">
        <f t="shared" ca="1" si="6"/>
        <v>30000</v>
      </c>
      <c r="I32" s="25">
        <f t="shared" ca="1" si="7"/>
        <v>0</v>
      </c>
      <c r="J32" s="26">
        <f t="shared" ca="1" si="8"/>
        <v>3195</v>
      </c>
      <c r="K32" s="26">
        <f t="shared" ca="1" si="15"/>
        <v>0</v>
      </c>
      <c r="L32" s="27">
        <f t="shared" ca="1" si="0"/>
        <v>3195</v>
      </c>
      <c r="M32" s="19" t="str">
        <f t="shared" ca="1" si="1"/>
        <v/>
      </c>
      <c r="N32" s="3">
        <f t="shared" ca="1" si="1"/>
        <v>0.1065</v>
      </c>
      <c r="O32" s="3" t="str">
        <f t="shared" ca="1" si="1"/>
        <v/>
      </c>
      <c r="P32" s="4">
        <f t="shared" ca="1" si="2"/>
        <v>0.1065</v>
      </c>
      <c r="Q32" s="25">
        <f ca="1">SUM(E$13:E32)</f>
        <v>40000</v>
      </c>
      <c r="R32" s="26">
        <f ca="1">SUM(F$13:F32)</f>
        <v>520000</v>
      </c>
      <c r="S32" s="26">
        <f ca="1">SUM(G$13:G32)</f>
        <v>40000</v>
      </c>
      <c r="T32" s="27">
        <f t="shared" ca="1" si="9"/>
        <v>600000</v>
      </c>
      <c r="U32" s="25">
        <f ca="1">SUM(I$13:I32)</f>
        <v>3559</v>
      </c>
      <c r="V32" s="26">
        <f ca="1">SUM(J$13:J32)</f>
        <v>57535</v>
      </c>
      <c r="W32" s="26">
        <f ca="1">SUM(K$13:K32)</f>
        <v>4026</v>
      </c>
      <c r="X32" s="27">
        <f t="shared" ca="1" si="3"/>
        <v>65120</v>
      </c>
      <c r="Y32" s="3">
        <f t="shared" ca="1" si="10"/>
        <v>8.8974999999999999E-2</v>
      </c>
      <c r="Z32" s="3">
        <f t="shared" ca="1" si="4"/>
        <v>0.11064423076923077</v>
      </c>
      <c r="AA32" s="3">
        <f t="shared" ca="1" si="4"/>
        <v>0.10065</v>
      </c>
      <c r="AB32" s="4">
        <f t="shared" ca="1" si="11"/>
        <v>0.10853333333333333</v>
      </c>
      <c r="AC32" s="47">
        <f t="shared" ca="1" si="5"/>
        <v>3</v>
      </c>
    </row>
    <row r="33" spans="1:29" x14ac:dyDescent="0.3">
      <c r="A33" s="2">
        <v>21</v>
      </c>
      <c r="B33" s="13">
        <v>0.42119702339198706</v>
      </c>
      <c r="C33" s="21">
        <v>0.32571719276141586</v>
      </c>
      <c r="D33" s="31">
        <v>0.16207239089430636</v>
      </c>
      <c r="E33" s="25">
        <f t="shared" ca="1" si="12"/>
        <v>0</v>
      </c>
      <c r="F33" s="26">
        <f t="shared" ca="1" si="13"/>
        <v>0</v>
      </c>
      <c r="G33" s="26">
        <f t="shared" ca="1" si="14"/>
        <v>30000</v>
      </c>
      <c r="H33" s="27">
        <f t="shared" ca="1" si="6"/>
        <v>30000</v>
      </c>
      <c r="I33" s="25">
        <f t="shared" ca="1" si="7"/>
        <v>0</v>
      </c>
      <c r="J33" s="26">
        <f t="shared" ca="1" si="8"/>
        <v>0</v>
      </c>
      <c r="K33" s="26">
        <f t="shared" ca="1" si="15"/>
        <v>2949</v>
      </c>
      <c r="L33" s="27">
        <f t="shared" ca="1" si="0"/>
        <v>2949</v>
      </c>
      <c r="M33" s="19" t="str">
        <f t="shared" ca="1" si="1"/>
        <v/>
      </c>
      <c r="N33" s="3" t="str">
        <f t="shared" ca="1" si="1"/>
        <v/>
      </c>
      <c r="O33" s="3">
        <f t="shared" ca="1" si="1"/>
        <v>9.8299999999999998E-2</v>
      </c>
      <c r="P33" s="4">
        <f t="shared" ca="1" si="2"/>
        <v>9.8299999999999998E-2</v>
      </c>
      <c r="Q33" s="25">
        <f ca="1">SUM(E$13:E33)</f>
        <v>40000</v>
      </c>
      <c r="R33" s="26">
        <f ca="1">SUM(F$13:F33)</f>
        <v>520000</v>
      </c>
      <c r="S33" s="26">
        <f ca="1">SUM(G$13:G33)</f>
        <v>70000</v>
      </c>
      <c r="T33" s="27">
        <f t="shared" ca="1" si="9"/>
        <v>630000</v>
      </c>
      <c r="U33" s="25">
        <f ca="1">SUM(I$13:I33)</f>
        <v>3559</v>
      </c>
      <c r="V33" s="26">
        <f ca="1">SUM(J$13:J33)</f>
        <v>57535</v>
      </c>
      <c r="W33" s="26">
        <f ca="1">SUM(K$13:K33)</f>
        <v>6975</v>
      </c>
      <c r="X33" s="27">
        <f t="shared" ca="1" si="3"/>
        <v>68069</v>
      </c>
      <c r="Y33" s="3">
        <f t="shared" ca="1" si="10"/>
        <v>8.8974999999999999E-2</v>
      </c>
      <c r="Z33" s="3">
        <f t="shared" ca="1" si="4"/>
        <v>0.11064423076923077</v>
      </c>
      <c r="AA33" s="3">
        <f t="shared" ca="1" si="4"/>
        <v>9.9642857142857144E-2</v>
      </c>
      <c r="AB33" s="4">
        <f t="shared" ca="1" si="11"/>
        <v>0.10804603174603175</v>
      </c>
      <c r="AC33" s="47">
        <f t="shared" ca="1" si="5"/>
        <v>2</v>
      </c>
    </row>
    <row r="34" spans="1:29" x14ac:dyDescent="0.3">
      <c r="A34" s="2">
        <v>22</v>
      </c>
      <c r="B34" s="13">
        <v>0.99771515753781737</v>
      </c>
      <c r="C34" s="21">
        <v>0.12220285174429968</v>
      </c>
      <c r="D34" s="31">
        <v>0.73544602216590138</v>
      </c>
      <c r="E34" s="25">
        <f t="shared" ca="1" si="12"/>
        <v>0</v>
      </c>
      <c r="F34" s="26">
        <f t="shared" ca="1" si="13"/>
        <v>30000</v>
      </c>
      <c r="G34" s="26">
        <f t="shared" ca="1" si="14"/>
        <v>0</v>
      </c>
      <c r="H34" s="27">
        <f t="shared" ca="1" si="6"/>
        <v>30000</v>
      </c>
      <c r="I34" s="25">
        <f t="shared" ca="1" si="7"/>
        <v>0</v>
      </c>
      <c r="J34" s="26">
        <f t="shared" ca="1" si="8"/>
        <v>3237</v>
      </c>
      <c r="K34" s="26">
        <f t="shared" ca="1" si="15"/>
        <v>0</v>
      </c>
      <c r="L34" s="27">
        <f t="shared" ca="1" si="0"/>
        <v>3237</v>
      </c>
      <c r="M34" s="19" t="str">
        <f t="shared" ca="1" si="1"/>
        <v/>
      </c>
      <c r="N34" s="3">
        <f t="shared" ca="1" si="1"/>
        <v>0.1079</v>
      </c>
      <c r="O34" s="3" t="str">
        <f t="shared" ca="1" si="1"/>
        <v/>
      </c>
      <c r="P34" s="4">
        <f t="shared" ca="1" si="2"/>
        <v>0.1079</v>
      </c>
      <c r="Q34" s="25">
        <f ca="1">SUM(E$13:E34)</f>
        <v>40000</v>
      </c>
      <c r="R34" s="26">
        <f ca="1">SUM(F$13:F34)</f>
        <v>550000</v>
      </c>
      <c r="S34" s="26">
        <f ca="1">SUM(G$13:G34)</f>
        <v>70000</v>
      </c>
      <c r="T34" s="27">
        <f t="shared" ca="1" si="9"/>
        <v>660000</v>
      </c>
      <c r="U34" s="25">
        <f ca="1">SUM(I$13:I34)</f>
        <v>3559</v>
      </c>
      <c r="V34" s="26">
        <f ca="1">SUM(J$13:J34)</f>
        <v>60772</v>
      </c>
      <c r="W34" s="26">
        <f ca="1">SUM(K$13:K34)</f>
        <v>6975</v>
      </c>
      <c r="X34" s="27">
        <f t="shared" ca="1" si="3"/>
        <v>71306</v>
      </c>
      <c r="Y34" s="3">
        <f t="shared" ca="1" si="10"/>
        <v>8.8974999999999999E-2</v>
      </c>
      <c r="Z34" s="3">
        <f t="shared" ca="1" si="4"/>
        <v>0.11049454545454546</v>
      </c>
      <c r="AA34" s="3">
        <f t="shared" ca="1" si="4"/>
        <v>9.9642857142857144E-2</v>
      </c>
      <c r="AB34" s="4">
        <f t="shared" ca="1" si="11"/>
        <v>0.10803939393939394</v>
      </c>
      <c r="AC34" s="47">
        <f t="shared" ca="1" si="5"/>
        <v>3</v>
      </c>
    </row>
    <row r="35" spans="1:29" x14ac:dyDescent="0.3">
      <c r="A35" s="2">
        <v>23</v>
      </c>
      <c r="B35" s="13">
        <v>0.98428068749365749</v>
      </c>
      <c r="C35" s="21">
        <v>0.63245163745720789</v>
      </c>
      <c r="D35" s="31">
        <v>0.39117261660271374</v>
      </c>
      <c r="E35" s="25">
        <f t="shared" ca="1" si="12"/>
        <v>0</v>
      </c>
      <c r="F35" s="26">
        <f t="shared" ca="1" si="13"/>
        <v>0</v>
      </c>
      <c r="G35" s="26">
        <f t="shared" ca="1" si="14"/>
        <v>30000</v>
      </c>
      <c r="H35" s="27">
        <f t="shared" ca="1" si="6"/>
        <v>30000</v>
      </c>
      <c r="I35" s="25">
        <f t="shared" ca="1" si="7"/>
        <v>0</v>
      </c>
      <c r="J35" s="26">
        <f t="shared" ca="1" si="8"/>
        <v>0</v>
      </c>
      <c r="K35" s="26">
        <f t="shared" ca="1" si="15"/>
        <v>2986</v>
      </c>
      <c r="L35" s="27">
        <f t="shared" ca="1" si="0"/>
        <v>2986</v>
      </c>
      <c r="M35" s="19" t="str">
        <f t="shared" ca="1" si="1"/>
        <v/>
      </c>
      <c r="N35" s="3" t="str">
        <f t="shared" ca="1" si="1"/>
        <v/>
      </c>
      <c r="O35" s="3">
        <f t="shared" ca="1" si="1"/>
        <v>9.9533333333333335E-2</v>
      </c>
      <c r="P35" s="4">
        <f t="shared" ca="1" si="2"/>
        <v>9.9533333333333335E-2</v>
      </c>
      <c r="Q35" s="25">
        <f ca="1">SUM(E$13:E35)</f>
        <v>40000</v>
      </c>
      <c r="R35" s="26">
        <f ca="1">SUM(F$13:F35)</f>
        <v>550000</v>
      </c>
      <c r="S35" s="26">
        <f ca="1">SUM(G$13:G35)</f>
        <v>100000</v>
      </c>
      <c r="T35" s="27">
        <f t="shared" ca="1" si="9"/>
        <v>690000</v>
      </c>
      <c r="U35" s="25">
        <f ca="1">SUM(I$13:I35)</f>
        <v>3559</v>
      </c>
      <c r="V35" s="26">
        <f ca="1">SUM(J$13:J35)</f>
        <v>60772</v>
      </c>
      <c r="W35" s="26">
        <f ca="1">SUM(K$13:K35)</f>
        <v>9961</v>
      </c>
      <c r="X35" s="27">
        <f t="shared" ca="1" si="3"/>
        <v>74292</v>
      </c>
      <c r="Y35" s="3">
        <f t="shared" ca="1" si="10"/>
        <v>8.8974999999999999E-2</v>
      </c>
      <c r="Z35" s="3">
        <f t="shared" ca="1" si="4"/>
        <v>0.11049454545454546</v>
      </c>
      <c r="AA35" s="3">
        <f t="shared" ca="1" si="4"/>
        <v>9.9610000000000004E-2</v>
      </c>
      <c r="AB35" s="4">
        <f t="shared" ca="1" si="11"/>
        <v>0.10766956521739131</v>
      </c>
      <c r="AC35" s="47">
        <f t="shared" ca="1" si="5"/>
        <v>2</v>
      </c>
    </row>
    <row r="36" spans="1:29" x14ac:dyDescent="0.3">
      <c r="A36" s="2">
        <v>24</v>
      </c>
      <c r="B36" s="13">
        <v>0.52196668971603</v>
      </c>
      <c r="C36" s="21">
        <v>0.79065612043287048</v>
      </c>
      <c r="D36" s="31">
        <v>0.95330356806762984</v>
      </c>
      <c r="E36" s="25">
        <f t="shared" ca="1" si="12"/>
        <v>0</v>
      </c>
      <c r="F36" s="26">
        <f t="shared" ca="1" si="13"/>
        <v>30000</v>
      </c>
      <c r="G36" s="26">
        <f t="shared" ca="1" si="14"/>
        <v>0</v>
      </c>
      <c r="H36" s="27">
        <f t="shared" ca="1" si="6"/>
        <v>30000</v>
      </c>
      <c r="I36" s="25">
        <f t="shared" ca="1" si="7"/>
        <v>0</v>
      </c>
      <c r="J36" s="26">
        <f t="shared" ca="1" si="8"/>
        <v>3344</v>
      </c>
      <c r="K36" s="26">
        <f t="shared" ca="1" si="15"/>
        <v>0</v>
      </c>
      <c r="L36" s="27">
        <f t="shared" ca="1" si="0"/>
        <v>3344</v>
      </c>
      <c r="M36" s="19" t="str">
        <f t="shared" ca="1" si="1"/>
        <v/>
      </c>
      <c r="N36" s="3">
        <f t="shared" ca="1" si="1"/>
        <v>0.11146666666666667</v>
      </c>
      <c r="O36" s="3" t="str">
        <f t="shared" ca="1" si="1"/>
        <v/>
      </c>
      <c r="P36" s="4">
        <f t="shared" ca="1" si="2"/>
        <v>0.11146666666666667</v>
      </c>
      <c r="Q36" s="25">
        <f ca="1">SUM(E$13:E36)</f>
        <v>40000</v>
      </c>
      <c r="R36" s="26">
        <f ca="1">SUM(F$13:F36)</f>
        <v>580000</v>
      </c>
      <c r="S36" s="26">
        <f ca="1">SUM(G$13:G36)</f>
        <v>100000</v>
      </c>
      <c r="T36" s="27">
        <f t="shared" ca="1" si="9"/>
        <v>720000</v>
      </c>
      <c r="U36" s="25">
        <f ca="1">SUM(I$13:I36)</f>
        <v>3559</v>
      </c>
      <c r="V36" s="26">
        <f ca="1">SUM(J$13:J36)</f>
        <v>64116</v>
      </c>
      <c r="W36" s="26">
        <f ca="1">SUM(K$13:K36)</f>
        <v>9961</v>
      </c>
      <c r="X36" s="27">
        <f t="shared" ca="1" si="3"/>
        <v>77636</v>
      </c>
      <c r="Y36" s="3">
        <f t="shared" ca="1" si="10"/>
        <v>8.8974999999999999E-2</v>
      </c>
      <c r="Z36" s="3">
        <f t="shared" ca="1" si="4"/>
        <v>0.1105448275862069</v>
      </c>
      <c r="AA36" s="3">
        <f t="shared" ca="1" si="4"/>
        <v>9.9610000000000004E-2</v>
      </c>
      <c r="AB36" s="4">
        <f t="shared" ca="1" si="11"/>
        <v>0.10782777777777777</v>
      </c>
      <c r="AC36" s="47">
        <f t="shared" ca="1" si="5"/>
        <v>2</v>
      </c>
    </row>
    <row r="37" spans="1:29" x14ac:dyDescent="0.3">
      <c r="A37" s="2">
        <v>25</v>
      </c>
      <c r="B37" s="13">
        <v>4.933555335810913E-2</v>
      </c>
      <c r="C37" s="21">
        <v>0.35697519890735652</v>
      </c>
      <c r="D37" s="31">
        <v>0.97408168607555767</v>
      </c>
      <c r="E37" s="25">
        <f t="shared" ca="1" si="12"/>
        <v>0</v>
      </c>
      <c r="F37" s="26">
        <f t="shared" ca="1" si="13"/>
        <v>30000</v>
      </c>
      <c r="G37" s="26">
        <f t="shared" ca="1" si="14"/>
        <v>0</v>
      </c>
      <c r="H37" s="27">
        <f t="shared" ca="1" si="6"/>
        <v>30000</v>
      </c>
      <c r="I37" s="25">
        <f t="shared" ca="1" si="7"/>
        <v>0</v>
      </c>
      <c r="J37" s="26">
        <f t="shared" ca="1" si="8"/>
        <v>3280</v>
      </c>
      <c r="K37" s="26">
        <f t="shared" ca="1" si="15"/>
        <v>0</v>
      </c>
      <c r="L37" s="27">
        <f t="shared" ca="1" si="0"/>
        <v>3280</v>
      </c>
      <c r="M37" s="19" t="str">
        <f t="shared" ca="1" si="1"/>
        <v/>
      </c>
      <c r="N37" s="3">
        <f t="shared" ca="1" si="1"/>
        <v>0.10933333333333334</v>
      </c>
      <c r="O37" s="3" t="str">
        <f t="shared" ca="1" si="1"/>
        <v/>
      </c>
      <c r="P37" s="4">
        <f t="shared" ca="1" si="2"/>
        <v>0.10933333333333334</v>
      </c>
      <c r="Q37" s="25">
        <f ca="1">SUM(E$13:E37)</f>
        <v>40000</v>
      </c>
      <c r="R37" s="26">
        <f ca="1">SUM(F$13:F37)</f>
        <v>610000</v>
      </c>
      <c r="S37" s="26">
        <f ca="1">SUM(G$13:G37)</f>
        <v>100000</v>
      </c>
      <c r="T37" s="27">
        <f t="shared" ca="1" si="9"/>
        <v>750000</v>
      </c>
      <c r="U37" s="25">
        <f ca="1">SUM(I$13:I37)</f>
        <v>3559</v>
      </c>
      <c r="V37" s="26">
        <f ca="1">SUM(J$13:J37)</f>
        <v>67396</v>
      </c>
      <c r="W37" s="26">
        <f ca="1">SUM(K$13:K37)</f>
        <v>9961</v>
      </c>
      <c r="X37" s="27">
        <f t="shared" ca="1" si="3"/>
        <v>80916</v>
      </c>
      <c r="Y37" s="3">
        <f t="shared" ca="1" si="10"/>
        <v>8.8974999999999999E-2</v>
      </c>
      <c r="Z37" s="3">
        <f t="shared" ca="1" si="4"/>
        <v>0.11048524590163934</v>
      </c>
      <c r="AA37" s="3">
        <f t="shared" ca="1" si="4"/>
        <v>9.9610000000000004E-2</v>
      </c>
      <c r="AB37" s="4">
        <f t="shared" ca="1" si="11"/>
        <v>0.107888</v>
      </c>
      <c r="AC37" s="47">
        <f t="shared" ca="1" si="5"/>
        <v>2</v>
      </c>
    </row>
    <row r="38" spans="1:29" x14ac:dyDescent="0.3">
      <c r="A38" s="2">
        <v>26</v>
      </c>
      <c r="B38" s="13">
        <v>0.82917890129802863</v>
      </c>
      <c r="C38" s="21">
        <v>0.4786780692503757</v>
      </c>
      <c r="D38" s="31">
        <v>0.76999271073489683</v>
      </c>
      <c r="E38" s="25">
        <f t="shared" ca="1" si="12"/>
        <v>0</v>
      </c>
      <c r="F38" s="26">
        <f t="shared" ca="1" si="13"/>
        <v>30000</v>
      </c>
      <c r="G38" s="26">
        <f t="shared" ca="1" si="14"/>
        <v>0</v>
      </c>
      <c r="H38" s="27">
        <f t="shared" ca="1" si="6"/>
        <v>30000</v>
      </c>
      <c r="I38" s="25">
        <f t="shared" ca="1" si="7"/>
        <v>0</v>
      </c>
      <c r="J38" s="26">
        <f t="shared" ca="1" si="8"/>
        <v>3297</v>
      </c>
      <c r="K38" s="26">
        <f t="shared" ca="1" si="15"/>
        <v>0</v>
      </c>
      <c r="L38" s="27">
        <f t="shared" ca="1" si="0"/>
        <v>3297</v>
      </c>
      <c r="M38" s="19" t="str">
        <f t="shared" ca="1" si="1"/>
        <v/>
      </c>
      <c r="N38" s="3">
        <f t="shared" ca="1" si="1"/>
        <v>0.1099</v>
      </c>
      <c r="O38" s="3" t="str">
        <f t="shared" ca="1" si="1"/>
        <v/>
      </c>
      <c r="P38" s="4">
        <f t="shared" ca="1" si="2"/>
        <v>0.1099</v>
      </c>
      <c r="Q38" s="25">
        <f ca="1">SUM(E$13:E38)</f>
        <v>40000</v>
      </c>
      <c r="R38" s="26">
        <f ca="1">SUM(F$13:F38)</f>
        <v>640000</v>
      </c>
      <c r="S38" s="26">
        <f ca="1">SUM(G$13:G38)</f>
        <v>100000</v>
      </c>
      <c r="T38" s="27">
        <f t="shared" ca="1" si="9"/>
        <v>780000</v>
      </c>
      <c r="U38" s="25">
        <f ca="1">SUM(I$13:I38)</f>
        <v>3559</v>
      </c>
      <c r="V38" s="26">
        <f ca="1">SUM(J$13:J38)</f>
        <v>70693</v>
      </c>
      <c r="W38" s="26">
        <f ca="1">SUM(K$13:K38)</f>
        <v>9961</v>
      </c>
      <c r="X38" s="27">
        <f t="shared" ca="1" si="3"/>
        <v>84213</v>
      </c>
      <c r="Y38" s="3">
        <f t="shared" ca="1" si="10"/>
        <v>8.8974999999999999E-2</v>
      </c>
      <c r="Z38" s="3">
        <f t="shared" ca="1" si="4"/>
        <v>0.1104578125</v>
      </c>
      <c r="AA38" s="3">
        <f t="shared" ca="1" si="4"/>
        <v>9.9610000000000004E-2</v>
      </c>
      <c r="AB38" s="4">
        <f t="shared" ca="1" si="11"/>
        <v>0.10796538461538462</v>
      </c>
      <c r="AC38" s="47">
        <f t="shared" ca="1" si="5"/>
        <v>2</v>
      </c>
    </row>
    <row r="39" spans="1:29" x14ac:dyDescent="0.3">
      <c r="A39" s="2">
        <v>27</v>
      </c>
      <c r="B39" s="13">
        <v>0.83057412655940144</v>
      </c>
      <c r="C39" s="21">
        <v>0.11268826372767071</v>
      </c>
      <c r="D39" s="31">
        <v>0.10136237862120667</v>
      </c>
      <c r="E39" s="25">
        <f t="shared" ca="1" si="12"/>
        <v>0</v>
      </c>
      <c r="F39" s="26">
        <f t="shared" ca="1" si="13"/>
        <v>30000</v>
      </c>
      <c r="G39" s="26">
        <f t="shared" ca="1" si="14"/>
        <v>0</v>
      </c>
      <c r="H39" s="27">
        <f t="shared" ca="1" si="6"/>
        <v>30000</v>
      </c>
      <c r="I39" s="25">
        <f t="shared" ca="1" si="7"/>
        <v>0</v>
      </c>
      <c r="J39" s="26">
        <f t="shared" ca="1" si="8"/>
        <v>3234</v>
      </c>
      <c r="K39" s="26">
        <f t="shared" ca="1" si="15"/>
        <v>0</v>
      </c>
      <c r="L39" s="27">
        <f t="shared" ca="1" si="0"/>
        <v>3234</v>
      </c>
      <c r="M39" s="19" t="str">
        <f t="shared" ca="1" si="1"/>
        <v/>
      </c>
      <c r="N39" s="3">
        <f t="shared" ca="1" si="1"/>
        <v>0.10780000000000001</v>
      </c>
      <c r="O39" s="3" t="str">
        <f t="shared" ca="1" si="1"/>
        <v/>
      </c>
      <c r="P39" s="4">
        <f t="shared" ca="1" si="2"/>
        <v>0.10780000000000001</v>
      </c>
      <c r="Q39" s="25">
        <f ca="1">SUM(E$13:E39)</f>
        <v>40000</v>
      </c>
      <c r="R39" s="26">
        <f ca="1">SUM(F$13:F39)</f>
        <v>670000</v>
      </c>
      <c r="S39" s="26">
        <f ca="1">SUM(G$13:G39)</f>
        <v>100000</v>
      </c>
      <c r="T39" s="27">
        <f t="shared" ca="1" si="9"/>
        <v>810000</v>
      </c>
      <c r="U39" s="25">
        <f ca="1">SUM(I$13:I39)</f>
        <v>3559</v>
      </c>
      <c r="V39" s="26">
        <f ca="1">SUM(J$13:J39)</f>
        <v>73927</v>
      </c>
      <c r="W39" s="26">
        <f ca="1">SUM(K$13:K39)</f>
        <v>9961</v>
      </c>
      <c r="X39" s="27">
        <f t="shared" ca="1" si="3"/>
        <v>87447</v>
      </c>
      <c r="Y39" s="3">
        <f t="shared" ca="1" si="10"/>
        <v>8.8974999999999999E-2</v>
      </c>
      <c r="Z39" s="3">
        <f t="shared" ca="1" si="4"/>
        <v>0.11033880597014925</v>
      </c>
      <c r="AA39" s="3">
        <f t="shared" ca="1" si="4"/>
        <v>9.9610000000000004E-2</v>
      </c>
      <c r="AB39" s="4">
        <f t="shared" ca="1" si="11"/>
        <v>0.10795925925925925</v>
      </c>
      <c r="AC39" s="47">
        <f t="shared" ca="1" si="5"/>
        <v>1</v>
      </c>
    </row>
    <row r="40" spans="1:29" x14ac:dyDescent="0.3">
      <c r="A40" s="2">
        <v>28</v>
      </c>
      <c r="B40" s="13">
        <v>0.12541295162440103</v>
      </c>
      <c r="C40" s="21">
        <v>0.57034601159728393</v>
      </c>
      <c r="D40" s="31">
        <v>0.33625967477603558</v>
      </c>
      <c r="E40" s="25">
        <f t="shared" ca="1" si="12"/>
        <v>30000</v>
      </c>
      <c r="F40" s="26">
        <f t="shared" ca="1" si="13"/>
        <v>0</v>
      </c>
      <c r="G40" s="26">
        <f t="shared" ca="1" si="14"/>
        <v>0</v>
      </c>
      <c r="H40" s="27">
        <f t="shared" ca="1" si="6"/>
        <v>30000</v>
      </c>
      <c r="I40" s="25">
        <f t="shared" ca="1" si="7"/>
        <v>2643</v>
      </c>
      <c r="J40" s="26">
        <f t="shared" ca="1" si="8"/>
        <v>0</v>
      </c>
      <c r="K40" s="26">
        <f t="shared" ca="1" si="15"/>
        <v>0</v>
      </c>
      <c r="L40" s="27">
        <f t="shared" ca="1" si="0"/>
        <v>2643</v>
      </c>
      <c r="M40" s="19">
        <f t="shared" ca="1" si="1"/>
        <v>8.8099999999999998E-2</v>
      </c>
      <c r="N40" s="3" t="str">
        <f t="shared" ca="1" si="1"/>
        <v/>
      </c>
      <c r="O40" s="3" t="str">
        <f t="shared" ca="1" si="1"/>
        <v/>
      </c>
      <c r="P40" s="4">
        <f t="shared" ca="1" si="2"/>
        <v>8.8099999999999998E-2</v>
      </c>
      <c r="Q40" s="25">
        <f ca="1">SUM(E$13:E40)</f>
        <v>70000</v>
      </c>
      <c r="R40" s="26">
        <f ca="1">SUM(F$13:F40)</f>
        <v>670000</v>
      </c>
      <c r="S40" s="26">
        <f ca="1">SUM(G$13:G40)</f>
        <v>100000</v>
      </c>
      <c r="T40" s="27">
        <f t="shared" ca="1" si="9"/>
        <v>840000</v>
      </c>
      <c r="U40" s="25">
        <f ca="1">SUM(I$13:I40)</f>
        <v>6202</v>
      </c>
      <c r="V40" s="26">
        <f ca="1">SUM(J$13:J40)</f>
        <v>73927</v>
      </c>
      <c r="W40" s="26">
        <f ca="1">SUM(K$13:K40)</f>
        <v>9961</v>
      </c>
      <c r="X40" s="27">
        <f t="shared" ca="1" si="3"/>
        <v>90090</v>
      </c>
      <c r="Y40" s="3">
        <f t="shared" ca="1" si="10"/>
        <v>8.8599999999999998E-2</v>
      </c>
      <c r="Z40" s="3">
        <f t="shared" ca="1" si="4"/>
        <v>0.11033880597014925</v>
      </c>
      <c r="AA40" s="3">
        <f t="shared" ca="1" si="4"/>
        <v>9.9610000000000004E-2</v>
      </c>
      <c r="AB40" s="4">
        <f t="shared" ca="1" si="11"/>
        <v>0.10725</v>
      </c>
      <c r="AC40" s="47">
        <f t="shared" ca="1" si="5"/>
        <v>2</v>
      </c>
    </row>
    <row r="41" spans="1:29" x14ac:dyDescent="0.3">
      <c r="A41" s="2">
        <v>29</v>
      </c>
      <c r="B41" s="13">
        <v>0.82183322305407136</v>
      </c>
      <c r="C41" s="21">
        <v>0.89974636370046324</v>
      </c>
      <c r="D41" s="31">
        <v>0.63026915525054616</v>
      </c>
      <c r="E41" s="25">
        <f t="shared" ca="1" si="12"/>
        <v>0</v>
      </c>
      <c r="F41" s="26">
        <f t="shared" ca="1" si="13"/>
        <v>30000</v>
      </c>
      <c r="G41" s="26">
        <f t="shared" ca="1" si="14"/>
        <v>0</v>
      </c>
      <c r="H41" s="27">
        <f t="shared" ca="1" si="6"/>
        <v>30000</v>
      </c>
      <c r="I41" s="25">
        <f t="shared" ca="1" si="7"/>
        <v>0</v>
      </c>
      <c r="J41" s="26">
        <f t="shared" ca="1" si="8"/>
        <v>3369</v>
      </c>
      <c r="K41" s="26">
        <f t="shared" ca="1" si="15"/>
        <v>0</v>
      </c>
      <c r="L41" s="27">
        <f t="shared" ca="1" si="0"/>
        <v>3369</v>
      </c>
      <c r="M41" s="19" t="str">
        <f t="shared" ca="1" si="1"/>
        <v/>
      </c>
      <c r="N41" s="3">
        <f t="shared" ca="1" si="1"/>
        <v>0.1123</v>
      </c>
      <c r="O41" s="3" t="str">
        <f t="shared" ca="1" si="1"/>
        <v/>
      </c>
      <c r="P41" s="4">
        <f t="shared" ca="1" si="2"/>
        <v>0.1123</v>
      </c>
      <c r="Q41" s="25">
        <f ca="1">SUM(E$13:E41)</f>
        <v>70000</v>
      </c>
      <c r="R41" s="26">
        <f ca="1">SUM(F$13:F41)</f>
        <v>700000</v>
      </c>
      <c r="S41" s="26">
        <f ca="1">SUM(G$13:G41)</f>
        <v>100000</v>
      </c>
      <c r="T41" s="27">
        <f t="shared" ca="1" si="9"/>
        <v>870000</v>
      </c>
      <c r="U41" s="25">
        <f ca="1">SUM(I$13:I41)</f>
        <v>6202</v>
      </c>
      <c r="V41" s="26">
        <f ca="1">SUM(J$13:J41)</f>
        <v>77296</v>
      </c>
      <c r="W41" s="26">
        <f ca="1">SUM(K$13:K41)</f>
        <v>9961</v>
      </c>
      <c r="X41" s="27">
        <f t="shared" ca="1" si="3"/>
        <v>93459</v>
      </c>
      <c r="Y41" s="3">
        <f t="shared" ca="1" si="10"/>
        <v>8.8599999999999998E-2</v>
      </c>
      <c r="Z41" s="3">
        <f t="shared" ca="1" si="4"/>
        <v>0.11042285714285714</v>
      </c>
      <c r="AA41" s="3">
        <f t="shared" ca="1" si="4"/>
        <v>9.9610000000000004E-2</v>
      </c>
      <c r="AB41" s="4">
        <f t="shared" ca="1" si="11"/>
        <v>0.10742413793103449</v>
      </c>
      <c r="AC41" s="47">
        <f t="shared" ca="1" si="5"/>
        <v>2</v>
      </c>
    </row>
    <row r="42" spans="1:29" x14ac:dyDescent="0.3">
      <c r="A42" s="2">
        <v>30</v>
      </c>
      <c r="B42" s="13">
        <v>0.46672346542798115</v>
      </c>
      <c r="C42" s="21">
        <v>0.13789038283209309</v>
      </c>
      <c r="D42" s="31">
        <v>0.69099104221869756</v>
      </c>
      <c r="E42" s="25">
        <f t="shared" ca="1" si="12"/>
        <v>0</v>
      </c>
      <c r="F42" s="26">
        <f t="shared" ca="1" si="13"/>
        <v>30000</v>
      </c>
      <c r="G42" s="26">
        <f t="shared" ca="1" si="14"/>
        <v>0</v>
      </c>
      <c r="H42" s="27">
        <f t="shared" ca="1" si="6"/>
        <v>30000</v>
      </c>
      <c r="I42" s="25">
        <f t="shared" ca="1" si="7"/>
        <v>0</v>
      </c>
      <c r="J42" s="26">
        <f t="shared" ca="1" si="8"/>
        <v>3241</v>
      </c>
      <c r="K42" s="26">
        <f t="shared" ca="1" si="15"/>
        <v>0</v>
      </c>
      <c r="L42" s="27">
        <f t="shared" ca="1" si="0"/>
        <v>3241</v>
      </c>
      <c r="M42" s="19" t="str">
        <f t="shared" ca="1" si="1"/>
        <v/>
      </c>
      <c r="N42" s="3">
        <f t="shared" ca="1" si="1"/>
        <v>0.10803333333333333</v>
      </c>
      <c r="O42" s="3" t="str">
        <f t="shared" ca="1" si="1"/>
        <v/>
      </c>
      <c r="P42" s="4">
        <f t="shared" ca="1" si="2"/>
        <v>0.10803333333333333</v>
      </c>
      <c r="Q42" s="25">
        <f ca="1">SUM(E$13:E42)</f>
        <v>70000</v>
      </c>
      <c r="R42" s="26">
        <f ca="1">SUM(F$13:F42)</f>
        <v>730000</v>
      </c>
      <c r="S42" s="26">
        <f ca="1">SUM(G$13:G42)</f>
        <v>100000</v>
      </c>
      <c r="T42" s="27">
        <f t="shared" ca="1" si="9"/>
        <v>900000</v>
      </c>
      <c r="U42" s="25">
        <f ca="1">SUM(I$13:I42)</f>
        <v>6202</v>
      </c>
      <c r="V42" s="26">
        <f ca="1">SUM(J$13:J42)</f>
        <v>80537</v>
      </c>
      <c r="W42" s="26">
        <f ca="1">SUM(K$13:K42)</f>
        <v>9961</v>
      </c>
      <c r="X42" s="27">
        <f t="shared" ca="1" si="3"/>
        <v>96700</v>
      </c>
      <c r="Y42" s="3">
        <f t="shared" ca="1" si="10"/>
        <v>8.8599999999999998E-2</v>
      </c>
      <c r="Z42" s="3">
        <f t="shared" ca="1" si="4"/>
        <v>0.11032465753424657</v>
      </c>
      <c r="AA42" s="3">
        <f t="shared" ca="1" si="4"/>
        <v>9.9610000000000004E-2</v>
      </c>
      <c r="AB42" s="4">
        <f t="shared" ca="1" si="11"/>
        <v>0.10744444444444444</v>
      </c>
      <c r="AC42" s="47">
        <f t="shared" ca="1" si="5"/>
        <v>2</v>
      </c>
    </row>
    <row r="43" spans="1:29" x14ac:dyDescent="0.3">
      <c r="A43" s="2">
        <v>31</v>
      </c>
      <c r="B43" s="13">
        <v>0.12246731489099971</v>
      </c>
      <c r="C43" s="21">
        <v>0.95644669866009235</v>
      </c>
      <c r="D43" s="31">
        <v>0.53654371147099855</v>
      </c>
      <c r="E43" s="25">
        <f t="shared" ca="1" si="12"/>
        <v>0</v>
      </c>
      <c r="F43" s="26">
        <f t="shared" ca="1" si="13"/>
        <v>30000</v>
      </c>
      <c r="G43" s="26">
        <f t="shared" ca="1" si="14"/>
        <v>0</v>
      </c>
      <c r="H43" s="27">
        <f t="shared" ca="1" si="6"/>
        <v>30000</v>
      </c>
      <c r="I43" s="25">
        <f t="shared" ca="1" si="7"/>
        <v>0</v>
      </c>
      <c r="J43" s="26">
        <f t="shared" ca="1" si="8"/>
        <v>3393</v>
      </c>
      <c r="K43" s="26">
        <f t="shared" ca="1" si="15"/>
        <v>0</v>
      </c>
      <c r="L43" s="27">
        <f t="shared" ca="1" si="0"/>
        <v>3393</v>
      </c>
      <c r="M43" s="19" t="str">
        <f t="shared" ca="1" si="1"/>
        <v/>
      </c>
      <c r="N43" s="3">
        <f t="shared" ca="1" si="1"/>
        <v>0.11310000000000001</v>
      </c>
      <c r="O43" s="3" t="str">
        <f t="shared" ca="1" si="1"/>
        <v/>
      </c>
      <c r="P43" s="4">
        <f t="shared" ca="1" si="2"/>
        <v>0.11310000000000001</v>
      </c>
      <c r="Q43" s="25">
        <f ca="1">SUM(E$13:E43)</f>
        <v>70000</v>
      </c>
      <c r="R43" s="26">
        <f ca="1">SUM(F$13:F43)</f>
        <v>760000</v>
      </c>
      <c r="S43" s="26">
        <f ca="1">SUM(G$13:G43)</f>
        <v>100000</v>
      </c>
      <c r="T43" s="27">
        <f t="shared" ca="1" si="9"/>
        <v>930000</v>
      </c>
      <c r="U43" s="25">
        <f ca="1">SUM(I$13:I43)</f>
        <v>6202</v>
      </c>
      <c r="V43" s="26">
        <f ca="1">SUM(J$13:J43)</f>
        <v>83930</v>
      </c>
      <c r="W43" s="26">
        <f ca="1">SUM(K$13:K43)</f>
        <v>9961</v>
      </c>
      <c r="X43" s="27">
        <f t="shared" ca="1" si="3"/>
        <v>100093</v>
      </c>
      <c r="Y43" s="3">
        <f t="shared" ca="1" si="10"/>
        <v>8.8599999999999998E-2</v>
      </c>
      <c r="Z43" s="3">
        <f t="shared" ca="1" si="4"/>
        <v>0.11043421052631579</v>
      </c>
      <c r="AA43" s="3">
        <f t="shared" ca="1" si="4"/>
        <v>9.9610000000000004E-2</v>
      </c>
      <c r="AB43" s="4">
        <f t="shared" ca="1" si="11"/>
        <v>0.10762688172043011</v>
      </c>
      <c r="AC43" s="47">
        <f t="shared" ca="1" si="5"/>
        <v>2</v>
      </c>
    </row>
    <row r="44" spans="1:29" x14ac:dyDescent="0.3">
      <c r="A44" s="2">
        <v>32</v>
      </c>
      <c r="B44" s="13">
        <v>0.75077591207314509</v>
      </c>
      <c r="C44" s="21">
        <v>0.64110748239285398</v>
      </c>
      <c r="D44" s="31">
        <v>0.98913580362115039</v>
      </c>
      <c r="E44" s="25">
        <f t="shared" ca="1" si="12"/>
        <v>0</v>
      </c>
      <c r="F44" s="26">
        <f t="shared" ca="1" si="13"/>
        <v>30000</v>
      </c>
      <c r="G44" s="26">
        <f t="shared" ca="1" si="14"/>
        <v>0</v>
      </c>
      <c r="H44" s="27">
        <f t="shared" ca="1" si="6"/>
        <v>30000</v>
      </c>
      <c r="I44" s="25">
        <f t="shared" ca="1" si="7"/>
        <v>0</v>
      </c>
      <c r="J44" s="26">
        <f t="shared" ca="1" si="8"/>
        <v>3319</v>
      </c>
      <c r="K44" s="26">
        <f t="shared" ca="1" si="15"/>
        <v>0</v>
      </c>
      <c r="L44" s="27">
        <f t="shared" ca="1" si="0"/>
        <v>3319</v>
      </c>
      <c r="M44" s="19" t="str">
        <f t="shared" ca="1" si="1"/>
        <v/>
      </c>
      <c r="N44" s="3">
        <f t="shared" ca="1" si="1"/>
        <v>0.11063333333333333</v>
      </c>
      <c r="O44" s="3" t="str">
        <f t="shared" ca="1" si="1"/>
        <v/>
      </c>
      <c r="P44" s="4">
        <f t="shared" ca="1" si="2"/>
        <v>0.11063333333333333</v>
      </c>
      <c r="Q44" s="25">
        <f ca="1">SUM(E$13:E44)</f>
        <v>70000</v>
      </c>
      <c r="R44" s="26">
        <f ca="1">SUM(F$13:F44)</f>
        <v>790000</v>
      </c>
      <c r="S44" s="26">
        <f ca="1">SUM(G$13:G44)</f>
        <v>100000</v>
      </c>
      <c r="T44" s="27">
        <f t="shared" ca="1" si="9"/>
        <v>960000</v>
      </c>
      <c r="U44" s="25">
        <f ca="1">SUM(I$13:I44)</f>
        <v>6202</v>
      </c>
      <c r="V44" s="26">
        <f ca="1">SUM(J$13:J44)</f>
        <v>87249</v>
      </c>
      <c r="W44" s="26">
        <f ca="1">SUM(K$13:K44)</f>
        <v>9961</v>
      </c>
      <c r="X44" s="27">
        <f t="shared" ca="1" si="3"/>
        <v>103412</v>
      </c>
      <c r="Y44" s="3">
        <f t="shared" ca="1" si="10"/>
        <v>8.8599999999999998E-2</v>
      </c>
      <c r="Z44" s="3">
        <f t="shared" ca="1" si="4"/>
        <v>0.11044177215189874</v>
      </c>
      <c r="AA44" s="3">
        <f t="shared" ca="1" si="4"/>
        <v>9.9610000000000004E-2</v>
      </c>
      <c r="AB44" s="4">
        <f t="shared" ca="1" si="11"/>
        <v>0.10772083333333334</v>
      </c>
      <c r="AC44" s="47">
        <f t="shared" ca="1" si="5"/>
        <v>2</v>
      </c>
    </row>
    <row r="45" spans="1:29" x14ac:dyDescent="0.3">
      <c r="A45" s="2">
        <v>33</v>
      </c>
      <c r="B45" s="13">
        <v>0.44080644629370691</v>
      </c>
      <c r="C45" s="21">
        <v>0.70481351186439056</v>
      </c>
      <c r="D45" s="31">
        <v>5.7944183564048068E-2</v>
      </c>
      <c r="E45" s="25">
        <f t="shared" ca="1" si="12"/>
        <v>0</v>
      </c>
      <c r="F45" s="26">
        <f t="shared" ca="1" si="13"/>
        <v>30000</v>
      </c>
      <c r="G45" s="26">
        <f t="shared" ca="1" si="14"/>
        <v>0</v>
      </c>
      <c r="H45" s="27">
        <f t="shared" ca="1" si="6"/>
        <v>30000</v>
      </c>
      <c r="I45" s="25">
        <f t="shared" ca="1" si="7"/>
        <v>0</v>
      </c>
      <c r="J45" s="26">
        <f t="shared" ca="1" si="8"/>
        <v>3329</v>
      </c>
      <c r="K45" s="26">
        <f t="shared" ca="1" si="15"/>
        <v>0</v>
      </c>
      <c r="L45" s="27">
        <f t="shared" ca="1" si="0"/>
        <v>3329</v>
      </c>
      <c r="M45" s="19" t="str">
        <f t="shared" ref="M45:O76" ca="1" si="16">IF(E45=0,"",I45/E45)</f>
        <v/>
      </c>
      <c r="N45" s="3">
        <f t="shared" ca="1" si="16"/>
        <v>0.11096666666666667</v>
      </c>
      <c r="O45" s="3" t="str">
        <f t="shared" ca="1" si="16"/>
        <v/>
      </c>
      <c r="P45" s="4">
        <f t="shared" ca="1" si="2"/>
        <v>0.11096666666666667</v>
      </c>
      <c r="Q45" s="25">
        <f ca="1">SUM(E$13:E45)</f>
        <v>70000</v>
      </c>
      <c r="R45" s="26">
        <f ca="1">SUM(F$13:F45)</f>
        <v>820000</v>
      </c>
      <c r="S45" s="26">
        <f ca="1">SUM(G$13:G45)</f>
        <v>100000</v>
      </c>
      <c r="T45" s="27">
        <f t="shared" ca="1" si="9"/>
        <v>990000</v>
      </c>
      <c r="U45" s="25">
        <f ca="1">SUM(I$13:I45)</f>
        <v>6202</v>
      </c>
      <c r="V45" s="26">
        <f ca="1">SUM(J$13:J45)</f>
        <v>90578</v>
      </c>
      <c r="W45" s="26">
        <f ca="1">SUM(K$13:K45)</f>
        <v>9961</v>
      </c>
      <c r="X45" s="27">
        <f t="shared" ca="1" si="3"/>
        <v>106741</v>
      </c>
      <c r="Y45" s="3">
        <f t="shared" ca="1" si="10"/>
        <v>8.8599999999999998E-2</v>
      </c>
      <c r="Z45" s="3">
        <f t="shared" ca="1" si="4"/>
        <v>0.1104609756097561</v>
      </c>
      <c r="AA45" s="3">
        <f t="shared" ca="1" si="4"/>
        <v>9.9610000000000004E-2</v>
      </c>
      <c r="AB45" s="4">
        <f t="shared" ca="1" si="11"/>
        <v>0.10781919191919193</v>
      </c>
      <c r="AC45" s="47">
        <f t="shared" ref="AC45:AC76" ca="1" si="17">IF(C45&lt;$C$7, RANDBETWEEN(1,3), IF( AND(Y45&gt;Z45, Y45&gt;AA45), 1, IF(AND(AA45&gt;Y45, AA45&gt;Z45), 3, 2)))</f>
        <v>2</v>
      </c>
    </row>
    <row r="46" spans="1:29" x14ac:dyDescent="0.3">
      <c r="A46" s="2">
        <v>34</v>
      </c>
      <c r="B46" s="13">
        <v>0.37928300021913264</v>
      </c>
      <c r="C46" s="21">
        <v>0.58343850906323758</v>
      </c>
      <c r="D46" s="31">
        <v>0.9713856665544085</v>
      </c>
      <c r="E46" s="25">
        <f t="shared" ca="1" si="12"/>
        <v>0</v>
      </c>
      <c r="F46" s="26">
        <f t="shared" ca="1" si="13"/>
        <v>30000</v>
      </c>
      <c r="G46" s="26">
        <f t="shared" ca="1" si="14"/>
        <v>0</v>
      </c>
      <c r="H46" s="27">
        <f t="shared" ca="1" si="6"/>
        <v>30000</v>
      </c>
      <c r="I46" s="25">
        <f t="shared" ca="1" si="7"/>
        <v>0</v>
      </c>
      <c r="J46" s="26">
        <f t="shared" ca="1" si="8"/>
        <v>3311</v>
      </c>
      <c r="K46" s="26">
        <f t="shared" ca="1" si="15"/>
        <v>0</v>
      </c>
      <c r="L46" s="27">
        <f t="shared" ca="1" si="0"/>
        <v>3311</v>
      </c>
      <c r="M46" s="19" t="str">
        <f t="shared" ca="1" si="16"/>
        <v/>
      </c>
      <c r="N46" s="3">
        <f t="shared" ca="1" si="16"/>
        <v>0.11036666666666667</v>
      </c>
      <c r="O46" s="3" t="str">
        <f t="shared" ca="1" si="16"/>
        <v/>
      </c>
      <c r="P46" s="4">
        <f t="shared" ca="1" si="2"/>
        <v>0.11036666666666667</v>
      </c>
      <c r="Q46" s="25">
        <f ca="1">SUM(E$13:E46)</f>
        <v>70000</v>
      </c>
      <c r="R46" s="26">
        <f ca="1">SUM(F$13:F46)</f>
        <v>850000</v>
      </c>
      <c r="S46" s="26">
        <f ca="1">SUM(G$13:G46)</f>
        <v>100000</v>
      </c>
      <c r="T46" s="27">
        <f t="shared" ca="1" si="9"/>
        <v>1020000</v>
      </c>
      <c r="U46" s="25">
        <f ca="1">SUM(I$13:I46)</f>
        <v>6202</v>
      </c>
      <c r="V46" s="26">
        <f ca="1">SUM(J$13:J46)</f>
        <v>93889</v>
      </c>
      <c r="W46" s="26">
        <f ca="1">SUM(K$13:K46)</f>
        <v>9961</v>
      </c>
      <c r="X46" s="27">
        <f t="shared" ca="1" si="3"/>
        <v>110052</v>
      </c>
      <c r="Y46" s="3">
        <f t="shared" ca="1" si="10"/>
        <v>8.8599999999999998E-2</v>
      </c>
      <c r="Z46" s="3">
        <f t="shared" ca="1" si="4"/>
        <v>0.11045764705882354</v>
      </c>
      <c r="AA46" s="3">
        <f t="shared" ca="1" si="4"/>
        <v>9.9610000000000004E-2</v>
      </c>
      <c r="AB46" s="4">
        <f t="shared" ca="1" si="11"/>
        <v>0.10789411764705882</v>
      </c>
      <c r="AC46" s="47">
        <f t="shared" ca="1" si="17"/>
        <v>2</v>
      </c>
    </row>
    <row r="47" spans="1:29" x14ac:dyDescent="0.3">
      <c r="A47" s="2">
        <v>35</v>
      </c>
      <c r="B47" s="13">
        <v>0.16918604551395922</v>
      </c>
      <c r="C47" s="21">
        <v>0.85672879876591712</v>
      </c>
      <c r="D47" s="31">
        <v>0.79024571973503632</v>
      </c>
      <c r="E47" s="25">
        <f t="shared" ca="1" si="12"/>
        <v>0</v>
      </c>
      <c r="F47" s="26">
        <f t="shared" ca="1" si="13"/>
        <v>30000</v>
      </c>
      <c r="G47" s="26">
        <f t="shared" ca="1" si="14"/>
        <v>0</v>
      </c>
      <c r="H47" s="27">
        <f t="shared" ca="1" si="6"/>
        <v>30000</v>
      </c>
      <c r="I47" s="25">
        <f t="shared" ca="1" si="7"/>
        <v>0</v>
      </c>
      <c r="J47" s="26">
        <f t="shared" ca="1" si="8"/>
        <v>3358</v>
      </c>
      <c r="K47" s="26">
        <f t="shared" ca="1" si="15"/>
        <v>0</v>
      </c>
      <c r="L47" s="27">
        <f t="shared" ca="1" si="0"/>
        <v>3358</v>
      </c>
      <c r="M47" s="19" t="str">
        <f t="shared" ca="1" si="16"/>
        <v/>
      </c>
      <c r="N47" s="3">
        <f t="shared" ca="1" si="16"/>
        <v>0.11193333333333333</v>
      </c>
      <c r="O47" s="3" t="str">
        <f t="shared" ca="1" si="16"/>
        <v/>
      </c>
      <c r="P47" s="4">
        <f t="shared" ca="1" si="2"/>
        <v>0.11193333333333333</v>
      </c>
      <c r="Q47" s="25">
        <f ca="1">SUM(E$13:E47)</f>
        <v>70000</v>
      </c>
      <c r="R47" s="26">
        <f ca="1">SUM(F$13:F47)</f>
        <v>880000</v>
      </c>
      <c r="S47" s="26">
        <f ca="1">SUM(G$13:G47)</f>
        <v>100000</v>
      </c>
      <c r="T47" s="27">
        <f t="shared" ca="1" si="9"/>
        <v>1050000</v>
      </c>
      <c r="U47" s="25">
        <f ca="1">SUM(I$13:I47)</f>
        <v>6202</v>
      </c>
      <c r="V47" s="26">
        <f ca="1">SUM(J$13:J47)</f>
        <v>97247</v>
      </c>
      <c r="W47" s="26">
        <f ca="1">SUM(K$13:K47)</f>
        <v>9961</v>
      </c>
      <c r="X47" s="27">
        <f t="shared" ca="1" si="3"/>
        <v>113410</v>
      </c>
      <c r="Y47" s="3">
        <f t="shared" ca="1" si="10"/>
        <v>8.8599999999999998E-2</v>
      </c>
      <c r="Z47" s="3">
        <f t="shared" ca="1" si="4"/>
        <v>0.11050795454545455</v>
      </c>
      <c r="AA47" s="3">
        <f t="shared" ca="1" si="4"/>
        <v>9.9610000000000004E-2</v>
      </c>
      <c r="AB47" s="4">
        <f t="shared" ca="1" si="11"/>
        <v>0.10800952380952381</v>
      </c>
      <c r="AC47" s="47">
        <f t="shared" ca="1" si="17"/>
        <v>2</v>
      </c>
    </row>
    <row r="48" spans="1:29" x14ac:dyDescent="0.3">
      <c r="A48" s="2">
        <v>36</v>
      </c>
      <c r="B48" s="13">
        <v>4.7865154844888069E-2</v>
      </c>
      <c r="C48" s="21">
        <v>0.52541042716998121</v>
      </c>
      <c r="D48" s="31">
        <v>0.41685646428506251</v>
      </c>
      <c r="E48" s="25">
        <f t="shared" ca="1" si="12"/>
        <v>0</v>
      </c>
      <c r="F48" s="26">
        <f t="shared" ca="1" si="13"/>
        <v>30000</v>
      </c>
      <c r="G48" s="26">
        <f t="shared" ca="1" si="14"/>
        <v>0</v>
      </c>
      <c r="H48" s="27">
        <f t="shared" ca="1" si="6"/>
        <v>30000</v>
      </c>
      <c r="I48" s="25">
        <f t="shared" ca="1" si="7"/>
        <v>0</v>
      </c>
      <c r="J48" s="26">
        <f t="shared" ca="1" si="8"/>
        <v>3303</v>
      </c>
      <c r="K48" s="26">
        <f t="shared" ca="1" si="15"/>
        <v>0</v>
      </c>
      <c r="L48" s="27">
        <f t="shared" ca="1" si="0"/>
        <v>3303</v>
      </c>
      <c r="M48" s="19" t="str">
        <f t="shared" ca="1" si="16"/>
        <v/>
      </c>
      <c r="N48" s="3">
        <f t="shared" ca="1" si="16"/>
        <v>0.1101</v>
      </c>
      <c r="O48" s="3" t="str">
        <f t="shared" ca="1" si="16"/>
        <v/>
      </c>
      <c r="P48" s="4">
        <f t="shared" ca="1" si="2"/>
        <v>0.1101</v>
      </c>
      <c r="Q48" s="25">
        <f ca="1">SUM(E$13:E48)</f>
        <v>70000</v>
      </c>
      <c r="R48" s="26">
        <f ca="1">SUM(F$13:F48)</f>
        <v>910000</v>
      </c>
      <c r="S48" s="26">
        <f ca="1">SUM(G$13:G48)</f>
        <v>100000</v>
      </c>
      <c r="T48" s="27">
        <f t="shared" ca="1" si="9"/>
        <v>1080000</v>
      </c>
      <c r="U48" s="25">
        <f ca="1">SUM(I$13:I48)</f>
        <v>6202</v>
      </c>
      <c r="V48" s="26">
        <f ca="1">SUM(J$13:J48)</f>
        <v>100550</v>
      </c>
      <c r="W48" s="26">
        <f ca="1">SUM(K$13:K48)</f>
        <v>9961</v>
      </c>
      <c r="X48" s="27">
        <f t="shared" ca="1" si="3"/>
        <v>116713</v>
      </c>
      <c r="Y48" s="3">
        <f t="shared" ca="1" si="10"/>
        <v>8.8599999999999998E-2</v>
      </c>
      <c r="Z48" s="3">
        <f t="shared" ca="1" si="4"/>
        <v>0.1104945054945055</v>
      </c>
      <c r="AA48" s="3">
        <f t="shared" ca="1" si="4"/>
        <v>9.9610000000000004E-2</v>
      </c>
      <c r="AB48" s="4">
        <f t="shared" ca="1" si="11"/>
        <v>0.10806759259259259</v>
      </c>
      <c r="AC48" s="47">
        <f t="shared" ca="1" si="17"/>
        <v>2</v>
      </c>
    </row>
    <row r="49" spans="1:29" x14ac:dyDescent="0.3">
      <c r="A49" s="2">
        <v>37</v>
      </c>
      <c r="B49" s="13">
        <v>0.19716443155712249</v>
      </c>
      <c r="C49" s="21">
        <v>0.88580004983850236</v>
      </c>
      <c r="D49" s="31">
        <v>3.0788225974295758E-2</v>
      </c>
      <c r="E49" s="25">
        <f t="shared" ca="1" si="12"/>
        <v>0</v>
      </c>
      <c r="F49" s="26">
        <f t="shared" ca="1" si="13"/>
        <v>30000</v>
      </c>
      <c r="G49" s="26">
        <f t="shared" ca="1" si="14"/>
        <v>0</v>
      </c>
      <c r="H49" s="27">
        <f t="shared" ca="1" si="6"/>
        <v>30000</v>
      </c>
      <c r="I49" s="25">
        <f t="shared" ca="1" si="7"/>
        <v>0</v>
      </c>
      <c r="J49" s="26">
        <f t="shared" ca="1" si="8"/>
        <v>3365</v>
      </c>
      <c r="K49" s="26">
        <f t="shared" ca="1" si="15"/>
        <v>0</v>
      </c>
      <c r="L49" s="27">
        <f t="shared" ca="1" si="0"/>
        <v>3365</v>
      </c>
      <c r="M49" s="19" t="str">
        <f t="shared" ca="1" si="16"/>
        <v/>
      </c>
      <c r="N49" s="3">
        <f t="shared" ca="1" si="16"/>
        <v>0.11216666666666666</v>
      </c>
      <c r="O49" s="3" t="str">
        <f t="shared" ca="1" si="16"/>
        <v/>
      </c>
      <c r="P49" s="4">
        <f t="shared" ca="1" si="2"/>
        <v>0.11216666666666666</v>
      </c>
      <c r="Q49" s="25">
        <f ca="1">SUM(E$13:E49)</f>
        <v>70000</v>
      </c>
      <c r="R49" s="26">
        <f ca="1">SUM(F$13:F49)</f>
        <v>940000</v>
      </c>
      <c r="S49" s="26">
        <f ca="1">SUM(G$13:G49)</f>
        <v>100000</v>
      </c>
      <c r="T49" s="27">
        <f t="shared" ca="1" si="9"/>
        <v>1110000</v>
      </c>
      <c r="U49" s="25">
        <f ca="1">SUM(I$13:I49)</f>
        <v>6202</v>
      </c>
      <c r="V49" s="26">
        <f ca="1">SUM(J$13:J49)</f>
        <v>103915</v>
      </c>
      <c r="W49" s="26">
        <f ca="1">SUM(K$13:K49)</f>
        <v>9961</v>
      </c>
      <c r="X49" s="27">
        <f t="shared" ca="1" si="3"/>
        <v>120078</v>
      </c>
      <c r="Y49" s="3">
        <f t="shared" ca="1" si="10"/>
        <v>8.8599999999999998E-2</v>
      </c>
      <c r="Z49" s="3">
        <f t="shared" ca="1" si="4"/>
        <v>0.11054787234042553</v>
      </c>
      <c r="AA49" s="3">
        <f t="shared" ca="1" si="4"/>
        <v>9.9610000000000004E-2</v>
      </c>
      <c r="AB49" s="4">
        <f t="shared" ca="1" si="11"/>
        <v>0.10817837837837838</v>
      </c>
      <c r="AC49" s="47">
        <f t="shared" ca="1" si="17"/>
        <v>2</v>
      </c>
    </row>
    <row r="50" spans="1:29" x14ac:dyDescent="0.3">
      <c r="A50" s="2">
        <v>38</v>
      </c>
      <c r="B50" s="13">
        <v>0.48165300113802223</v>
      </c>
      <c r="C50" s="21">
        <v>0.63957253558059357</v>
      </c>
      <c r="D50" s="31">
        <v>0.56574500553275064</v>
      </c>
      <c r="E50" s="25">
        <f t="shared" ca="1" si="12"/>
        <v>0</v>
      </c>
      <c r="F50" s="26">
        <f t="shared" ca="1" si="13"/>
        <v>30000</v>
      </c>
      <c r="G50" s="26">
        <f t="shared" ca="1" si="14"/>
        <v>0</v>
      </c>
      <c r="H50" s="27">
        <f t="shared" ca="1" si="6"/>
        <v>30000</v>
      </c>
      <c r="I50" s="25">
        <f t="shared" ca="1" si="7"/>
        <v>0</v>
      </c>
      <c r="J50" s="26">
        <f t="shared" ca="1" si="8"/>
        <v>3319</v>
      </c>
      <c r="K50" s="26">
        <f t="shared" ca="1" si="15"/>
        <v>0</v>
      </c>
      <c r="L50" s="27">
        <f t="shared" ca="1" si="0"/>
        <v>3319</v>
      </c>
      <c r="M50" s="19" t="str">
        <f t="shared" ca="1" si="16"/>
        <v/>
      </c>
      <c r="N50" s="3">
        <f t="shared" ca="1" si="16"/>
        <v>0.11063333333333333</v>
      </c>
      <c r="O50" s="3" t="str">
        <f t="shared" ca="1" si="16"/>
        <v/>
      </c>
      <c r="P50" s="4">
        <f t="shared" ca="1" si="2"/>
        <v>0.11063333333333333</v>
      </c>
      <c r="Q50" s="25">
        <f ca="1">SUM(E$13:E50)</f>
        <v>70000</v>
      </c>
      <c r="R50" s="26">
        <f ca="1">SUM(F$13:F50)</f>
        <v>970000</v>
      </c>
      <c r="S50" s="26">
        <f ca="1">SUM(G$13:G50)</f>
        <v>100000</v>
      </c>
      <c r="T50" s="27">
        <f t="shared" ca="1" si="9"/>
        <v>1140000</v>
      </c>
      <c r="U50" s="25">
        <f ca="1">SUM(I$13:I50)</f>
        <v>6202</v>
      </c>
      <c r="V50" s="26">
        <f ca="1">SUM(J$13:J50)</f>
        <v>107234</v>
      </c>
      <c r="W50" s="26">
        <f ca="1">SUM(K$13:K50)</f>
        <v>9961</v>
      </c>
      <c r="X50" s="27">
        <f t="shared" ca="1" si="3"/>
        <v>123397</v>
      </c>
      <c r="Y50" s="3">
        <f t="shared" ca="1" si="10"/>
        <v>8.8599999999999998E-2</v>
      </c>
      <c r="Z50" s="3">
        <f t="shared" ca="1" si="4"/>
        <v>0.11055051546391753</v>
      </c>
      <c r="AA50" s="3">
        <f t="shared" ca="1" si="4"/>
        <v>9.9610000000000004E-2</v>
      </c>
      <c r="AB50" s="4">
        <f t="shared" ca="1" si="11"/>
        <v>0.10824298245614035</v>
      </c>
      <c r="AC50" s="47">
        <f t="shared" ca="1" si="17"/>
        <v>2</v>
      </c>
    </row>
    <row r="51" spans="1:29" x14ac:dyDescent="0.3">
      <c r="A51" s="2">
        <v>39</v>
      </c>
      <c r="B51" s="13">
        <v>0.53252149389767411</v>
      </c>
      <c r="C51" s="21">
        <v>0.26264872583515153</v>
      </c>
      <c r="D51" s="31">
        <v>0.87955960602997807</v>
      </c>
      <c r="E51" s="25">
        <f t="shared" ca="1" si="12"/>
        <v>0</v>
      </c>
      <c r="F51" s="26">
        <f t="shared" ca="1" si="13"/>
        <v>30000</v>
      </c>
      <c r="G51" s="26">
        <f t="shared" ca="1" si="14"/>
        <v>0</v>
      </c>
      <c r="H51" s="27">
        <f t="shared" ca="1" si="6"/>
        <v>30000</v>
      </c>
      <c r="I51" s="25">
        <f t="shared" ca="1" si="7"/>
        <v>0</v>
      </c>
      <c r="J51" s="26">
        <f t="shared" ca="1" si="8"/>
        <v>3265</v>
      </c>
      <c r="K51" s="26">
        <f t="shared" ca="1" si="15"/>
        <v>0</v>
      </c>
      <c r="L51" s="27">
        <f t="shared" ca="1" si="0"/>
        <v>3265</v>
      </c>
      <c r="M51" s="19" t="str">
        <f t="shared" ca="1" si="16"/>
        <v/>
      </c>
      <c r="N51" s="3">
        <f t="shared" ca="1" si="16"/>
        <v>0.10883333333333334</v>
      </c>
      <c r="O51" s="3" t="str">
        <f t="shared" ca="1" si="16"/>
        <v/>
      </c>
      <c r="P51" s="4">
        <f t="shared" ca="1" si="2"/>
        <v>0.10883333333333334</v>
      </c>
      <c r="Q51" s="25">
        <f ca="1">SUM(E$13:E51)</f>
        <v>70000</v>
      </c>
      <c r="R51" s="26">
        <f ca="1">SUM(F$13:F51)</f>
        <v>1000000</v>
      </c>
      <c r="S51" s="26">
        <f ca="1">SUM(G$13:G51)</f>
        <v>100000</v>
      </c>
      <c r="T51" s="27">
        <f t="shared" ca="1" si="9"/>
        <v>1170000</v>
      </c>
      <c r="U51" s="25">
        <f ca="1">SUM(I$13:I51)</f>
        <v>6202</v>
      </c>
      <c r="V51" s="26">
        <f ca="1">SUM(J$13:J51)</f>
        <v>110499</v>
      </c>
      <c r="W51" s="26">
        <f ca="1">SUM(K$13:K51)</f>
        <v>9961</v>
      </c>
      <c r="X51" s="27">
        <f t="shared" ca="1" si="3"/>
        <v>126662</v>
      </c>
      <c r="Y51" s="3">
        <f t="shared" ca="1" si="10"/>
        <v>8.8599999999999998E-2</v>
      </c>
      <c r="Z51" s="3">
        <f t="shared" ca="1" si="4"/>
        <v>0.110499</v>
      </c>
      <c r="AA51" s="3">
        <f t="shared" ca="1" si="4"/>
        <v>9.9610000000000004E-2</v>
      </c>
      <c r="AB51" s="4">
        <f t="shared" ca="1" si="11"/>
        <v>0.10825811965811966</v>
      </c>
      <c r="AC51" s="47">
        <f t="shared" ca="1" si="17"/>
        <v>2</v>
      </c>
    </row>
    <row r="52" spans="1:29" x14ac:dyDescent="0.3">
      <c r="A52" s="2">
        <v>40</v>
      </c>
      <c r="B52" s="13">
        <v>0.92255295532965398</v>
      </c>
      <c r="C52" s="21">
        <v>0.5670472003227135</v>
      </c>
      <c r="D52" s="31">
        <v>0.28631397150172722</v>
      </c>
      <c r="E52" s="25">
        <f t="shared" ca="1" si="12"/>
        <v>0</v>
      </c>
      <c r="F52" s="26">
        <f t="shared" ca="1" si="13"/>
        <v>30000</v>
      </c>
      <c r="G52" s="26">
        <f t="shared" ca="1" si="14"/>
        <v>0</v>
      </c>
      <c r="H52" s="27">
        <f t="shared" ca="1" si="6"/>
        <v>30000</v>
      </c>
      <c r="I52" s="25">
        <f t="shared" ca="1" si="7"/>
        <v>0</v>
      </c>
      <c r="J52" s="26">
        <f t="shared" ca="1" si="8"/>
        <v>3309</v>
      </c>
      <c r="K52" s="26">
        <f t="shared" ca="1" si="15"/>
        <v>0</v>
      </c>
      <c r="L52" s="27">
        <f t="shared" ca="1" si="0"/>
        <v>3309</v>
      </c>
      <c r="M52" s="19" t="str">
        <f t="shared" ca="1" si="16"/>
        <v/>
      </c>
      <c r="N52" s="3">
        <f t="shared" ca="1" si="16"/>
        <v>0.1103</v>
      </c>
      <c r="O52" s="3" t="str">
        <f t="shared" ca="1" si="16"/>
        <v/>
      </c>
      <c r="P52" s="4">
        <f t="shared" ca="1" si="2"/>
        <v>0.1103</v>
      </c>
      <c r="Q52" s="25">
        <f ca="1">SUM(E$13:E52)</f>
        <v>70000</v>
      </c>
      <c r="R52" s="26">
        <f ca="1">SUM(F$13:F52)</f>
        <v>1030000</v>
      </c>
      <c r="S52" s="26">
        <f ca="1">SUM(G$13:G52)</f>
        <v>100000</v>
      </c>
      <c r="T52" s="27">
        <f t="shared" ca="1" si="9"/>
        <v>1200000</v>
      </c>
      <c r="U52" s="25">
        <f ca="1">SUM(I$13:I52)</f>
        <v>6202</v>
      </c>
      <c r="V52" s="26">
        <f ca="1">SUM(J$13:J52)</f>
        <v>113808</v>
      </c>
      <c r="W52" s="26">
        <f ca="1">SUM(K$13:K52)</f>
        <v>9961</v>
      </c>
      <c r="X52" s="27">
        <f t="shared" ca="1" si="3"/>
        <v>129971</v>
      </c>
      <c r="Y52" s="3">
        <f t="shared" ca="1" si="10"/>
        <v>8.8599999999999998E-2</v>
      </c>
      <c r="Z52" s="3">
        <f t="shared" ca="1" si="4"/>
        <v>0.11049320388349515</v>
      </c>
      <c r="AA52" s="3">
        <f t="shared" ca="1" si="4"/>
        <v>9.9610000000000004E-2</v>
      </c>
      <c r="AB52" s="4">
        <f t="shared" ca="1" si="11"/>
        <v>0.10830916666666666</v>
      </c>
      <c r="AC52" s="47">
        <f t="shared" ca="1" si="17"/>
        <v>2</v>
      </c>
    </row>
    <row r="53" spans="1:29" x14ac:dyDescent="0.3">
      <c r="A53" s="2">
        <v>41</v>
      </c>
      <c r="B53" s="13">
        <v>0.30472102087462405</v>
      </c>
      <c r="C53" s="21">
        <v>0.32391430552632161</v>
      </c>
      <c r="D53" s="31">
        <v>0.93321803690125427</v>
      </c>
      <c r="E53" s="25">
        <f t="shared" ca="1" si="12"/>
        <v>0</v>
      </c>
      <c r="F53" s="26">
        <f t="shared" ca="1" si="13"/>
        <v>30000</v>
      </c>
      <c r="G53" s="26">
        <f t="shared" ca="1" si="14"/>
        <v>0</v>
      </c>
      <c r="H53" s="27">
        <f t="shared" ca="1" si="6"/>
        <v>30000</v>
      </c>
      <c r="I53" s="25">
        <f t="shared" ca="1" si="7"/>
        <v>0</v>
      </c>
      <c r="J53" s="26">
        <f t="shared" ca="1" si="8"/>
        <v>3275</v>
      </c>
      <c r="K53" s="26">
        <f t="shared" ca="1" si="15"/>
        <v>0</v>
      </c>
      <c r="L53" s="27">
        <f t="shared" ca="1" si="0"/>
        <v>3275</v>
      </c>
      <c r="M53" s="19" t="str">
        <f t="shared" ca="1" si="16"/>
        <v/>
      </c>
      <c r="N53" s="3">
        <f t="shared" ca="1" si="16"/>
        <v>0.10916666666666666</v>
      </c>
      <c r="O53" s="3" t="str">
        <f t="shared" ca="1" si="16"/>
        <v/>
      </c>
      <c r="P53" s="4">
        <f t="shared" ca="1" si="2"/>
        <v>0.10916666666666666</v>
      </c>
      <c r="Q53" s="25">
        <f ca="1">SUM(E$13:E53)</f>
        <v>70000</v>
      </c>
      <c r="R53" s="26">
        <f ca="1">SUM(F$13:F53)</f>
        <v>1060000</v>
      </c>
      <c r="S53" s="26">
        <f ca="1">SUM(G$13:G53)</f>
        <v>100000</v>
      </c>
      <c r="T53" s="27">
        <f t="shared" ca="1" si="9"/>
        <v>1230000</v>
      </c>
      <c r="U53" s="25">
        <f ca="1">SUM(I$13:I53)</f>
        <v>6202</v>
      </c>
      <c r="V53" s="26">
        <f ca="1">SUM(J$13:J53)</f>
        <v>117083</v>
      </c>
      <c r="W53" s="26">
        <f ca="1">SUM(K$13:K53)</f>
        <v>9961</v>
      </c>
      <c r="X53" s="27">
        <f t="shared" ca="1" si="3"/>
        <v>133246</v>
      </c>
      <c r="Y53" s="3">
        <f t="shared" ca="1" si="10"/>
        <v>8.8599999999999998E-2</v>
      </c>
      <c r="Z53" s="3">
        <f t="shared" ca="1" si="4"/>
        <v>0.11045566037735849</v>
      </c>
      <c r="AA53" s="3">
        <f t="shared" ca="1" si="4"/>
        <v>9.9610000000000004E-2</v>
      </c>
      <c r="AB53" s="4">
        <f t="shared" ca="1" si="11"/>
        <v>0.10833008130081301</v>
      </c>
      <c r="AC53" s="47">
        <f t="shared" ca="1" si="17"/>
        <v>2</v>
      </c>
    </row>
    <row r="54" spans="1:29" x14ac:dyDescent="0.3">
      <c r="A54" s="2">
        <v>42</v>
      </c>
      <c r="B54" s="13">
        <v>0.82345547987851098</v>
      </c>
      <c r="C54" s="21">
        <v>0.28873626061197466</v>
      </c>
      <c r="D54" s="31">
        <v>0.59287093332749319</v>
      </c>
      <c r="E54" s="25">
        <f t="shared" ca="1" si="12"/>
        <v>0</v>
      </c>
      <c r="F54" s="26">
        <f t="shared" ca="1" si="13"/>
        <v>30000</v>
      </c>
      <c r="G54" s="26">
        <f t="shared" ca="1" si="14"/>
        <v>0</v>
      </c>
      <c r="H54" s="27">
        <f t="shared" ca="1" si="6"/>
        <v>30000</v>
      </c>
      <c r="I54" s="25">
        <f t="shared" ca="1" si="7"/>
        <v>0</v>
      </c>
      <c r="J54" s="26">
        <f t="shared" ca="1" si="8"/>
        <v>3270</v>
      </c>
      <c r="K54" s="26">
        <f t="shared" ca="1" si="15"/>
        <v>0</v>
      </c>
      <c r="L54" s="27">
        <f t="shared" ca="1" si="0"/>
        <v>3270</v>
      </c>
      <c r="M54" s="19" t="str">
        <f t="shared" ca="1" si="16"/>
        <v/>
      </c>
      <c r="N54" s="3">
        <f t="shared" ca="1" si="16"/>
        <v>0.109</v>
      </c>
      <c r="O54" s="3" t="str">
        <f t="shared" ca="1" si="16"/>
        <v/>
      </c>
      <c r="P54" s="4">
        <f t="shared" ca="1" si="2"/>
        <v>0.109</v>
      </c>
      <c r="Q54" s="25">
        <f ca="1">SUM(E$13:E54)</f>
        <v>70000</v>
      </c>
      <c r="R54" s="26">
        <f ca="1">SUM(F$13:F54)</f>
        <v>1090000</v>
      </c>
      <c r="S54" s="26">
        <f ca="1">SUM(G$13:G54)</f>
        <v>100000</v>
      </c>
      <c r="T54" s="27">
        <f t="shared" ca="1" si="9"/>
        <v>1260000</v>
      </c>
      <c r="U54" s="25">
        <f ca="1">SUM(I$13:I54)</f>
        <v>6202</v>
      </c>
      <c r="V54" s="26">
        <f ca="1">SUM(J$13:J54)</f>
        <v>120353</v>
      </c>
      <c r="W54" s="26">
        <f ca="1">SUM(K$13:K54)</f>
        <v>9961</v>
      </c>
      <c r="X54" s="27">
        <f t="shared" ca="1" si="3"/>
        <v>136516</v>
      </c>
      <c r="Y54" s="3">
        <f t="shared" ca="1" si="10"/>
        <v>8.8599999999999998E-2</v>
      </c>
      <c r="Z54" s="3">
        <f t="shared" ca="1" si="4"/>
        <v>0.11041559633027523</v>
      </c>
      <c r="AA54" s="3">
        <f t="shared" ca="1" si="4"/>
        <v>9.9610000000000004E-2</v>
      </c>
      <c r="AB54" s="4">
        <f t="shared" ca="1" si="11"/>
        <v>0.10834603174603175</v>
      </c>
      <c r="AC54" s="47">
        <f t="shared" ca="1" si="17"/>
        <v>2</v>
      </c>
    </row>
    <row r="55" spans="1:29" x14ac:dyDescent="0.3">
      <c r="A55" s="2">
        <v>43</v>
      </c>
      <c r="B55" s="13">
        <v>0.69675708463763708</v>
      </c>
      <c r="C55" s="21">
        <v>0.33186280995242534</v>
      </c>
      <c r="D55" s="31">
        <v>3.0146157546610541E-2</v>
      </c>
      <c r="E55" s="25">
        <f t="shared" ca="1" si="12"/>
        <v>0</v>
      </c>
      <c r="F55" s="26">
        <f t="shared" ca="1" si="13"/>
        <v>30000</v>
      </c>
      <c r="G55" s="26">
        <f t="shared" ca="1" si="14"/>
        <v>0</v>
      </c>
      <c r="H55" s="27">
        <f t="shared" ca="1" si="6"/>
        <v>30000</v>
      </c>
      <c r="I55" s="25">
        <f t="shared" ca="1" si="7"/>
        <v>0</v>
      </c>
      <c r="J55" s="26">
        <f t="shared" ca="1" si="8"/>
        <v>3276</v>
      </c>
      <c r="K55" s="26">
        <f t="shared" ca="1" si="15"/>
        <v>0</v>
      </c>
      <c r="L55" s="27">
        <f t="shared" ca="1" si="0"/>
        <v>3276</v>
      </c>
      <c r="M55" s="19" t="str">
        <f t="shared" ca="1" si="16"/>
        <v/>
      </c>
      <c r="N55" s="3">
        <f t="shared" ca="1" si="16"/>
        <v>0.10920000000000001</v>
      </c>
      <c r="O55" s="3" t="str">
        <f t="shared" ca="1" si="16"/>
        <v/>
      </c>
      <c r="P55" s="4">
        <f t="shared" ca="1" si="2"/>
        <v>0.10920000000000001</v>
      </c>
      <c r="Q55" s="25">
        <f ca="1">SUM(E$13:E55)</f>
        <v>70000</v>
      </c>
      <c r="R55" s="26">
        <f ca="1">SUM(F$13:F55)</f>
        <v>1120000</v>
      </c>
      <c r="S55" s="26">
        <f ca="1">SUM(G$13:G55)</f>
        <v>100000</v>
      </c>
      <c r="T55" s="27">
        <f t="shared" ca="1" si="9"/>
        <v>1290000</v>
      </c>
      <c r="U55" s="25">
        <f ca="1">SUM(I$13:I55)</f>
        <v>6202</v>
      </c>
      <c r="V55" s="26">
        <f ca="1">SUM(J$13:J55)</f>
        <v>123629</v>
      </c>
      <c r="W55" s="26">
        <f ca="1">SUM(K$13:K55)</f>
        <v>9961</v>
      </c>
      <c r="X55" s="27">
        <f t="shared" ca="1" si="3"/>
        <v>139792</v>
      </c>
      <c r="Y55" s="3">
        <f t="shared" ca="1" si="10"/>
        <v>8.8599999999999998E-2</v>
      </c>
      <c r="Z55" s="3">
        <f t="shared" ca="1" si="4"/>
        <v>0.11038303571428572</v>
      </c>
      <c r="AA55" s="3">
        <f t="shared" ca="1" si="4"/>
        <v>9.9610000000000004E-2</v>
      </c>
      <c r="AB55" s="4">
        <f t="shared" ca="1" si="11"/>
        <v>0.10836589147286822</v>
      </c>
      <c r="AC55" s="47">
        <f t="shared" ca="1" si="17"/>
        <v>2</v>
      </c>
    </row>
    <row r="56" spans="1:29" x14ac:dyDescent="0.3">
      <c r="A56" s="2">
        <v>44</v>
      </c>
      <c r="B56" s="13">
        <v>0.55118861757691073</v>
      </c>
      <c r="C56" s="21">
        <v>0.32279980663695784</v>
      </c>
      <c r="D56" s="31">
        <v>0.30245200454104371</v>
      </c>
      <c r="E56" s="25">
        <f t="shared" ca="1" si="12"/>
        <v>0</v>
      </c>
      <c r="F56" s="26">
        <f t="shared" ca="1" si="13"/>
        <v>30000</v>
      </c>
      <c r="G56" s="26">
        <f t="shared" ca="1" si="14"/>
        <v>0</v>
      </c>
      <c r="H56" s="27">
        <f t="shared" ca="1" si="6"/>
        <v>30000</v>
      </c>
      <c r="I56" s="25">
        <f t="shared" ca="1" si="7"/>
        <v>0</v>
      </c>
      <c r="J56" s="26">
        <f t="shared" ca="1" si="8"/>
        <v>3275</v>
      </c>
      <c r="K56" s="26">
        <f t="shared" ca="1" si="15"/>
        <v>0</v>
      </c>
      <c r="L56" s="27">
        <f t="shared" ca="1" si="0"/>
        <v>3275</v>
      </c>
      <c r="M56" s="19" t="str">
        <f t="shared" ca="1" si="16"/>
        <v/>
      </c>
      <c r="N56" s="3">
        <f t="shared" ca="1" si="16"/>
        <v>0.10916666666666666</v>
      </c>
      <c r="O56" s="3" t="str">
        <f t="shared" ca="1" si="16"/>
        <v/>
      </c>
      <c r="P56" s="4">
        <f t="shared" ca="1" si="2"/>
        <v>0.10916666666666666</v>
      </c>
      <c r="Q56" s="25">
        <f ca="1">SUM(E$13:E56)</f>
        <v>70000</v>
      </c>
      <c r="R56" s="26">
        <f ca="1">SUM(F$13:F56)</f>
        <v>1150000</v>
      </c>
      <c r="S56" s="26">
        <f ca="1">SUM(G$13:G56)</f>
        <v>100000</v>
      </c>
      <c r="T56" s="27">
        <f t="shared" ca="1" si="9"/>
        <v>1320000</v>
      </c>
      <c r="U56" s="25">
        <f ca="1">SUM(I$13:I56)</f>
        <v>6202</v>
      </c>
      <c r="V56" s="26">
        <f ca="1">SUM(J$13:J56)</f>
        <v>126904</v>
      </c>
      <c r="W56" s="26">
        <f ca="1">SUM(K$13:K56)</f>
        <v>9961</v>
      </c>
      <c r="X56" s="27">
        <f t="shared" ca="1" si="3"/>
        <v>143067</v>
      </c>
      <c r="Y56" s="3">
        <f t="shared" ca="1" si="10"/>
        <v>8.8599999999999998E-2</v>
      </c>
      <c r="Z56" s="3">
        <f t="shared" ca="1" si="4"/>
        <v>0.11035130434782608</v>
      </c>
      <c r="AA56" s="3">
        <f t="shared" ca="1" si="4"/>
        <v>9.9610000000000004E-2</v>
      </c>
      <c r="AB56" s="4">
        <f t="shared" ca="1" si="11"/>
        <v>0.1083840909090909</v>
      </c>
      <c r="AC56" s="47">
        <f t="shared" ca="1" si="17"/>
        <v>2</v>
      </c>
    </row>
    <row r="57" spans="1:29" x14ac:dyDescent="0.3">
      <c r="A57" s="2">
        <v>45</v>
      </c>
      <c r="B57" s="13">
        <v>0.97126569621433068</v>
      </c>
      <c r="C57" s="21">
        <v>0.27809922304627921</v>
      </c>
      <c r="D57" s="31">
        <v>8.1146938452552164E-2</v>
      </c>
      <c r="E57" s="25">
        <f t="shared" ca="1" si="12"/>
        <v>0</v>
      </c>
      <c r="F57" s="26">
        <f t="shared" ca="1" si="13"/>
        <v>30000</v>
      </c>
      <c r="G57" s="26">
        <f t="shared" ca="1" si="14"/>
        <v>0</v>
      </c>
      <c r="H57" s="27">
        <f t="shared" ca="1" si="6"/>
        <v>30000</v>
      </c>
      <c r="I57" s="25">
        <f t="shared" ca="1" si="7"/>
        <v>0</v>
      </c>
      <c r="J57" s="26">
        <f t="shared" ca="1" si="8"/>
        <v>3268</v>
      </c>
      <c r="K57" s="26">
        <f t="shared" ca="1" si="15"/>
        <v>0</v>
      </c>
      <c r="L57" s="27">
        <f t="shared" ca="1" si="0"/>
        <v>3268</v>
      </c>
      <c r="M57" s="19" t="str">
        <f t="shared" ca="1" si="16"/>
        <v/>
      </c>
      <c r="N57" s="3">
        <f t="shared" ca="1" si="16"/>
        <v>0.10893333333333333</v>
      </c>
      <c r="O57" s="3" t="str">
        <f t="shared" ca="1" si="16"/>
        <v/>
      </c>
      <c r="P57" s="4">
        <f t="shared" ca="1" si="2"/>
        <v>0.10893333333333333</v>
      </c>
      <c r="Q57" s="25">
        <f ca="1">SUM(E$13:E57)</f>
        <v>70000</v>
      </c>
      <c r="R57" s="26">
        <f ca="1">SUM(F$13:F57)</f>
        <v>1180000</v>
      </c>
      <c r="S57" s="26">
        <f ca="1">SUM(G$13:G57)</f>
        <v>100000</v>
      </c>
      <c r="T57" s="27">
        <f t="shared" ca="1" si="9"/>
        <v>1350000</v>
      </c>
      <c r="U57" s="25">
        <f ca="1">SUM(I$13:I57)</f>
        <v>6202</v>
      </c>
      <c r="V57" s="26">
        <f ca="1">SUM(J$13:J57)</f>
        <v>130172</v>
      </c>
      <c r="W57" s="26">
        <f ca="1">SUM(K$13:K57)</f>
        <v>9961</v>
      </c>
      <c r="X57" s="27">
        <f t="shared" ca="1" si="3"/>
        <v>146335</v>
      </c>
      <c r="Y57" s="3">
        <f t="shared" ca="1" si="10"/>
        <v>8.8599999999999998E-2</v>
      </c>
      <c r="Z57" s="3">
        <f t="shared" ca="1" si="4"/>
        <v>0.11031525423728814</v>
      </c>
      <c r="AA57" s="3">
        <f t="shared" ca="1" si="4"/>
        <v>9.9610000000000004E-2</v>
      </c>
      <c r="AB57" s="4">
        <f t="shared" ca="1" si="11"/>
        <v>0.1083962962962963</v>
      </c>
      <c r="AC57" s="47">
        <f t="shared" ca="1" si="17"/>
        <v>2</v>
      </c>
    </row>
    <row r="58" spans="1:29" x14ac:dyDescent="0.3">
      <c r="A58" s="2">
        <v>46</v>
      </c>
      <c r="B58" s="13">
        <v>0.43683091602869928</v>
      </c>
      <c r="C58" s="21">
        <v>0.65151255819418341</v>
      </c>
      <c r="D58" s="31">
        <v>0.43435853801382374</v>
      </c>
      <c r="E58" s="25">
        <f t="shared" ca="1" si="12"/>
        <v>0</v>
      </c>
      <c r="F58" s="26">
        <f t="shared" ca="1" si="13"/>
        <v>30000</v>
      </c>
      <c r="G58" s="26">
        <f t="shared" ca="1" si="14"/>
        <v>0</v>
      </c>
      <c r="H58" s="27">
        <f t="shared" ca="1" si="6"/>
        <v>30000</v>
      </c>
      <c r="I58" s="25">
        <f t="shared" ca="1" si="7"/>
        <v>0</v>
      </c>
      <c r="J58" s="26">
        <f t="shared" ca="1" si="8"/>
        <v>3321</v>
      </c>
      <c r="K58" s="26">
        <f t="shared" ca="1" si="15"/>
        <v>0</v>
      </c>
      <c r="L58" s="27">
        <f t="shared" ca="1" si="0"/>
        <v>3321</v>
      </c>
      <c r="M58" s="19" t="str">
        <f t="shared" ca="1" si="16"/>
        <v/>
      </c>
      <c r="N58" s="3">
        <f t="shared" ca="1" si="16"/>
        <v>0.11070000000000001</v>
      </c>
      <c r="O58" s="3" t="str">
        <f t="shared" ca="1" si="16"/>
        <v/>
      </c>
      <c r="P58" s="4">
        <f t="shared" ca="1" si="2"/>
        <v>0.11070000000000001</v>
      </c>
      <c r="Q58" s="25">
        <f ca="1">SUM(E$13:E58)</f>
        <v>70000</v>
      </c>
      <c r="R58" s="26">
        <f ca="1">SUM(F$13:F58)</f>
        <v>1210000</v>
      </c>
      <c r="S58" s="26">
        <f ca="1">SUM(G$13:G58)</f>
        <v>100000</v>
      </c>
      <c r="T58" s="27">
        <f t="shared" ca="1" si="9"/>
        <v>1380000</v>
      </c>
      <c r="U58" s="25">
        <f ca="1">SUM(I$13:I58)</f>
        <v>6202</v>
      </c>
      <c r="V58" s="26">
        <f ca="1">SUM(J$13:J58)</f>
        <v>133493</v>
      </c>
      <c r="W58" s="26">
        <f ca="1">SUM(K$13:K58)</f>
        <v>9961</v>
      </c>
      <c r="X58" s="27">
        <f t="shared" ca="1" si="3"/>
        <v>149656</v>
      </c>
      <c r="Y58" s="3">
        <f t="shared" ca="1" si="10"/>
        <v>8.8599999999999998E-2</v>
      </c>
      <c r="Z58" s="3">
        <f t="shared" ca="1" si="4"/>
        <v>0.11032479338842975</v>
      </c>
      <c r="AA58" s="3">
        <f t="shared" ca="1" si="4"/>
        <v>9.9610000000000004E-2</v>
      </c>
      <c r="AB58" s="4">
        <f t="shared" ca="1" si="11"/>
        <v>0.10844637681159421</v>
      </c>
      <c r="AC58" s="47">
        <f t="shared" ca="1" si="17"/>
        <v>2</v>
      </c>
    </row>
    <row r="59" spans="1:29" x14ac:dyDescent="0.3">
      <c r="A59" s="2">
        <v>47</v>
      </c>
      <c r="B59" s="13">
        <v>0.13072269162680195</v>
      </c>
      <c r="C59" s="21">
        <v>0.92090357503884801</v>
      </c>
      <c r="D59" s="31">
        <v>0.93803893204143263</v>
      </c>
      <c r="E59" s="25">
        <f t="shared" ca="1" si="12"/>
        <v>0</v>
      </c>
      <c r="F59" s="26">
        <f t="shared" ca="1" si="13"/>
        <v>30000</v>
      </c>
      <c r="G59" s="26">
        <f t="shared" ca="1" si="14"/>
        <v>0</v>
      </c>
      <c r="H59" s="27">
        <f t="shared" ca="1" si="6"/>
        <v>30000</v>
      </c>
      <c r="I59" s="25">
        <f t="shared" ca="1" si="7"/>
        <v>0</v>
      </c>
      <c r="J59" s="26">
        <f t="shared" ca="1" si="8"/>
        <v>3377</v>
      </c>
      <c r="K59" s="26">
        <f t="shared" ca="1" si="15"/>
        <v>0</v>
      </c>
      <c r="L59" s="27">
        <f t="shared" ca="1" si="0"/>
        <v>3377</v>
      </c>
      <c r="M59" s="19" t="str">
        <f t="shared" ca="1" si="16"/>
        <v/>
      </c>
      <c r="N59" s="3">
        <f t="shared" ca="1" si="16"/>
        <v>0.11256666666666666</v>
      </c>
      <c r="O59" s="3" t="str">
        <f t="shared" ca="1" si="16"/>
        <v/>
      </c>
      <c r="P59" s="4">
        <f t="shared" ca="1" si="2"/>
        <v>0.11256666666666666</v>
      </c>
      <c r="Q59" s="25">
        <f ca="1">SUM(E$13:E59)</f>
        <v>70000</v>
      </c>
      <c r="R59" s="26">
        <f ca="1">SUM(F$13:F59)</f>
        <v>1240000</v>
      </c>
      <c r="S59" s="26">
        <f ca="1">SUM(G$13:G59)</f>
        <v>100000</v>
      </c>
      <c r="T59" s="27">
        <f t="shared" ca="1" si="9"/>
        <v>1410000</v>
      </c>
      <c r="U59" s="25">
        <f ca="1">SUM(I$13:I59)</f>
        <v>6202</v>
      </c>
      <c r="V59" s="26">
        <f ca="1">SUM(J$13:J59)</f>
        <v>136870</v>
      </c>
      <c r="W59" s="26">
        <f ca="1">SUM(K$13:K59)</f>
        <v>9961</v>
      </c>
      <c r="X59" s="27">
        <f t="shared" ca="1" si="3"/>
        <v>153033</v>
      </c>
      <c r="Y59" s="3">
        <f t="shared" ca="1" si="10"/>
        <v>8.8599999999999998E-2</v>
      </c>
      <c r="Z59" s="3">
        <f t="shared" ca="1" si="4"/>
        <v>0.11037903225806452</v>
      </c>
      <c r="AA59" s="3">
        <f t="shared" ca="1" si="4"/>
        <v>9.9610000000000004E-2</v>
      </c>
      <c r="AB59" s="4">
        <f t="shared" ca="1" si="11"/>
        <v>0.10853404255319149</v>
      </c>
      <c r="AC59" s="47">
        <f t="shared" ca="1" si="17"/>
        <v>2</v>
      </c>
    </row>
    <row r="60" spans="1:29" x14ac:dyDescent="0.3">
      <c r="A60" s="2">
        <v>48</v>
      </c>
      <c r="B60" s="13">
        <v>0.81470058361646791</v>
      </c>
      <c r="C60" s="21">
        <v>0.24018709609043409</v>
      </c>
      <c r="D60" s="31">
        <v>0.75655942169367063</v>
      </c>
      <c r="E60" s="25">
        <f t="shared" ca="1" si="12"/>
        <v>0</v>
      </c>
      <c r="F60" s="26">
        <f t="shared" ca="1" si="13"/>
        <v>30000</v>
      </c>
      <c r="G60" s="26">
        <f t="shared" ca="1" si="14"/>
        <v>0</v>
      </c>
      <c r="H60" s="27">
        <f t="shared" ca="1" si="6"/>
        <v>30000</v>
      </c>
      <c r="I60" s="25">
        <f t="shared" ca="1" si="7"/>
        <v>0</v>
      </c>
      <c r="J60" s="26">
        <f t="shared" ca="1" si="8"/>
        <v>3262</v>
      </c>
      <c r="K60" s="26">
        <f t="shared" ca="1" si="15"/>
        <v>0</v>
      </c>
      <c r="L60" s="27">
        <f t="shared" ca="1" si="0"/>
        <v>3262</v>
      </c>
      <c r="M60" s="19" t="str">
        <f t="shared" ca="1" si="16"/>
        <v/>
      </c>
      <c r="N60" s="3">
        <f t="shared" ca="1" si="16"/>
        <v>0.10873333333333333</v>
      </c>
      <c r="O60" s="3" t="str">
        <f t="shared" ca="1" si="16"/>
        <v/>
      </c>
      <c r="P60" s="4">
        <f t="shared" ca="1" si="2"/>
        <v>0.10873333333333333</v>
      </c>
      <c r="Q60" s="25">
        <f ca="1">SUM(E$13:E60)</f>
        <v>70000</v>
      </c>
      <c r="R60" s="26">
        <f ca="1">SUM(F$13:F60)</f>
        <v>1270000</v>
      </c>
      <c r="S60" s="26">
        <f ca="1">SUM(G$13:G60)</f>
        <v>100000</v>
      </c>
      <c r="T60" s="27">
        <f t="shared" ca="1" si="9"/>
        <v>1440000</v>
      </c>
      <c r="U60" s="25">
        <f ca="1">SUM(I$13:I60)</f>
        <v>6202</v>
      </c>
      <c r="V60" s="26">
        <f ca="1">SUM(J$13:J60)</f>
        <v>140132</v>
      </c>
      <c r="W60" s="26">
        <f ca="1">SUM(K$13:K60)</f>
        <v>9961</v>
      </c>
      <c r="X60" s="27">
        <f t="shared" ca="1" si="3"/>
        <v>156295</v>
      </c>
      <c r="Y60" s="3">
        <f t="shared" ca="1" si="10"/>
        <v>8.8599999999999998E-2</v>
      </c>
      <c r="Z60" s="3">
        <f t="shared" ca="1" si="4"/>
        <v>0.11034015748031496</v>
      </c>
      <c r="AA60" s="3">
        <f t="shared" ca="1" si="4"/>
        <v>9.9610000000000004E-2</v>
      </c>
      <c r="AB60" s="4">
        <f t="shared" ca="1" si="11"/>
        <v>0.10853819444444444</v>
      </c>
      <c r="AC60" s="47">
        <f t="shared" ca="1" si="17"/>
        <v>2</v>
      </c>
    </row>
    <row r="61" spans="1:29" x14ac:dyDescent="0.3">
      <c r="A61" s="2">
        <v>49</v>
      </c>
      <c r="B61" s="13">
        <v>0.79026756724035763</v>
      </c>
      <c r="C61" s="21">
        <v>0.82548138017143335</v>
      </c>
      <c r="D61" s="31">
        <v>5.7515534179600314E-2</v>
      </c>
      <c r="E61" s="25">
        <f t="shared" ca="1" si="12"/>
        <v>0</v>
      </c>
      <c r="F61" s="26">
        <f t="shared" ca="1" si="13"/>
        <v>30000</v>
      </c>
      <c r="G61" s="26">
        <f t="shared" ca="1" si="14"/>
        <v>0</v>
      </c>
      <c r="H61" s="27">
        <f t="shared" ca="1" si="6"/>
        <v>30000</v>
      </c>
      <c r="I61" s="25">
        <f t="shared" ca="1" si="7"/>
        <v>0</v>
      </c>
      <c r="J61" s="26">
        <f t="shared" ca="1" si="8"/>
        <v>3351</v>
      </c>
      <c r="K61" s="26">
        <f t="shared" ca="1" si="15"/>
        <v>0</v>
      </c>
      <c r="L61" s="27">
        <f t="shared" ca="1" si="0"/>
        <v>3351</v>
      </c>
      <c r="M61" s="19" t="str">
        <f t="shared" ca="1" si="16"/>
        <v/>
      </c>
      <c r="N61" s="3">
        <f t="shared" ca="1" si="16"/>
        <v>0.11169999999999999</v>
      </c>
      <c r="O61" s="3" t="str">
        <f t="shared" ca="1" si="16"/>
        <v/>
      </c>
      <c r="P61" s="4">
        <f t="shared" ca="1" si="2"/>
        <v>0.11169999999999999</v>
      </c>
      <c r="Q61" s="25">
        <f ca="1">SUM(E$13:E61)</f>
        <v>70000</v>
      </c>
      <c r="R61" s="26">
        <f ca="1">SUM(F$13:F61)</f>
        <v>1300000</v>
      </c>
      <c r="S61" s="26">
        <f ca="1">SUM(G$13:G61)</f>
        <v>100000</v>
      </c>
      <c r="T61" s="27">
        <f t="shared" ca="1" si="9"/>
        <v>1470000</v>
      </c>
      <c r="U61" s="25">
        <f ca="1">SUM(I$13:I61)</f>
        <v>6202</v>
      </c>
      <c r="V61" s="26">
        <f ca="1">SUM(J$13:J61)</f>
        <v>143483</v>
      </c>
      <c r="W61" s="26">
        <f ca="1">SUM(K$13:K61)</f>
        <v>9961</v>
      </c>
      <c r="X61" s="27">
        <f t="shared" ca="1" si="3"/>
        <v>159646</v>
      </c>
      <c r="Y61" s="3">
        <f t="shared" ca="1" si="10"/>
        <v>8.8599999999999998E-2</v>
      </c>
      <c r="Z61" s="3">
        <f t="shared" ca="1" si="4"/>
        <v>0.11037153846153847</v>
      </c>
      <c r="AA61" s="3">
        <f t="shared" ca="1" si="4"/>
        <v>9.9610000000000004E-2</v>
      </c>
      <c r="AB61" s="4">
        <f t="shared" ca="1" si="11"/>
        <v>0.10860272108843537</v>
      </c>
      <c r="AC61" s="47">
        <f t="shared" ca="1" si="17"/>
        <v>2</v>
      </c>
    </row>
    <row r="62" spans="1:29" x14ac:dyDescent="0.3">
      <c r="A62" s="2">
        <v>50</v>
      </c>
      <c r="B62" s="13">
        <v>0.42758733201812404</v>
      </c>
      <c r="C62" s="21">
        <v>0.95349662323506224</v>
      </c>
      <c r="D62" s="31">
        <v>0.94465908454631897</v>
      </c>
      <c r="E62" s="25">
        <f t="shared" ca="1" si="12"/>
        <v>0</v>
      </c>
      <c r="F62" s="26">
        <f t="shared" ca="1" si="13"/>
        <v>30000</v>
      </c>
      <c r="G62" s="26">
        <f t="shared" ca="1" si="14"/>
        <v>0</v>
      </c>
      <c r="H62" s="27">
        <f t="shared" ca="1" si="6"/>
        <v>30000</v>
      </c>
      <c r="I62" s="25">
        <f t="shared" ca="1" si="7"/>
        <v>0</v>
      </c>
      <c r="J62" s="26">
        <f t="shared" ca="1" si="8"/>
        <v>3391</v>
      </c>
      <c r="K62" s="26">
        <f t="shared" ca="1" si="15"/>
        <v>0</v>
      </c>
      <c r="L62" s="27">
        <f t="shared" ca="1" si="0"/>
        <v>3391</v>
      </c>
      <c r="M62" s="19" t="str">
        <f t="shared" ca="1" si="16"/>
        <v/>
      </c>
      <c r="N62" s="3">
        <f t="shared" ca="1" si="16"/>
        <v>0.11303333333333333</v>
      </c>
      <c r="O62" s="3" t="str">
        <f t="shared" ca="1" si="16"/>
        <v/>
      </c>
      <c r="P62" s="4">
        <f t="shared" ca="1" si="2"/>
        <v>0.11303333333333333</v>
      </c>
      <c r="Q62" s="25">
        <f ca="1">SUM(E$13:E62)</f>
        <v>70000</v>
      </c>
      <c r="R62" s="26">
        <f ca="1">SUM(F$13:F62)</f>
        <v>1330000</v>
      </c>
      <c r="S62" s="26">
        <f ca="1">SUM(G$13:G62)</f>
        <v>100000</v>
      </c>
      <c r="T62" s="27">
        <f t="shared" ca="1" si="9"/>
        <v>1500000</v>
      </c>
      <c r="U62" s="25">
        <f ca="1">SUM(I$13:I62)</f>
        <v>6202</v>
      </c>
      <c r="V62" s="26">
        <f ca="1">SUM(J$13:J62)</f>
        <v>146874</v>
      </c>
      <c r="W62" s="26">
        <f ca="1">SUM(K$13:K62)</f>
        <v>9961</v>
      </c>
      <c r="X62" s="27">
        <f t="shared" ca="1" si="3"/>
        <v>163037</v>
      </c>
      <c r="Y62" s="3">
        <f t="shared" ca="1" si="10"/>
        <v>8.8599999999999998E-2</v>
      </c>
      <c r="Z62" s="3">
        <f t="shared" ca="1" si="4"/>
        <v>0.11043157894736842</v>
      </c>
      <c r="AA62" s="3">
        <f t="shared" ca="1" si="4"/>
        <v>9.9610000000000004E-2</v>
      </c>
      <c r="AB62" s="4">
        <f t="shared" ca="1" si="11"/>
        <v>0.10869133333333333</v>
      </c>
      <c r="AC62" s="47">
        <f t="shared" ca="1" si="17"/>
        <v>2</v>
      </c>
    </row>
    <row r="63" spans="1:29" x14ac:dyDescent="0.3">
      <c r="A63" s="2">
        <v>51</v>
      </c>
      <c r="B63" s="13">
        <v>0.65943465308028182</v>
      </c>
      <c r="C63" s="21">
        <v>0.57687389067164185</v>
      </c>
      <c r="D63" s="31">
        <v>0.98088432174162832</v>
      </c>
      <c r="E63" s="25">
        <f t="shared" ca="1" si="12"/>
        <v>0</v>
      </c>
      <c r="F63" s="26">
        <f t="shared" ca="1" si="13"/>
        <v>30000</v>
      </c>
      <c r="G63" s="26">
        <f t="shared" ca="1" si="14"/>
        <v>0</v>
      </c>
      <c r="H63" s="27">
        <f t="shared" ca="1" si="6"/>
        <v>30000</v>
      </c>
      <c r="I63" s="25">
        <f t="shared" ca="1" si="7"/>
        <v>0</v>
      </c>
      <c r="J63" s="26">
        <f t="shared" ca="1" si="8"/>
        <v>3310</v>
      </c>
      <c r="K63" s="26">
        <f t="shared" ca="1" si="15"/>
        <v>0</v>
      </c>
      <c r="L63" s="27">
        <f t="shared" ca="1" si="0"/>
        <v>3310</v>
      </c>
      <c r="M63" s="19" t="str">
        <f t="shared" ca="1" si="16"/>
        <v/>
      </c>
      <c r="N63" s="3">
        <f t="shared" ca="1" si="16"/>
        <v>0.11033333333333334</v>
      </c>
      <c r="O63" s="3" t="str">
        <f t="shared" ca="1" si="16"/>
        <v/>
      </c>
      <c r="P63" s="4">
        <f t="shared" ca="1" si="2"/>
        <v>0.11033333333333334</v>
      </c>
      <c r="Q63" s="25">
        <f ca="1">SUM(E$13:E63)</f>
        <v>70000</v>
      </c>
      <c r="R63" s="26">
        <f ca="1">SUM(F$13:F63)</f>
        <v>1360000</v>
      </c>
      <c r="S63" s="26">
        <f ca="1">SUM(G$13:G63)</f>
        <v>100000</v>
      </c>
      <c r="T63" s="27">
        <f t="shared" ca="1" si="9"/>
        <v>1530000</v>
      </c>
      <c r="U63" s="25">
        <f ca="1">SUM(I$13:I63)</f>
        <v>6202</v>
      </c>
      <c r="V63" s="26">
        <f ca="1">SUM(J$13:J63)</f>
        <v>150184</v>
      </c>
      <c r="W63" s="26">
        <f ca="1">SUM(K$13:K63)</f>
        <v>9961</v>
      </c>
      <c r="X63" s="27">
        <f t="shared" ca="1" si="3"/>
        <v>166347</v>
      </c>
      <c r="Y63" s="3">
        <f t="shared" ca="1" si="10"/>
        <v>8.8599999999999998E-2</v>
      </c>
      <c r="Z63" s="3">
        <f t="shared" ca="1" si="4"/>
        <v>0.11042941176470589</v>
      </c>
      <c r="AA63" s="3">
        <f t="shared" ca="1" si="4"/>
        <v>9.9610000000000004E-2</v>
      </c>
      <c r="AB63" s="4">
        <f t="shared" ca="1" si="11"/>
        <v>0.1087235294117647</v>
      </c>
      <c r="AC63" s="47">
        <f t="shared" ca="1" si="17"/>
        <v>2</v>
      </c>
    </row>
    <row r="64" spans="1:29" x14ac:dyDescent="0.3">
      <c r="A64" s="2">
        <v>52</v>
      </c>
      <c r="B64" s="13">
        <v>0.42883399079216966</v>
      </c>
      <c r="C64" s="21">
        <v>0.36718630775224848</v>
      </c>
      <c r="D64" s="31">
        <v>0.44067449123700475</v>
      </c>
      <c r="E64" s="25">
        <f t="shared" ca="1" si="12"/>
        <v>0</v>
      </c>
      <c r="F64" s="26">
        <f t="shared" ca="1" si="13"/>
        <v>30000</v>
      </c>
      <c r="G64" s="26">
        <f t="shared" ca="1" si="14"/>
        <v>0</v>
      </c>
      <c r="H64" s="27">
        <f t="shared" ca="1" si="6"/>
        <v>30000</v>
      </c>
      <c r="I64" s="25">
        <f t="shared" ca="1" si="7"/>
        <v>0</v>
      </c>
      <c r="J64" s="26">
        <f t="shared" ca="1" si="8"/>
        <v>3281</v>
      </c>
      <c r="K64" s="26">
        <f t="shared" ca="1" si="15"/>
        <v>0</v>
      </c>
      <c r="L64" s="27">
        <f t="shared" ca="1" si="0"/>
        <v>3281</v>
      </c>
      <c r="M64" s="19" t="str">
        <f t="shared" ca="1" si="16"/>
        <v/>
      </c>
      <c r="N64" s="3">
        <f t="shared" ca="1" si="16"/>
        <v>0.10936666666666667</v>
      </c>
      <c r="O64" s="3" t="str">
        <f t="shared" ca="1" si="16"/>
        <v/>
      </c>
      <c r="P64" s="4">
        <f t="shared" ca="1" si="2"/>
        <v>0.10936666666666667</v>
      </c>
      <c r="Q64" s="25">
        <f ca="1">SUM(E$13:E64)</f>
        <v>70000</v>
      </c>
      <c r="R64" s="26">
        <f ca="1">SUM(F$13:F64)</f>
        <v>1390000</v>
      </c>
      <c r="S64" s="26">
        <f ca="1">SUM(G$13:G64)</f>
        <v>100000</v>
      </c>
      <c r="T64" s="27">
        <f t="shared" ca="1" si="9"/>
        <v>1560000</v>
      </c>
      <c r="U64" s="25">
        <f ca="1">SUM(I$13:I64)</f>
        <v>6202</v>
      </c>
      <c r="V64" s="26">
        <f ca="1">SUM(J$13:J64)</f>
        <v>153465</v>
      </c>
      <c r="W64" s="26">
        <f ca="1">SUM(K$13:K64)</f>
        <v>9961</v>
      </c>
      <c r="X64" s="27">
        <f t="shared" ca="1" si="3"/>
        <v>169628</v>
      </c>
      <c r="Y64" s="3">
        <f t="shared" ca="1" si="10"/>
        <v>8.8599999999999998E-2</v>
      </c>
      <c r="Z64" s="3">
        <f t="shared" ca="1" si="4"/>
        <v>0.11040647482014389</v>
      </c>
      <c r="AA64" s="3">
        <f t="shared" ca="1" si="4"/>
        <v>9.9610000000000004E-2</v>
      </c>
      <c r="AB64" s="4">
        <f t="shared" ca="1" si="11"/>
        <v>0.10873589743589744</v>
      </c>
      <c r="AC64" s="47">
        <f t="shared" ca="1" si="17"/>
        <v>2</v>
      </c>
    </row>
    <row r="65" spans="1:29" x14ac:dyDescent="0.3">
      <c r="A65" s="2">
        <v>53</v>
      </c>
      <c r="B65" s="13">
        <v>0.7962500473750127</v>
      </c>
      <c r="C65" s="21">
        <v>0.19777003374874824</v>
      </c>
      <c r="D65" s="31">
        <v>0.99290287080816053</v>
      </c>
      <c r="E65" s="25">
        <f t="shared" ca="1" si="12"/>
        <v>0</v>
      </c>
      <c r="F65" s="26">
        <f t="shared" ca="1" si="13"/>
        <v>30000</v>
      </c>
      <c r="G65" s="26">
        <f t="shared" ca="1" si="14"/>
        <v>0</v>
      </c>
      <c r="H65" s="27">
        <f t="shared" ca="1" si="6"/>
        <v>30000</v>
      </c>
      <c r="I65" s="25">
        <f t="shared" ca="1" si="7"/>
        <v>0</v>
      </c>
      <c r="J65" s="26">
        <f t="shared" ca="1" si="8"/>
        <v>3254</v>
      </c>
      <c r="K65" s="26">
        <f t="shared" ca="1" si="15"/>
        <v>0</v>
      </c>
      <c r="L65" s="27">
        <f t="shared" ca="1" si="0"/>
        <v>3254</v>
      </c>
      <c r="M65" s="19" t="str">
        <f t="shared" ca="1" si="16"/>
        <v/>
      </c>
      <c r="N65" s="3">
        <f t="shared" ca="1" si="16"/>
        <v>0.10846666666666667</v>
      </c>
      <c r="O65" s="3" t="str">
        <f t="shared" ca="1" si="16"/>
        <v/>
      </c>
      <c r="P65" s="4">
        <f t="shared" ca="1" si="2"/>
        <v>0.10846666666666667</v>
      </c>
      <c r="Q65" s="25">
        <f ca="1">SUM(E$13:E65)</f>
        <v>70000</v>
      </c>
      <c r="R65" s="26">
        <f ca="1">SUM(F$13:F65)</f>
        <v>1420000</v>
      </c>
      <c r="S65" s="26">
        <f ca="1">SUM(G$13:G65)</f>
        <v>100000</v>
      </c>
      <c r="T65" s="27">
        <f t="shared" ca="1" si="9"/>
        <v>1590000</v>
      </c>
      <c r="U65" s="25">
        <f ca="1">SUM(I$13:I65)</f>
        <v>6202</v>
      </c>
      <c r="V65" s="26">
        <f ca="1">SUM(J$13:J65)</f>
        <v>156719</v>
      </c>
      <c r="W65" s="26">
        <f ca="1">SUM(K$13:K65)</f>
        <v>9961</v>
      </c>
      <c r="X65" s="27">
        <f t="shared" ca="1" si="3"/>
        <v>172882</v>
      </c>
      <c r="Y65" s="3">
        <f t="shared" ca="1" si="10"/>
        <v>8.8599999999999998E-2</v>
      </c>
      <c r="Z65" s="3">
        <f t="shared" ca="1" si="4"/>
        <v>0.11036549295774647</v>
      </c>
      <c r="AA65" s="3">
        <f t="shared" ca="1" si="4"/>
        <v>9.9610000000000004E-2</v>
      </c>
      <c r="AB65" s="4">
        <f t="shared" ca="1" si="11"/>
        <v>0.1087308176100629</v>
      </c>
      <c r="AC65" s="47">
        <f t="shared" ca="1" si="17"/>
        <v>3</v>
      </c>
    </row>
    <row r="66" spans="1:29" x14ac:dyDescent="0.3">
      <c r="A66" s="2">
        <v>54</v>
      </c>
      <c r="B66" s="13">
        <v>0.70403495542233963</v>
      </c>
      <c r="C66" s="21">
        <v>0.68229574211941502</v>
      </c>
      <c r="D66" s="31">
        <v>0.59709338272492474</v>
      </c>
      <c r="E66" s="25">
        <f t="shared" ca="1" si="12"/>
        <v>0</v>
      </c>
      <c r="F66" s="26">
        <f t="shared" ca="1" si="13"/>
        <v>0</v>
      </c>
      <c r="G66" s="26">
        <f t="shared" ca="1" si="14"/>
        <v>30000</v>
      </c>
      <c r="H66" s="27">
        <f t="shared" ca="1" si="6"/>
        <v>30000</v>
      </c>
      <c r="I66" s="25">
        <f t="shared" ca="1" si="7"/>
        <v>0</v>
      </c>
      <c r="J66" s="26">
        <f t="shared" ca="1" si="8"/>
        <v>0</v>
      </c>
      <c r="K66" s="26">
        <f t="shared" ca="1" si="15"/>
        <v>3013</v>
      </c>
      <c r="L66" s="27">
        <f t="shared" ca="1" si="0"/>
        <v>3013</v>
      </c>
      <c r="M66" s="19" t="str">
        <f t="shared" ca="1" si="16"/>
        <v/>
      </c>
      <c r="N66" s="3" t="str">
        <f t="shared" ca="1" si="16"/>
        <v/>
      </c>
      <c r="O66" s="3">
        <f t="shared" ca="1" si="16"/>
        <v>0.10043333333333333</v>
      </c>
      <c r="P66" s="4">
        <f t="shared" ca="1" si="2"/>
        <v>0.10043333333333333</v>
      </c>
      <c r="Q66" s="25">
        <f ca="1">SUM(E$13:E66)</f>
        <v>70000</v>
      </c>
      <c r="R66" s="26">
        <f ca="1">SUM(F$13:F66)</f>
        <v>1420000</v>
      </c>
      <c r="S66" s="26">
        <f ca="1">SUM(G$13:G66)</f>
        <v>130000</v>
      </c>
      <c r="T66" s="27">
        <f t="shared" ca="1" si="9"/>
        <v>1620000</v>
      </c>
      <c r="U66" s="25">
        <f ca="1">SUM(I$13:I66)</f>
        <v>6202</v>
      </c>
      <c r="V66" s="26">
        <f ca="1">SUM(J$13:J66)</f>
        <v>156719</v>
      </c>
      <c r="W66" s="26">
        <f ca="1">SUM(K$13:K66)</f>
        <v>12974</v>
      </c>
      <c r="X66" s="27">
        <f t="shared" ca="1" si="3"/>
        <v>175895</v>
      </c>
      <c r="Y66" s="3">
        <f t="shared" ca="1" si="10"/>
        <v>8.8599999999999998E-2</v>
      </c>
      <c r="Z66" s="3">
        <f t="shared" ca="1" si="4"/>
        <v>0.11036549295774647</v>
      </c>
      <c r="AA66" s="3">
        <f t="shared" ca="1" si="4"/>
        <v>9.98E-2</v>
      </c>
      <c r="AB66" s="4">
        <f t="shared" ca="1" si="11"/>
        <v>0.10857716049382717</v>
      </c>
      <c r="AC66" s="47">
        <f t="shared" ca="1" si="17"/>
        <v>2</v>
      </c>
    </row>
    <row r="67" spans="1:29" x14ac:dyDescent="0.3">
      <c r="A67" s="2">
        <v>55</v>
      </c>
      <c r="B67" s="13">
        <v>1.3340648779700648E-2</v>
      </c>
      <c r="C67" s="21">
        <v>0.49982915942260175</v>
      </c>
      <c r="D67" s="31">
        <v>0.1440601078158471</v>
      </c>
      <c r="E67" s="25">
        <f t="shared" ca="1" si="12"/>
        <v>0</v>
      </c>
      <c r="F67" s="26">
        <f t="shared" ca="1" si="13"/>
        <v>30000</v>
      </c>
      <c r="G67" s="26">
        <f t="shared" ca="1" si="14"/>
        <v>0</v>
      </c>
      <c r="H67" s="27">
        <f t="shared" ca="1" si="6"/>
        <v>30000</v>
      </c>
      <c r="I67" s="25">
        <f t="shared" ca="1" si="7"/>
        <v>0</v>
      </c>
      <c r="J67" s="26">
        <f t="shared" ca="1" si="8"/>
        <v>3300</v>
      </c>
      <c r="K67" s="26">
        <f t="shared" ca="1" si="15"/>
        <v>0</v>
      </c>
      <c r="L67" s="27">
        <f t="shared" ca="1" si="0"/>
        <v>3300</v>
      </c>
      <c r="M67" s="19" t="str">
        <f t="shared" ca="1" si="16"/>
        <v/>
      </c>
      <c r="N67" s="3">
        <f t="shared" ca="1" si="16"/>
        <v>0.11</v>
      </c>
      <c r="O67" s="3" t="str">
        <f t="shared" ca="1" si="16"/>
        <v/>
      </c>
      <c r="P67" s="4">
        <f t="shared" ca="1" si="2"/>
        <v>0.11</v>
      </c>
      <c r="Q67" s="25">
        <f ca="1">SUM(E$13:E67)</f>
        <v>70000</v>
      </c>
      <c r="R67" s="26">
        <f ca="1">SUM(F$13:F67)</f>
        <v>1450000</v>
      </c>
      <c r="S67" s="26">
        <f ca="1">SUM(G$13:G67)</f>
        <v>130000</v>
      </c>
      <c r="T67" s="27">
        <f t="shared" ca="1" si="9"/>
        <v>1650000</v>
      </c>
      <c r="U67" s="25">
        <f ca="1">SUM(I$13:I67)</f>
        <v>6202</v>
      </c>
      <c r="V67" s="26">
        <f ca="1">SUM(J$13:J67)</f>
        <v>160019</v>
      </c>
      <c r="W67" s="26">
        <f ca="1">SUM(K$13:K67)</f>
        <v>12974</v>
      </c>
      <c r="X67" s="27">
        <f t="shared" ca="1" si="3"/>
        <v>179195</v>
      </c>
      <c r="Y67" s="3">
        <f t="shared" ca="1" si="10"/>
        <v>8.8599999999999998E-2</v>
      </c>
      <c r="Z67" s="3">
        <f t="shared" ca="1" si="4"/>
        <v>0.11035793103448276</v>
      </c>
      <c r="AA67" s="3">
        <f t="shared" ca="1" si="4"/>
        <v>9.98E-2</v>
      </c>
      <c r="AB67" s="4">
        <f t="shared" ca="1" si="11"/>
        <v>0.1086030303030303</v>
      </c>
      <c r="AC67" s="47">
        <f t="shared" ca="1" si="17"/>
        <v>2</v>
      </c>
    </row>
    <row r="68" spans="1:29" x14ac:dyDescent="0.3">
      <c r="A68" s="2">
        <v>56</v>
      </c>
      <c r="B68" s="13">
        <v>0.1236542602056504</v>
      </c>
      <c r="C68" s="21">
        <v>0.49142859139611528</v>
      </c>
      <c r="D68" s="31">
        <v>0.11963361925312777</v>
      </c>
      <c r="E68" s="25">
        <f t="shared" ca="1" si="12"/>
        <v>0</v>
      </c>
      <c r="F68" s="26">
        <f t="shared" ca="1" si="13"/>
        <v>30000</v>
      </c>
      <c r="G68" s="26">
        <f t="shared" ca="1" si="14"/>
        <v>0</v>
      </c>
      <c r="H68" s="27">
        <f t="shared" ca="1" si="6"/>
        <v>30000</v>
      </c>
      <c r="I68" s="25">
        <f t="shared" ca="1" si="7"/>
        <v>0</v>
      </c>
      <c r="J68" s="26">
        <f t="shared" ca="1" si="8"/>
        <v>3299</v>
      </c>
      <c r="K68" s="26">
        <f t="shared" ca="1" si="15"/>
        <v>0</v>
      </c>
      <c r="L68" s="27">
        <f t="shared" ca="1" si="0"/>
        <v>3299</v>
      </c>
      <c r="M68" s="19" t="str">
        <f t="shared" ca="1" si="16"/>
        <v/>
      </c>
      <c r="N68" s="3">
        <f t="shared" ca="1" si="16"/>
        <v>0.10996666666666667</v>
      </c>
      <c r="O68" s="3" t="str">
        <f t="shared" ca="1" si="16"/>
        <v/>
      </c>
      <c r="P68" s="4">
        <f t="shared" ca="1" si="2"/>
        <v>0.10996666666666667</v>
      </c>
      <c r="Q68" s="25">
        <f ca="1">SUM(E$13:E68)</f>
        <v>70000</v>
      </c>
      <c r="R68" s="26">
        <f ca="1">SUM(F$13:F68)</f>
        <v>1480000</v>
      </c>
      <c r="S68" s="26">
        <f ca="1">SUM(G$13:G68)</f>
        <v>130000</v>
      </c>
      <c r="T68" s="27">
        <f t="shared" ca="1" si="9"/>
        <v>1680000</v>
      </c>
      <c r="U68" s="25">
        <f ca="1">SUM(I$13:I68)</f>
        <v>6202</v>
      </c>
      <c r="V68" s="26">
        <f ca="1">SUM(J$13:J68)</f>
        <v>163318</v>
      </c>
      <c r="W68" s="26">
        <f ca="1">SUM(K$13:K68)</f>
        <v>12974</v>
      </c>
      <c r="X68" s="27">
        <f t="shared" ca="1" si="3"/>
        <v>182494</v>
      </c>
      <c r="Y68" s="3">
        <f t="shared" ca="1" si="10"/>
        <v>8.8599999999999998E-2</v>
      </c>
      <c r="Z68" s="3">
        <f t="shared" ca="1" si="4"/>
        <v>0.11035</v>
      </c>
      <c r="AA68" s="3">
        <f t="shared" ca="1" si="4"/>
        <v>9.98E-2</v>
      </c>
      <c r="AB68" s="4">
        <f t="shared" ca="1" si="11"/>
        <v>0.10862738095238095</v>
      </c>
      <c r="AC68" s="47">
        <f t="shared" ca="1" si="17"/>
        <v>2</v>
      </c>
    </row>
    <row r="69" spans="1:29" x14ac:dyDescent="0.3">
      <c r="A69" s="2">
        <v>57</v>
      </c>
      <c r="B69" s="13">
        <v>0.1068913172375765</v>
      </c>
      <c r="C69" s="21">
        <v>0.75020115715201474</v>
      </c>
      <c r="D69" s="31">
        <v>0.33398222748228101</v>
      </c>
      <c r="E69" s="25">
        <f t="shared" ca="1" si="12"/>
        <v>0</v>
      </c>
      <c r="F69" s="26">
        <f t="shared" ca="1" si="13"/>
        <v>30000</v>
      </c>
      <c r="G69" s="26">
        <f t="shared" ca="1" si="14"/>
        <v>0</v>
      </c>
      <c r="H69" s="27">
        <f t="shared" ca="1" si="6"/>
        <v>30000</v>
      </c>
      <c r="I69" s="25">
        <f t="shared" ca="1" si="7"/>
        <v>0</v>
      </c>
      <c r="J69" s="26">
        <f t="shared" ca="1" si="8"/>
        <v>3337</v>
      </c>
      <c r="K69" s="26">
        <f t="shared" ca="1" si="15"/>
        <v>0</v>
      </c>
      <c r="L69" s="27">
        <f t="shared" ca="1" si="0"/>
        <v>3337</v>
      </c>
      <c r="M69" s="19" t="str">
        <f t="shared" ca="1" si="16"/>
        <v/>
      </c>
      <c r="N69" s="3">
        <f t="shared" ca="1" si="16"/>
        <v>0.11123333333333334</v>
      </c>
      <c r="O69" s="3" t="str">
        <f t="shared" ca="1" si="16"/>
        <v/>
      </c>
      <c r="P69" s="4">
        <f t="shared" ca="1" si="2"/>
        <v>0.11123333333333334</v>
      </c>
      <c r="Q69" s="25">
        <f ca="1">SUM(E$13:E69)</f>
        <v>70000</v>
      </c>
      <c r="R69" s="26">
        <f ca="1">SUM(F$13:F69)</f>
        <v>1510000</v>
      </c>
      <c r="S69" s="26">
        <f ca="1">SUM(G$13:G69)</f>
        <v>130000</v>
      </c>
      <c r="T69" s="27">
        <f t="shared" ca="1" si="9"/>
        <v>1710000</v>
      </c>
      <c r="U69" s="25">
        <f ca="1">SUM(I$13:I69)</f>
        <v>6202</v>
      </c>
      <c r="V69" s="26">
        <f ca="1">SUM(J$13:J69)</f>
        <v>166655</v>
      </c>
      <c r="W69" s="26">
        <f ca="1">SUM(K$13:K69)</f>
        <v>12974</v>
      </c>
      <c r="X69" s="27">
        <f t="shared" ca="1" si="3"/>
        <v>185831</v>
      </c>
      <c r="Y69" s="3">
        <f t="shared" ca="1" si="10"/>
        <v>8.8599999999999998E-2</v>
      </c>
      <c r="Z69" s="3">
        <f t="shared" ca="1" si="4"/>
        <v>0.11036754966887417</v>
      </c>
      <c r="AA69" s="3">
        <f t="shared" ca="1" si="4"/>
        <v>9.98E-2</v>
      </c>
      <c r="AB69" s="4">
        <f t="shared" ca="1" si="11"/>
        <v>0.10867309941520467</v>
      </c>
      <c r="AC69" s="47">
        <f t="shared" ca="1" si="17"/>
        <v>2</v>
      </c>
    </row>
    <row r="70" spans="1:29" x14ac:dyDescent="0.3">
      <c r="A70" s="2">
        <v>58</v>
      </c>
      <c r="B70" s="13">
        <v>0.10351727872833261</v>
      </c>
      <c r="C70" s="21">
        <v>0.23134266036686824</v>
      </c>
      <c r="D70" s="31">
        <v>0.95695578079638932</v>
      </c>
      <c r="E70" s="25">
        <f t="shared" ca="1" si="12"/>
        <v>0</v>
      </c>
      <c r="F70" s="26">
        <f t="shared" ca="1" si="13"/>
        <v>30000</v>
      </c>
      <c r="G70" s="26">
        <f t="shared" ca="1" si="14"/>
        <v>0</v>
      </c>
      <c r="H70" s="27">
        <f t="shared" ca="1" si="6"/>
        <v>30000</v>
      </c>
      <c r="I70" s="25">
        <f t="shared" ca="1" si="7"/>
        <v>0</v>
      </c>
      <c r="J70" s="26">
        <f t="shared" ca="1" si="8"/>
        <v>3260</v>
      </c>
      <c r="K70" s="26">
        <f t="shared" ca="1" si="15"/>
        <v>0</v>
      </c>
      <c r="L70" s="27">
        <f t="shared" ca="1" si="0"/>
        <v>3260</v>
      </c>
      <c r="M70" s="19" t="str">
        <f t="shared" ca="1" si="16"/>
        <v/>
      </c>
      <c r="N70" s="3">
        <f t="shared" ca="1" si="16"/>
        <v>0.10866666666666666</v>
      </c>
      <c r="O70" s="3" t="str">
        <f t="shared" ca="1" si="16"/>
        <v/>
      </c>
      <c r="P70" s="4">
        <f t="shared" ca="1" si="2"/>
        <v>0.10866666666666666</v>
      </c>
      <c r="Q70" s="25">
        <f ca="1">SUM(E$13:E70)</f>
        <v>70000</v>
      </c>
      <c r="R70" s="26">
        <f ca="1">SUM(F$13:F70)</f>
        <v>1540000</v>
      </c>
      <c r="S70" s="26">
        <f ca="1">SUM(G$13:G70)</f>
        <v>130000</v>
      </c>
      <c r="T70" s="27">
        <f t="shared" ca="1" si="9"/>
        <v>1740000</v>
      </c>
      <c r="U70" s="25">
        <f ca="1">SUM(I$13:I70)</f>
        <v>6202</v>
      </c>
      <c r="V70" s="26">
        <f ca="1">SUM(J$13:J70)</f>
        <v>169915</v>
      </c>
      <c r="W70" s="26">
        <f ca="1">SUM(K$13:K70)</f>
        <v>12974</v>
      </c>
      <c r="X70" s="27">
        <f t="shared" ca="1" si="3"/>
        <v>189091</v>
      </c>
      <c r="Y70" s="3">
        <f t="shared" ca="1" si="10"/>
        <v>8.8599999999999998E-2</v>
      </c>
      <c r="Z70" s="3">
        <f t="shared" ca="1" si="4"/>
        <v>0.11033441558441559</v>
      </c>
      <c r="AA70" s="3">
        <f t="shared" ca="1" si="4"/>
        <v>9.98E-2</v>
      </c>
      <c r="AB70" s="4">
        <f t="shared" ca="1" si="11"/>
        <v>0.10867298850574712</v>
      </c>
      <c r="AC70" s="47">
        <f t="shared" ca="1" si="17"/>
        <v>2</v>
      </c>
    </row>
    <row r="71" spans="1:29" x14ac:dyDescent="0.3">
      <c r="A71" s="2">
        <v>59</v>
      </c>
      <c r="B71" s="13">
        <v>0.4804902732606352</v>
      </c>
      <c r="C71" s="21">
        <v>0.5137663061763984</v>
      </c>
      <c r="D71" s="31">
        <v>0.45305565013918581</v>
      </c>
      <c r="E71" s="25">
        <f t="shared" ca="1" si="12"/>
        <v>0</v>
      </c>
      <c r="F71" s="26">
        <f t="shared" ca="1" si="13"/>
        <v>30000</v>
      </c>
      <c r="G71" s="26">
        <f t="shared" ca="1" si="14"/>
        <v>0</v>
      </c>
      <c r="H71" s="27">
        <f t="shared" ca="1" si="6"/>
        <v>30000</v>
      </c>
      <c r="I71" s="25">
        <f t="shared" ca="1" si="7"/>
        <v>0</v>
      </c>
      <c r="J71" s="26">
        <f t="shared" ca="1" si="8"/>
        <v>3302</v>
      </c>
      <c r="K71" s="26">
        <f t="shared" ca="1" si="15"/>
        <v>0</v>
      </c>
      <c r="L71" s="27">
        <f t="shared" ca="1" si="0"/>
        <v>3302</v>
      </c>
      <c r="M71" s="19" t="str">
        <f t="shared" ca="1" si="16"/>
        <v/>
      </c>
      <c r="N71" s="3">
        <f t="shared" ca="1" si="16"/>
        <v>0.11006666666666666</v>
      </c>
      <c r="O71" s="3" t="str">
        <f t="shared" ca="1" si="16"/>
        <v/>
      </c>
      <c r="P71" s="4">
        <f t="shared" ca="1" si="2"/>
        <v>0.11006666666666666</v>
      </c>
      <c r="Q71" s="25">
        <f ca="1">SUM(E$13:E71)</f>
        <v>70000</v>
      </c>
      <c r="R71" s="26">
        <f ca="1">SUM(F$13:F71)</f>
        <v>1570000</v>
      </c>
      <c r="S71" s="26">
        <f ca="1">SUM(G$13:G71)</f>
        <v>130000</v>
      </c>
      <c r="T71" s="27">
        <f t="shared" ca="1" si="9"/>
        <v>1770000</v>
      </c>
      <c r="U71" s="25">
        <f ca="1">SUM(I$13:I71)</f>
        <v>6202</v>
      </c>
      <c r="V71" s="26">
        <f ca="1">SUM(J$13:J71)</f>
        <v>173217</v>
      </c>
      <c r="W71" s="26">
        <f ca="1">SUM(K$13:K71)</f>
        <v>12974</v>
      </c>
      <c r="X71" s="27">
        <f t="shared" ca="1" si="3"/>
        <v>192393</v>
      </c>
      <c r="Y71" s="3">
        <f t="shared" ca="1" si="10"/>
        <v>8.8599999999999998E-2</v>
      </c>
      <c r="Z71" s="3">
        <f t="shared" ca="1" si="4"/>
        <v>0.11032929936305733</v>
      </c>
      <c r="AA71" s="3">
        <f t="shared" ca="1" si="4"/>
        <v>9.98E-2</v>
      </c>
      <c r="AB71" s="4">
        <f t="shared" ca="1" si="11"/>
        <v>0.10869661016949153</v>
      </c>
      <c r="AC71" s="47">
        <f t="shared" ca="1" si="17"/>
        <v>2</v>
      </c>
    </row>
    <row r="72" spans="1:29" x14ac:dyDescent="0.3">
      <c r="A72" s="2">
        <v>60</v>
      </c>
      <c r="B72" s="13">
        <v>6.2317728534169947E-2</v>
      </c>
      <c r="C72" s="21">
        <v>0.60105487775360378</v>
      </c>
      <c r="D72" s="31">
        <v>0.3315854579555686</v>
      </c>
      <c r="E72" s="25">
        <f t="shared" ca="1" si="12"/>
        <v>0</v>
      </c>
      <c r="F72" s="26">
        <f t="shared" ca="1" si="13"/>
        <v>30000</v>
      </c>
      <c r="G72" s="26">
        <f t="shared" ca="1" si="14"/>
        <v>0</v>
      </c>
      <c r="H72" s="27">
        <f t="shared" ca="1" si="6"/>
        <v>30000</v>
      </c>
      <c r="I72" s="25">
        <f t="shared" ca="1" si="7"/>
        <v>0</v>
      </c>
      <c r="J72" s="26">
        <f t="shared" ca="1" si="8"/>
        <v>3314</v>
      </c>
      <c r="K72" s="26">
        <f t="shared" ca="1" si="15"/>
        <v>0</v>
      </c>
      <c r="L72" s="27">
        <f t="shared" ca="1" si="0"/>
        <v>3314</v>
      </c>
      <c r="M72" s="19" t="str">
        <f t="shared" ca="1" si="16"/>
        <v/>
      </c>
      <c r="N72" s="3">
        <f t="shared" ca="1" si="16"/>
        <v>0.11046666666666667</v>
      </c>
      <c r="O72" s="3" t="str">
        <f t="shared" ca="1" si="16"/>
        <v/>
      </c>
      <c r="P72" s="4">
        <f t="shared" ca="1" si="2"/>
        <v>0.11046666666666667</v>
      </c>
      <c r="Q72" s="25">
        <f ca="1">SUM(E$13:E72)</f>
        <v>70000</v>
      </c>
      <c r="R72" s="26">
        <f ca="1">SUM(F$13:F72)</f>
        <v>1600000</v>
      </c>
      <c r="S72" s="26">
        <f ca="1">SUM(G$13:G72)</f>
        <v>130000</v>
      </c>
      <c r="T72" s="27">
        <f t="shared" ca="1" si="9"/>
        <v>1800000</v>
      </c>
      <c r="U72" s="25">
        <f ca="1">SUM(I$13:I72)</f>
        <v>6202</v>
      </c>
      <c r="V72" s="26">
        <f ca="1">SUM(J$13:J72)</f>
        <v>176531</v>
      </c>
      <c r="W72" s="26">
        <f ca="1">SUM(K$13:K72)</f>
        <v>12974</v>
      </c>
      <c r="X72" s="27">
        <f t="shared" ca="1" si="3"/>
        <v>195707</v>
      </c>
      <c r="Y72" s="3">
        <f t="shared" ca="1" si="10"/>
        <v>8.8599999999999998E-2</v>
      </c>
      <c r="Z72" s="3">
        <f t="shared" ca="1" si="4"/>
        <v>0.110331875</v>
      </c>
      <c r="AA72" s="3">
        <f t="shared" ca="1" si="4"/>
        <v>9.98E-2</v>
      </c>
      <c r="AB72" s="4">
        <f t="shared" ca="1" si="11"/>
        <v>0.10872611111111111</v>
      </c>
      <c r="AC72" s="47">
        <f t="shared" ca="1" si="17"/>
        <v>2</v>
      </c>
    </row>
    <row r="73" spans="1:29" x14ac:dyDescent="0.3">
      <c r="A73" s="2">
        <v>61</v>
      </c>
      <c r="B73" s="13">
        <v>0.30040763454036046</v>
      </c>
      <c r="C73" s="21">
        <v>0.78221505924762524</v>
      </c>
      <c r="D73" s="31">
        <v>2.48736075771403E-2</v>
      </c>
      <c r="E73" s="25">
        <f t="shared" ca="1" si="12"/>
        <v>0</v>
      </c>
      <c r="F73" s="26">
        <f t="shared" ca="1" si="13"/>
        <v>30000</v>
      </c>
      <c r="G73" s="26">
        <f t="shared" ca="1" si="14"/>
        <v>0</v>
      </c>
      <c r="H73" s="27">
        <f t="shared" ca="1" si="6"/>
        <v>30000</v>
      </c>
      <c r="I73" s="25">
        <f t="shared" ca="1" si="7"/>
        <v>0</v>
      </c>
      <c r="J73" s="26">
        <f t="shared" ca="1" si="8"/>
        <v>3342</v>
      </c>
      <c r="K73" s="26">
        <f t="shared" ca="1" si="15"/>
        <v>0</v>
      </c>
      <c r="L73" s="27">
        <f t="shared" ca="1" si="0"/>
        <v>3342</v>
      </c>
      <c r="M73" s="19" t="str">
        <f t="shared" ca="1" si="16"/>
        <v/>
      </c>
      <c r="N73" s="3">
        <f t="shared" ca="1" si="16"/>
        <v>0.1114</v>
      </c>
      <c r="O73" s="3" t="str">
        <f t="shared" ca="1" si="16"/>
        <v/>
      </c>
      <c r="P73" s="4">
        <f t="shared" ca="1" si="2"/>
        <v>0.1114</v>
      </c>
      <c r="Q73" s="25">
        <f ca="1">SUM(E$13:E73)</f>
        <v>70000</v>
      </c>
      <c r="R73" s="26">
        <f ca="1">SUM(F$13:F73)</f>
        <v>1630000</v>
      </c>
      <c r="S73" s="26">
        <f ca="1">SUM(G$13:G73)</f>
        <v>130000</v>
      </c>
      <c r="T73" s="27">
        <f t="shared" ca="1" si="9"/>
        <v>1830000</v>
      </c>
      <c r="U73" s="25">
        <f ca="1">SUM(I$13:I73)</f>
        <v>6202</v>
      </c>
      <c r="V73" s="26">
        <f ca="1">SUM(J$13:J73)</f>
        <v>179873</v>
      </c>
      <c r="W73" s="26">
        <f ca="1">SUM(K$13:K73)</f>
        <v>12974</v>
      </c>
      <c r="X73" s="27">
        <f t="shared" ca="1" si="3"/>
        <v>199049</v>
      </c>
      <c r="Y73" s="3">
        <f t="shared" ca="1" si="10"/>
        <v>8.8599999999999998E-2</v>
      </c>
      <c r="Z73" s="3">
        <f t="shared" ca="1" si="4"/>
        <v>0.11035153374233128</v>
      </c>
      <c r="AA73" s="3">
        <f t="shared" ca="1" si="4"/>
        <v>9.98E-2</v>
      </c>
      <c r="AB73" s="4">
        <f t="shared" ca="1" si="11"/>
        <v>0.10876994535519126</v>
      </c>
      <c r="AC73" s="47">
        <f t="shared" ca="1" si="17"/>
        <v>2</v>
      </c>
    </row>
    <row r="74" spans="1:29" x14ac:dyDescent="0.3">
      <c r="A74" s="2">
        <v>62</v>
      </c>
      <c r="B74" s="13">
        <v>0.98357770437053726</v>
      </c>
      <c r="C74" s="21">
        <v>0.87604889394012042</v>
      </c>
      <c r="D74" s="31">
        <v>0.67988928237936219</v>
      </c>
      <c r="E74" s="25">
        <f t="shared" ca="1" si="12"/>
        <v>0</v>
      </c>
      <c r="F74" s="26">
        <f t="shared" ca="1" si="13"/>
        <v>30000</v>
      </c>
      <c r="G74" s="26">
        <f t="shared" ca="1" si="14"/>
        <v>0</v>
      </c>
      <c r="H74" s="27">
        <f t="shared" ca="1" si="6"/>
        <v>30000</v>
      </c>
      <c r="I74" s="25">
        <f t="shared" ca="1" si="7"/>
        <v>0</v>
      </c>
      <c r="J74" s="26">
        <f t="shared" ca="1" si="8"/>
        <v>3363</v>
      </c>
      <c r="K74" s="26">
        <f t="shared" ca="1" si="15"/>
        <v>0</v>
      </c>
      <c r="L74" s="27">
        <f t="shared" ca="1" si="0"/>
        <v>3363</v>
      </c>
      <c r="M74" s="19" t="str">
        <f t="shared" ca="1" si="16"/>
        <v/>
      </c>
      <c r="N74" s="3">
        <f t="shared" ca="1" si="16"/>
        <v>0.11210000000000001</v>
      </c>
      <c r="O74" s="3" t="str">
        <f t="shared" ca="1" si="16"/>
        <v/>
      </c>
      <c r="P74" s="4">
        <f t="shared" ca="1" si="2"/>
        <v>0.11210000000000001</v>
      </c>
      <c r="Q74" s="25">
        <f ca="1">SUM(E$13:E74)</f>
        <v>70000</v>
      </c>
      <c r="R74" s="26">
        <f ca="1">SUM(F$13:F74)</f>
        <v>1660000</v>
      </c>
      <c r="S74" s="26">
        <f ca="1">SUM(G$13:G74)</f>
        <v>130000</v>
      </c>
      <c r="T74" s="27">
        <f t="shared" ca="1" si="9"/>
        <v>1860000</v>
      </c>
      <c r="U74" s="25">
        <f ca="1">SUM(I$13:I74)</f>
        <v>6202</v>
      </c>
      <c r="V74" s="26">
        <f ca="1">SUM(J$13:J74)</f>
        <v>183236</v>
      </c>
      <c r="W74" s="26">
        <f ca="1">SUM(K$13:K74)</f>
        <v>12974</v>
      </c>
      <c r="X74" s="27">
        <f t="shared" ca="1" si="3"/>
        <v>202412</v>
      </c>
      <c r="Y74" s="3">
        <f t="shared" ca="1" si="10"/>
        <v>8.8599999999999998E-2</v>
      </c>
      <c r="Z74" s="3">
        <f t="shared" ca="1" si="4"/>
        <v>0.11038313253012048</v>
      </c>
      <c r="AA74" s="3">
        <f t="shared" ca="1" si="4"/>
        <v>9.98E-2</v>
      </c>
      <c r="AB74" s="4">
        <f t="shared" ca="1" si="11"/>
        <v>0.1088236559139785</v>
      </c>
      <c r="AC74" s="47">
        <f t="shared" ca="1" si="17"/>
        <v>2</v>
      </c>
    </row>
    <row r="75" spans="1:29" x14ac:dyDescent="0.3">
      <c r="A75" s="2">
        <v>63</v>
      </c>
      <c r="B75" s="13">
        <v>0.83159479974446804</v>
      </c>
      <c r="C75" s="21">
        <v>0.27598501331487124</v>
      </c>
      <c r="D75" s="31">
        <v>0.13111658002056636</v>
      </c>
      <c r="E75" s="25">
        <f t="shared" ca="1" si="12"/>
        <v>0</v>
      </c>
      <c r="F75" s="26">
        <f t="shared" ca="1" si="13"/>
        <v>30000</v>
      </c>
      <c r="G75" s="26">
        <f t="shared" ca="1" si="14"/>
        <v>0</v>
      </c>
      <c r="H75" s="27">
        <f t="shared" ca="1" si="6"/>
        <v>30000</v>
      </c>
      <c r="I75" s="25">
        <f t="shared" ca="1" si="7"/>
        <v>0</v>
      </c>
      <c r="J75" s="26">
        <f t="shared" ca="1" si="8"/>
        <v>3268</v>
      </c>
      <c r="K75" s="26">
        <f t="shared" ca="1" si="15"/>
        <v>0</v>
      </c>
      <c r="L75" s="27">
        <f t="shared" ca="1" si="0"/>
        <v>3268</v>
      </c>
      <c r="M75" s="19" t="str">
        <f t="shared" ca="1" si="16"/>
        <v/>
      </c>
      <c r="N75" s="3">
        <f t="shared" ca="1" si="16"/>
        <v>0.10893333333333333</v>
      </c>
      <c r="O75" s="3" t="str">
        <f t="shared" ca="1" si="16"/>
        <v/>
      </c>
      <c r="P75" s="4">
        <f t="shared" ca="1" si="2"/>
        <v>0.10893333333333333</v>
      </c>
      <c r="Q75" s="25">
        <f ca="1">SUM(E$13:E75)</f>
        <v>70000</v>
      </c>
      <c r="R75" s="26">
        <f ca="1">SUM(F$13:F75)</f>
        <v>1690000</v>
      </c>
      <c r="S75" s="26">
        <f ca="1">SUM(G$13:G75)</f>
        <v>130000</v>
      </c>
      <c r="T75" s="27">
        <f t="shared" ca="1" si="9"/>
        <v>1890000</v>
      </c>
      <c r="U75" s="25">
        <f ca="1">SUM(I$13:I75)</f>
        <v>6202</v>
      </c>
      <c r="V75" s="26">
        <f ca="1">SUM(J$13:J75)</f>
        <v>186504</v>
      </c>
      <c r="W75" s="26">
        <f ca="1">SUM(K$13:K75)</f>
        <v>12974</v>
      </c>
      <c r="X75" s="27">
        <f t="shared" ca="1" si="3"/>
        <v>205680</v>
      </c>
      <c r="Y75" s="3">
        <f t="shared" ca="1" si="10"/>
        <v>8.8599999999999998E-2</v>
      </c>
      <c r="Z75" s="3">
        <f t="shared" ca="1" si="4"/>
        <v>0.11035739644970415</v>
      </c>
      <c r="AA75" s="3">
        <f t="shared" ca="1" si="4"/>
        <v>9.98E-2</v>
      </c>
      <c r="AB75" s="4">
        <f t="shared" ca="1" si="11"/>
        <v>0.10882539682539683</v>
      </c>
      <c r="AC75" s="47">
        <f t="shared" ca="1" si="17"/>
        <v>2</v>
      </c>
    </row>
    <row r="76" spans="1:29" x14ac:dyDescent="0.3">
      <c r="A76" s="2">
        <v>64</v>
      </c>
      <c r="B76" s="13">
        <v>0.32156038644239171</v>
      </c>
      <c r="C76" s="21">
        <v>0.40216553317967141</v>
      </c>
      <c r="D76" s="31">
        <v>0.3889124103330005</v>
      </c>
      <c r="E76" s="25">
        <f t="shared" ca="1" si="12"/>
        <v>0</v>
      </c>
      <c r="F76" s="26">
        <f t="shared" ca="1" si="13"/>
        <v>30000</v>
      </c>
      <c r="G76" s="26">
        <f t="shared" ca="1" si="14"/>
        <v>0</v>
      </c>
      <c r="H76" s="27">
        <f t="shared" ca="1" si="6"/>
        <v>30000</v>
      </c>
      <c r="I76" s="25">
        <f t="shared" ca="1" si="7"/>
        <v>0</v>
      </c>
      <c r="J76" s="26">
        <f t="shared" ca="1" si="8"/>
        <v>3286</v>
      </c>
      <c r="K76" s="26">
        <f t="shared" ca="1" si="15"/>
        <v>0</v>
      </c>
      <c r="L76" s="27">
        <f t="shared" ca="1" si="0"/>
        <v>3286</v>
      </c>
      <c r="M76" s="19" t="str">
        <f t="shared" ca="1" si="16"/>
        <v/>
      </c>
      <c r="N76" s="3">
        <f t="shared" ca="1" si="16"/>
        <v>0.10953333333333333</v>
      </c>
      <c r="O76" s="3" t="str">
        <f t="shared" ca="1" si="16"/>
        <v/>
      </c>
      <c r="P76" s="4">
        <f t="shared" ca="1" si="2"/>
        <v>0.10953333333333333</v>
      </c>
      <c r="Q76" s="25">
        <f ca="1">SUM(E$13:E76)</f>
        <v>70000</v>
      </c>
      <c r="R76" s="26">
        <f ca="1">SUM(F$13:F76)</f>
        <v>1720000</v>
      </c>
      <c r="S76" s="26">
        <f ca="1">SUM(G$13:G76)</f>
        <v>130000</v>
      </c>
      <c r="T76" s="27">
        <f t="shared" ca="1" si="9"/>
        <v>1920000</v>
      </c>
      <c r="U76" s="25">
        <f ca="1">SUM(I$13:I76)</f>
        <v>6202</v>
      </c>
      <c r="V76" s="26">
        <f ca="1">SUM(J$13:J76)</f>
        <v>189790</v>
      </c>
      <c r="W76" s="26">
        <f ca="1">SUM(K$13:K76)</f>
        <v>12974</v>
      </c>
      <c r="X76" s="27">
        <f t="shared" ca="1" si="3"/>
        <v>208966</v>
      </c>
      <c r="Y76" s="3">
        <f t="shared" ca="1" si="10"/>
        <v>8.8599999999999998E-2</v>
      </c>
      <c r="Z76" s="3">
        <f t="shared" ca="1" si="4"/>
        <v>0.11034302325581395</v>
      </c>
      <c r="AA76" s="3">
        <f t="shared" ca="1" si="4"/>
        <v>9.98E-2</v>
      </c>
      <c r="AB76" s="4">
        <f t="shared" ca="1" si="11"/>
        <v>0.10883645833333333</v>
      </c>
      <c r="AC76" s="47">
        <f t="shared" ca="1" si="17"/>
        <v>2</v>
      </c>
    </row>
    <row r="77" spans="1:29" x14ac:dyDescent="0.3">
      <c r="A77" s="2">
        <v>65</v>
      </c>
      <c r="B77" s="13">
        <v>0.72094992555296589</v>
      </c>
      <c r="C77" s="21">
        <v>0.15903684958592934</v>
      </c>
      <c r="D77" s="31">
        <v>0.14706596914284165</v>
      </c>
      <c r="E77" s="25">
        <f t="shared" ca="1" si="12"/>
        <v>0</v>
      </c>
      <c r="F77" s="26">
        <f t="shared" ca="1" si="13"/>
        <v>30000</v>
      </c>
      <c r="G77" s="26">
        <f t="shared" ca="1" si="14"/>
        <v>0</v>
      </c>
      <c r="H77" s="27">
        <f t="shared" ca="1" si="6"/>
        <v>30000</v>
      </c>
      <c r="I77" s="25">
        <f t="shared" ca="1" si="7"/>
        <v>0</v>
      </c>
      <c r="J77" s="26">
        <f t="shared" ca="1" si="8"/>
        <v>3246</v>
      </c>
      <c r="K77" s="26">
        <f t="shared" ca="1" si="15"/>
        <v>0</v>
      </c>
      <c r="L77" s="27">
        <f t="shared" ref="L77:L112" ca="1" si="18">SUM(I77:K77)</f>
        <v>3246</v>
      </c>
      <c r="M77" s="19" t="str">
        <f t="shared" ref="M77:O112" ca="1" si="19">IF(E77=0,"",I77/E77)</f>
        <v/>
      </c>
      <c r="N77" s="3">
        <f t="shared" ca="1" si="19"/>
        <v>0.1082</v>
      </c>
      <c r="O77" s="3" t="str">
        <f t="shared" ca="1" si="19"/>
        <v/>
      </c>
      <c r="P77" s="4">
        <f t="shared" ref="P77:P112" ca="1" si="20">L77/H77</f>
        <v>0.1082</v>
      </c>
      <c r="Q77" s="25">
        <f ca="1">SUM(E$13:E77)</f>
        <v>70000</v>
      </c>
      <c r="R77" s="26">
        <f ca="1">SUM(F$13:F77)</f>
        <v>1750000</v>
      </c>
      <c r="S77" s="26">
        <f ca="1">SUM(G$13:G77)</f>
        <v>130000</v>
      </c>
      <c r="T77" s="27">
        <f t="shared" ca="1" si="9"/>
        <v>1950000</v>
      </c>
      <c r="U77" s="25">
        <f ca="1">SUM(I$13:I77)</f>
        <v>6202</v>
      </c>
      <c r="V77" s="26">
        <f ca="1">SUM(J$13:J77)</f>
        <v>193036</v>
      </c>
      <c r="W77" s="26">
        <f ca="1">SUM(K$13:K77)</f>
        <v>12974</v>
      </c>
      <c r="X77" s="27">
        <f t="shared" ref="X77:X112" ca="1" si="21">SUM(U77:W77)</f>
        <v>212212</v>
      </c>
      <c r="Y77" s="3">
        <f t="shared" ca="1" si="10"/>
        <v>8.8599999999999998E-2</v>
      </c>
      <c r="Z77" s="3">
        <f t="shared" ca="1" si="10"/>
        <v>0.11030628571428572</v>
      </c>
      <c r="AA77" s="3">
        <f t="shared" ca="1" si="10"/>
        <v>9.98E-2</v>
      </c>
      <c r="AB77" s="4">
        <f t="shared" ca="1" si="11"/>
        <v>0.10882666666666667</v>
      </c>
      <c r="AC77" s="47">
        <f t="shared" ref="AC77:AC111" ca="1" si="22">IF(C77&lt;$C$7, RANDBETWEEN(1,3), IF( AND(Y77&gt;Z77, Y77&gt;AA77), 1, IF(AND(AA77&gt;Y77, AA77&gt;Z77), 3, 2)))</f>
        <v>1</v>
      </c>
    </row>
    <row r="78" spans="1:29" x14ac:dyDescent="0.3">
      <c r="A78" s="2">
        <v>66</v>
      </c>
      <c r="B78" s="13">
        <v>0.43486119508435161</v>
      </c>
      <c r="C78" s="21">
        <v>9.2389159231239582E-2</v>
      </c>
      <c r="D78" s="31">
        <v>0.1278941396424369</v>
      </c>
      <c r="E78" s="25">
        <f t="shared" ca="1" si="12"/>
        <v>30000</v>
      </c>
      <c r="F78" s="26">
        <f t="shared" ca="1" si="13"/>
        <v>0</v>
      </c>
      <c r="G78" s="26">
        <f t="shared" ca="1" si="14"/>
        <v>0</v>
      </c>
      <c r="H78" s="27">
        <f t="shared" ref="H78:H112" ca="1" si="23">SUM(E78:G78)</f>
        <v>30000</v>
      </c>
      <c r="I78" s="25">
        <f t="shared" ref="I78:I112" ca="1" si="24">IFERROR(_xlfn.BINOM.INV(E78,$C$4,B78),0)</f>
        <v>2692</v>
      </c>
      <c r="J78" s="26">
        <f t="shared" ref="J78:J112" ca="1" si="25">IFERROR(_xlfn.BINOM.INV(F78,$C$5,C78),0)</f>
        <v>0</v>
      </c>
      <c r="K78" s="26">
        <f t="shared" ca="1" si="15"/>
        <v>0</v>
      </c>
      <c r="L78" s="27">
        <f t="shared" ca="1" si="18"/>
        <v>2692</v>
      </c>
      <c r="M78" s="19">
        <f t="shared" ca="1" si="19"/>
        <v>8.9733333333333332E-2</v>
      </c>
      <c r="N78" s="3" t="str">
        <f t="shared" ca="1" si="19"/>
        <v/>
      </c>
      <c r="O78" s="3" t="str">
        <f t="shared" ca="1" si="19"/>
        <v/>
      </c>
      <c r="P78" s="4">
        <f t="shared" ca="1" si="20"/>
        <v>8.9733333333333332E-2</v>
      </c>
      <c r="Q78" s="25">
        <f ca="1">SUM(E$13:E78)</f>
        <v>100000</v>
      </c>
      <c r="R78" s="26">
        <f ca="1">SUM(F$13:F78)</f>
        <v>1750000</v>
      </c>
      <c r="S78" s="26">
        <f ca="1">SUM(G$13:G78)</f>
        <v>130000</v>
      </c>
      <c r="T78" s="27">
        <f t="shared" ref="T78:T112" ca="1" si="26">SUM(Q78:S78)</f>
        <v>1980000</v>
      </c>
      <c r="U78" s="25">
        <f ca="1">SUM(I$13:I78)</f>
        <v>8894</v>
      </c>
      <c r="V78" s="26">
        <f ca="1">SUM(J$13:J78)</f>
        <v>193036</v>
      </c>
      <c r="W78" s="26">
        <f ca="1">SUM(K$13:K78)</f>
        <v>12974</v>
      </c>
      <c r="X78" s="27">
        <f t="shared" ca="1" si="21"/>
        <v>214904</v>
      </c>
      <c r="Y78" s="3">
        <f t="shared" ref="Y78:AA112" ca="1" si="27">IF(Q78=0,"",U78/Q78)</f>
        <v>8.8940000000000005E-2</v>
      </c>
      <c r="Z78" s="3">
        <f t="shared" ca="1" si="27"/>
        <v>0.11030628571428572</v>
      </c>
      <c r="AA78" s="3">
        <f t="shared" ca="1" si="27"/>
        <v>9.98E-2</v>
      </c>
      <c r="AB78" s="4">
        <f t="shared" ref="AB78:AB112" ca="1" si="28">X78/T78</f>
        <v>0.10853737373737374</v>
      </c>
      <c r="AC78" s="47">
        <f t="shared" ca="1" si="22"/>
        <v>2</v>
      </c>
    </row>
    <row r="79" spans="1:29" x14ac:dyDescent="0.3">
      <c r="A79" s="2">
        <v>67</v>
      </c>
      <c r="B79" s="13">
        <v>0.76259417931833129</v>
      </c>
      <c r="C79" s="21">
        <v>0.54420035647619047</v>
      </c>
      <c r="D79" s="31">
        <v>0.80386464620775455</v>
      </c>
      <c r="E79" s="25">
        <f t="shared" ref="E79:E112" ca="1" si="29">IF(AC78 = 1, 30000, 0)</f>
        <v>0</v>
      </c>
      <c r="F79" s="26">
        <f t="shared" ref="F79:F112" ca="1" si="30">IF(AC78=2,30000,0)</f>
        <v>30000</v>
      </c>
      <c r="G79" s="26">
        <f t="shared" ref="G79:G112" ca="1" si="31">IF(AC78 = 3, 30000, 0)</f>
        <v>0</v>
      </c>
      <c r="H79" s="27">
        <f t="shared" ca="1" si="23"/>
        <v>30000</v>
      </c>
      <c r="I79" s="25">
        <f t="shared" ca="1" si="24"/>
        <v>0</v>
      </c>
      <c r="J79" s="26">
        <f t="shared" ca="1" si="25"/>
        <v>3306</v>
      </c>
      <c r="K79" s="26">
        <f t="shared" ref="K79:K112" ca="1" si="32">IFERROR(_xlfn.BINOM.INV(G79,$C$6,D79),0)</f>
        <v>0</v>
      </c>
      <c r="L79" s="27">
        <f t="shared" ca="1" si="18"/>
        <v>3306</v>
      </c>
      <c r="M79" s="19" t="str">
        <f t="shared" ca="1" si="19"/>
        <v/>
      </c>
      <c r="N79" s="3">
        <f t="shared" ca="1" si="19"/>
        <v>0.11020000000000001</v>
      </c>
      <c r="O79" s="3" t="str">
        <f t="shared" ca="1" si="19"/>
        <v/>
      </c>
      <c r="P79" s="4">
        <f t="shared" ca="1" si="20"/>
        <v>0.11020000000000001</v>
      </c>
      <c r="Q79" s="25">
        <f ca="1">SUM(E$13:E79)</f>
        <v>100000</v>
      </c>
      <c r="R79" s="26">
        <f ca="1">SUM(F$13:F79)</f>
        <v>1780000</v>
      </c>
      <c r="S79" s="26">
        <f ca="1">SUM(G$13:G79)</f>
        <v>130000</v>
      </c>
      <c r="T79" s="27">
        <f t="shared" ca="1" si="26"/>
        <v>2010000</v>
      </c>
      <c r="U79" s="25">
        <f ca="1">SUM(I$13:I79)</f>
        <v>8894</v>
      </c>
      <c r="V79" s="26">
        <f ca="1">SUM(J$13:J79)</f>
        <v>196342</v>
      </c>
      <c r="W79" s="26">
        <f ca="1">SUM(K$13:K79)</f>
        <v>12974</v>
      </c>
      <c r="X79" s="27">
        <f t="shared" ca="1" si="21"/>
        <v>218210</v>
      </c>
      <c r="Y79" s="3">
        <f t="shared" ca="1" si="27"/>
        <v>8.8940000000000005E-2</v>
      </c>
      <c r="Z79" s="3">
        <f t="shared" ca="1" si="27"/>
        <v>0.11030449438202247</v>
      </c>
      <c r="AA79" s="3">
        <f t="shared" ca="1" si="27"/>
        <v>9.98E-2</v>
      </c>
      <c r="AB79" s="4">
        <f t="shared" ca="1" si="28"/>
        <v>0.10856218905472637</v>
      </c>
      <c r="AC79" s="47">
        <f t="shared" ca="1" si="22"/>
        <v>2</v>
      </c>
    </row>
    <row r="80" spans="1:29" x14ac:dyDescent="0.3">
      <c r="A80" s="2">
        <v>68</v>
      </c>
      <c r="B80" s="13">
        <v>0.91889146399776012</v>
      </c>
      <c r="C80" s="21">
        <v>5.9655154632712537E-2</v>
      </c>
      <c r="D80" s="31">
        <v>6.3482129442969715E-2</v>
      </c>
      <c r="E80" s="25">
        <f t="shared" ca="1" si="29"/>
        <v>0</v>
      </c>
      <c r="F80" s="26">
        <f t="shared" ca="1" si="30"/>
        <v>30000</v>
      </c>
      <c r="G80" s="26">
        <f t="shared" ca="1" si="31"/>
        <v>0</v>
      </c>
      <c r="H80" s="27">
        <f t="shared" ca="1" si="23"/>
        <v>30000</v>
      </c>
      <c r="I80" s="25">
        <f t="shared" ca="1" si="24"/>
        <v>0</v>
      </c>
      <c r="J80" s="26">
        <f t="shared" ca="1" si="25"/>
        <v>3216</v>
      </c>
      <c r="K80" s="26">
        <f t="shared" ca="1" si="32"/>
        <v>0</v>
      </c>
      <c r="L80" s="27">
        <f t="shared" ca="1" si="18"/>
        <v>3216</v>
      </c>
      <c r="M80" s="19" t="str">
        <f t="shared" ca="1" si="19"/>
        <v/>
      </c>
      <c r="N80" s="3">
        <f t="shared" ca="1" si="19"/>
        <v>0.1072</v>
      </c>
      <c r="O80" s="3" t="str">
        <f t="shared" ca="1" si="19"/>
        <v/>
      </c>
      <c r="P80" s="4">
        <f t="shared" ca="1" si="20"/>
        <v>0.1072</v>
      </c>
      <c r="Q80" s="25">
        <f ca="1">SUM(E$13:E80)</f>
        <v>100000</v>
      </c>
      <c r="R80" s="26">
        <f ca="1">SUM(F$13:F80)</f>
        <v>1810000</v>
      </c>
      <c r="S80" s="26">
        <f ca="1">SUM(G$13:G80)</f>
        <v>130000</v>
      </c>
      <c r="T80" s="27">
        <f t="shared" ca="1" si="26"/>
        <v>2040000</v>
      </c>
      <c r="U80" s="25">
        <f ca="1">SUM(I$13:I80)</f>
        <v>8894</v>
      </c>
      <c r="V80" s="26">
        <f ca="1">SUM(J$13:J80)</f>
        <v>199558</v>
      </c>
      <c r="W80" s="26">
        <f ca="1">SUM(K$13:K80)</f>
        <v>12974</v>
      </c>
      <c r="X80" s="27">
        <f t="shared" ca="1" si="21"/>
        <v>221426</v>
      </c>
      <c r="Y80" s="3">
        <f t="shared" ca="1" si="27"/>
        <v>8.8940000000000005E-2</v>
      </c>
      <c r="Z80" s="3">
        <f t="shared" ca="1" si="27"/>
        <v>0.11025303867403315</v>
      </c>
      <c r="AA80" s="3">
        <f t="shared" ca="1" si="27"/>
        <v>9.98E-2</v>
      </c>
      <c r="AB80" s="4">
        <f t="shared" ca="1" si="28"/>
        <v>0.1085421568627451</v>
      </c>
      <c r="AC80" s="47">
        <f t="shared" ca="1" si="22"/>
        <v>2</v>
      </c>
    </row>
    <row r="81" spans="1:29" x14ac:dyDescent="0.3">
      <c r="A81" s="2">
        <v>69</v>
      </c>
      <c r="B81" s="13">
        <v>0.44707247929119731</v>
      </c>
      <c r="C81" s="21">
        <v>0.37649617724085149</v>
      </c>
      <c r="D81" s="31">
        <v>0.93230252227486643</v>
      </c>
      <c r="E81" s="25">
        <f t="shared" ca="1" si="29"/>
        <v>0</v>
      </c>
      <c r="F81" s="26">
        <f t="shared" ca="1" si="30"/>
        <v>30000</v>
      </c>
      <c r="G81" s="26">
        <f t="shared" ca="1" si="31"/>
        <v>0</v>
      </c>
      <c r="H81" s="27">
        <f t="shared" ca="1" si="23"/>
        <v>30000</v>
      </c>
      <c r="I81" s="25">
        <f t="shared" ca="1" si="24"/>
        <v>0</v>
      </c>
      <c r="J81" s="26">
        <f t="shared" ca="1" si="25"/>
        <v>3283</v>
      </c>
      <c r="K81" s="26">
        <f t="shared" ca="1" si="32"/>
        <v>0</v>
      </c>
      <c r="L81" s="27">
        <f t="shared" ca="1" si="18"/>
        <v>3283</v>
      </c>
      <c r="M81" s="19" t="str">
        <f t="shared" ca="1" si="19"/>
        <v/>
      </c>
      <c r="N81" s="3">
        <f t="shared" ca="1" si="19"/>
        <v>0.10943333333333333</v>
      </c>
      <c r="O81" s="3" t="str">
        <f t="shared" ca="1" si="19"/>
        <v/>
      </c>
      <c r="P81" s="4">
        <f t="shared" ca="1" si="20"/>
        <v>0.10943333333333333</v>
      </c>
      <c r="Q81" s="25">
        <f ca="1">SUM(E$13:E81)</f>
        <v>100000</v>
      </c>
      <c r="R81" s="26">
        <f ca="1">SUM(F$13:F81)</f>
        <v>1840000</v>
      </c>
      <c r="S81" s="26">
        <f ca="1">SUM(G$13:G81)</f>
        <v>130000</v>
      </c>
      <c r="T81" s="27">
        <f t="shared" ca="1" si="26"/>
        <v>2070000</v>
      </c>
      <c r="U81" s="25">
        <f ca="1">SUM(I$13:I81)</f>
        <v>8894</v>
      </c>
      <c r="V81" s="26">
        <f ca="1">SUM(J$13:J81)</f>
        <v>202841</v>
      </c>
      <c r="W81" s="26">
        <f ca="1">SUM(K$13:K81)</f>
        <v>12974</v>
      </c>
      <c r="X81" s="27">
        <f t="shared" ca="1" si="21"/>
        <v>224709</v>
      </c>
      <c r="Y81" s="3">
        <f t="shared" ca="1" si="27"/>
        <v>8.8940000000000005E-2</v>
      </c>
      <c r="Z81" s="3">
        <f t="shared" ca="1" si="27"/>
        <v>0.11023967391304348</v>
      </c>
      <c r="AA81" s="3">
        <f t="shared" ca="1" si="27"/>
        <v>9.98E-2</v>
      </c>
      <c r="AB81" s="4">
        <f t="shared" ca="1" si="28"/>
        <v>0.10855507246376811</v>
      </c>
      <c r="AC81" s="47">
        <f t="shared" ca="1" si="22"/>
        <v>2</v>
      </c>
    </row>
    <row r="82" spans="1:29" x14ac:dyDescent="0.3">
      <c r="A82" s="2">
        <v>70</v>
      </c>
      <c r="B82" s="13">
        <v>0.28690392077845417</v>
      </c>
      <c r="C82" s="21">
        <v>0.28563895088705793</v>
      </c>
      <c r="D82" s="31">
        <v>7.9561216856171013E-3</v>
      </c>
      <c r="E82" s="25">
        <f t="shared" ca="1" si="29"/>
        <v>0</v>
      </c>
      <c r="F82" s="26">
        <f t="shared" ca="1" si="30"/>
        <v>30000</v>
      </c>
      <c r="G82" s="26">
        <f t="shared" ca="1" si="31"/>
        <v>0</v>
      </c>
      <c r="H82" s="27">
        <f t="shared" ca="1" si="23"/>
        <v>30000</v>
      </c>
      <c r="I82" s="25">
        <f t="shared" ca="1" si="24"/>
        <v>0</v>
      </c>
      <c r="J82" s="26">
        <f t="shared" ca="1" si="25"/>
        <v>3269</v>
      </c>
      <c r="K82" s="26">
        <f t="shared" ca="1" si="32"/>
        <v>0</v>
      </c>
      <c r="L82" s="27">
        <f t="shared" ca="1" si="18"/>
        <v>3269</v>
      </c>
      <c r="M82" s="19" t="str">
        <f t="shared" ca="1" si="19"/>
        <v/>
      </c>
      <c r="N82" s="3">
        <f t="shared" ca="1" si="19"/>
        <v>0.10896666666666667</v>
      </c>
      <c r="O82" s="3" t="str">
        <f t="shared" ca="1" si="19"/>
        <v/>
      </c>
      <c r="P82" s="4">
        <f t="shared" ca="1" si="20"/>
        <v>0.10896666666666667</v>
      </c>
      <c r="Q82" s="25">
        <f ca="1">SUM(E$13:E82)</f>
        <v>100000</v>
      </c>
      <c r="R82" s="26">
        <f ca="1">SUM(F$13:F82)</f>
        <v>1870000</v>
      </c>
      <c r="S82" s="26">
        <f ca="1">SUM(G$13:G82)</f>
        <v>130000</v>
      </c>
      <c r="T82" s="27">
        <f t="shared" ca="1" si="26"/>
        <v>2100000</v>
      </c>
      <c r="U82" s="25">
        <f ca="1">SUM(I$13:I82)</f>
        <v>8894</v>
      </c>
      <c r="V82" s="26">
        <f ca="1">SUM(J$13:J82)</f>
        <v>206110</v>
      </c>
      <c r="W82" s="26">
        <f ca="1">SUM(K$13:K82)</f>
        <v>12974</v>
      </c>
      <c r="X82" s="27">
        <f t="shared" ca="1" si="21"/>
        <v>227978</v>
      </c>
      <c r="Y82" s="3">
        <f t="shared" ca="1" si="27"/>
        <v>8.8940000000000005E-2</v>
      </c>
      <c r="Z82" s="3">
        <f t="shared" ca="1" si="27"/>
        <v>0.1102192513368984</v>
      </c>
      <c r="AA82" s="3">
        <f t="shared" ca="1" si="27"/>
        <v>9.98E-2</v>
      </c>
      <c r="AB82" s="4">
        <f t="shared" ca="1" si="28"/>
        <v>0.10856095238095238</v>
      </c>
      <c r="AC82" s="47">
        <f t="shared" ca="1" si="22"/>
        <v>2</v>
      </c>
    </row>
    <row r="83" spans="1:29" x14ac:dyDescent="0.3">
      <c r="A83" s="2">
        <v>71</v>
      </c>
      <c r="B83" s="13">
        <v>0.76912135274311488</v>
      </c>
      <c r="C83" s="21">
        <v>0.97600320199195445</v>
      </c>
      <c r="D83" s="31">
        <v>0.58451565278780004</v>
      </c>
      <c r="E83" s="25">
        <f t="shared" ca="1" si="29"/>
        <v>0</v>
      </c>
      <c r="F83" s="26">
        <f t="shared" ca="1" si="30"/>
        <v>30000</v>
      </c>
      <c r="G83" s="26">
        <f t="shared" ca="1" si="31"/>
        <v>0</v>
      </c>
      <c r="H83" s="27">
        <f t="shared" ca="1" si="23"/>
        <v>30000</v>
      </c>
      <c r="I83" s="25">
        <f t="shared" ca="1" si="24"/>
        <v>0</v>
      </c>
      <c r="J83" s="26">
        <f t="shared" ca="1" si="25"/>
        <v>3408</v>
      </c>
      <c r="K83" s="26">
        <f t="shared" ca="1" si="32"/>
        <v>0</v>
      </c>
      <c r="L83" s="27">
        <f t="shared" ca="1" si="18"/>
        <v>3408</v>
      </c>
      <c r="M83" s="19" t="str">
        <f t="shared" ca="1" si="19"/>
        <v/>
      </c>
      <c r="N83" s="3">
        <f t="shared" ca="1" si="19"/>
        <v>0.11360000000000001</v>
      </c>
      <c r="O83" s="3" t="str">
        <f t="shared" ca="1" si="19"/>
        <v/>
      </c>
      <c r="P83" s="4">
        <f t="shared" ca="1" si="20"/>
        <v>0.11360000000000001</v>
      </c>
      <c r="Q83" s="25">
        <f ca="1">SUM(E$13:E83)</f>
        <v>100000</v>
      </c>
      <c r="R83" s="26">
        <f ca="1">SUM(F$13:F83)</f>
        <v>1900000</v>
      </c>
      <c r="S83" s="26">
        <f ca="1">SUM(G$13:G83)</f>
        <v>130000</v>
      </c>
      <c r="T83" s="27">
        <f t="shared" ca="1" si="26"/>
        <v>2130000</v>
      </c>
      <c r="U83" s="25">
        <f ca="1">SUM(I$13:I83)</f>
        <v>8894</v>
      </c>
      <c r="V83" s="26">
        <f ca="1">SUM(J$13:J83)</f>
        <v>209518</v>
      </c>
      <c r="W83" s="26">
        <f ca="1">SUM(K$13:K83)</f>
        <v>12974</v>
      </c>
      <c r="X83" s="27">
        <f t="shared" ca="1" si="21"/>
        <v>231386</v>
      </c>
      <c r="Y83" s="3">
        <f t="shared" ca="1" si="27"/>
        <v>8.8940000000000005E-2</v>
      </c>
      <c r="Z83" s="3">
        <f t="shared" ca="1" si="27"/>
        <v>0.11027263157894737</v>
      </c>
      <c r="AA83" s="3">
        <f t="shared" ca="1" si="27"/>
        <v>9.98E-2</v>
      </c>
      <c r="AB83" s="4">
        <f t="shared" ca="1" si="28"/>
        <v>0.10863192488262911</v>
      </c>
      <c r="AC83" s="47">
        <f t="shared" ca="1" si="22"/>
        <v>2</v>
      </c>
    </row>
    <row r="84" spans="1:29" x14ac:dyDescent="0.3">
      <c r="A84" s="2">
        <v>72</v>
      </c>
      <c r="B84" s="13">
        <v>0.59148408699320043</v>
      </c>
      <c r="C84" s="21">
        <v>0.88573654285995462</v>
      </c>
      <c r="D84" s="31">
        <v>0.20147625269824476</v>
      </c>
      <c r="E84" s="25">
        <f t="shared" ca="1" si="29"/>
        <v>0</v>
      </c>
      <c r="F84" s="26">
        <f t="shared" ca="1" si="30"/>
        <v>30000</v>
      </c>
      <c r="G84" s="26">
        <f t="shared" ca="1" si="31"/>
        <v>0</v>
      </c>
      <c r="H84" s="27">
        <f t="shared" ca="1" si="23"/>
        <v>30000</v>
      </c>
      <c r="I84" s="25">
        <f t="shared" ca="1" si="24"/>
        <v>0</v>
      </c>
      <c r="J84" s="26">
        <f t="shared" ca="1" si="25"/>
        <v>3365</v>
      </c>
      <c r="K84" s="26">
        <f t="shared" ca="1" si="32"/>
        <v>0</v>
      </c>
      <c r="L84" s="27">
        <f t="shared" ca="1" si="18"/>
        <v>3365</v>
      </c>
      <c r="M84" s="19" t="str">
        <f t="shared" ca="1" si="19"/>
        <v/>
      </c>
      <c r="N84" s="3">
        <f t="shared" ca="1" si="19"/>
        <v>0.11216666666666666</v>
      </c>
      <c r="O84" s="3" t="str">
        <f t="shared" ca="1" si="19"/>
        <v/>
      </c>
      <c r="P84" s="4">
        <f t="shared" ca="1" si="20"/>
        <v>0.11216666666666666</v>
      </c>
      <c r="Q84" s="25">
        <f ca="1">SUM(E$13:E84)</f>
        <v>100000</v>
      </c>
      <c r="R84" s="26">
        <f ca="1">SUM(F$13:F84)</f>
        <v>1930000</v>
      </c>
      <c r="S84" s="26">
        <f ca="1">SUM(G$13:G84)</f>
        <v>130000</v>
      </c>
      <c r="T84" s="27">
        <f t="shared" ca="1" si="26"/>
        <v>2160000</v>
      </c>
      <c r="U84" s="25">
        <f ca="1">SUM(I$13:I84)</f>
        <v>8894</v>
      </c>
      <c r="V84" s="26">
        <f ca="1">SUM(J$13:J84)</f>
        <v>212883</v>
      </c>
      <c r="W84" s="26">
        <f ca="1">SUM(K$13:K84)</f>
        <v>12974</v>
      </c>
      <c r="X84" s="27">
        <f t="shared" ca="1" si="21"/>
        <v>234751</v>
      </c>
      <c r="Y84" s="3">
        <f t="shared" ca="1" si="27"/>
        <v>8.8940000000000005E-2</v>
      </c>
      <c r="Z84" s="3">
        <f t="shared" ca="1" si="27"/>
        <v>0.11030207253886011</v>
      </c>
      <c r="AA84" s="3">
        <f t="shared" ca="1" si="27"/>
        <v>9.98E-2</v>
      </c>
      <c r="AB84" s="4">
        <f t="shared" ca="1" si="28"/>
        <v>0.10868101851851852</v>
      </c>
      <c r="AC84" s="47">
        <f t="shared" ca="1" si="22"/>
        <v>2</v>
      </c>
    </row>
    <row r="85" spans="1:29" x14ac:dyDescent="0.3">
      <c r="A85" s="2">
        <v>73</v>
      </c>
      <c r="B85" s="13">
        <v>0.77504206866074332</v>
      </c>
      <c r="C85" s="21">
        <v>0.33459362943827242</v>
      </c>
      <c r="D85" s="31">
        <v>2.7230057953294695E-3</v>
      </c>
      <c r="E85" s="25">
        <f t="shared" ca="1" si="29"/>
        <v>0</v>
      </c>
      <c r="F85" s="26">
        <f t="shared" ca="1" si="30"/>
        <v>30000</v>
      </c>
      <c r="G85" s="26">
        <f t="shared" ca="1" si="31"/>
        <v>0</v>
      </c>
      <c r="H85" s="27">
        <f t="shared" ca="1" si="23"/>
        <v>30000</v>
      </c>
      <c r="I85" s="25">
        <f t="shared" ca="1" si="24"/>
        <v>0</v>
      </c>
      <c r="J85" s="26">
        <f t="shared" ca="1" si="25"/>
        <v>3277</v>
      </c>
      <c r="K85" s="26">
        <f t="shared" ca="1" si="32"/>
        <v>0</v>
      </c>
      <c r="L85" s="27">
        <f t="shared" ca="1" si="18"/>
        <v>3277</v>
      </c>
      <c r="M85" s="19" t="str">
        <f t="shared" ca="1" si="19"/>
        <v/>
      </c>
      <c r="N85" s="3">
        <f t="shared" ca="1" si="19"/>
        <v>0.10923333333333334</v>
      </c>
      <c r="O85" s="3" t="str">
        <f t="shared" ca="1" si="19"/>
        <v/>
      </c>
      <c r="P85" s="4">
        <f t="shared" ca="1" si="20"/>
        <v>0.10923333333333334</v>
      </c>
      <c r="Q85" s="25">
        <f ca="1">SUM(E$13:E85)</f>
        <v>100000</v>
      </c>
      <c r="R85" s="26">
        <f ca="1">SUM(F$13:F85)</f>
        <v>1960000</v>
      </c>
      <c r="S85" s="26">
        <f ca="1">SUM(G$13:G85)</f>
        <v>130000</v>
      </c>
      <c r="T85" s="27">
        <f t="shared" ca="1" si="26"/>
        <v>2190000</v>
      </c>
      <c r="U85" s="25">
        <f ca="1">SUM(I$13:I85)</f>
        <v>8894</v>
      </c>
      <c r="V85" s="26">
        <f ca="1">SUM(J$13:J85)</f>
        <v>216160</v>
      </c>
      <c r="W85" s="26">
        <f ca="1">SUM(K$13:K85)</f>
        <v>12974</v>
      </c>
      <c r="X85" s="27">
        <f t="shared" ca="1" si="21"/>
        <v>238028</v>
      </c>
      <c r="Y85" s="3">
        <f t="shared" ca="1" si="27"/>
        <v>8.8940000000000005E-2</v>
      </c>
      <c r="Z85" s="3">
        <f t="shared" ca="1" si="27"/>
        <v>0.11028571428571429</v>
      </c>
      <c r="AA85" s="3">
        <f t="shared" ca="1" si="27"/>
        <v>9.98E-2</v>
      </c>
      <c r="AB85" s="4">
        <f t="shared" ca="1" si="28"/>
        <v>0.10868858447488584</v>
      </c>
      <c r="AC85" s="47">
        <f t="shared" ca="1" si="22"/>
        <v>2</v>
      </c>
    </row>
    <row r="86" spans="1:29" x14ac:dyDescent="0.3">
      <c r="A86" s="2">
        <v>74</v>
      </c>
      <c r="B86" s="13">
        <v>3.0755585543528752E-2</v>
      </c>
      <c r="C86" s="21">
        <v>0.39571796271561144</v>
      </c>
      <c r="D86" s="31">
        <v>0.28652563215718241</v>
      </c>
      <c r="E86" s="25">
        <f t="shared" ca="1" si="29"/>
        <v>0</v>
      </c>
      <c r="F86" s="26">
        <f t="shared" ca="1" si="30"/>
        <v>30000</v>
      </c>
      <c r="G86" s="26">
        <f t="shared" ca="1" si="31"/>
        <v>0</v>
      </c>
      <c r="H86" s="27">
        <f t="shared" ca="1" si="23"/>
        <v>30000</v>
      </c>
      <c r="I86" s="25">
        <f t="shared" ca="1" si="24"/>
        <v>0</v>
      </c>
      <c r="J86" s="26">
        <f t="shared" ca="1" si="25"/>
        <v>3286</v>
      </c>
      <c r="K86" s="26">
        <f t="shared" ca="1" si="32"/>
        <v>0</v>
      </c>
      <c r="L86" s="27">
        <f t="shared" ca="1" si="18"/>
        <v>3286</v>
      </c>
      <c r="M86" s="19" t="str">
        <f t="shared" ca="1" si="19"/>
        <v/>
      </c>
      <c r="N86" s="3">
        <f t="shared" ca="1" si="19"/>
        <v>0.10953333333333333</v>
      </c>
      <c r="O86" s="3" t="str">
        <f t="shared" ca="1" si="19"/>
        <v/>
      </c>
      <c r="P86" s="4">
        <f t="shared" ca="1" si="20"/>
        <v>0.10953333333333333</v>
      </c>
      <c r="Q86" s="25">
        <f ca="1">SUM(E$13:E86)</f>
        <v>100000</v>
      </c>
      <c r="R86" s="26">
        <f ca="1">SUM(F$13:F86)</f>
        <v>1990000</v>
      </c>
      <c r="S86" s="26">
        <f ca="1">SUM(G$13:G86)</f>
        <v>130000</v>
      </c>
      <c r="T86" s="27">
        <f t="shared" ca="1" si="26"/>
        <v>2220000</v>
      </c>
      <c r="U86" s="25">
        <f ca="1">SUM(I$13:I86)</f>
        <v>8894</v>
      </c>
      <c r="V86" s="26">
        <f ca="1">SUM(J$13:J86)</f>
        <v>219446</v>
      </c>
      <c r="W86" s="26">
        <f ca="1">SUM(K$13:K86)</f>
        <v>12974</v>
      </c>
      <c r="X86" s="27">
        <f t="shared" ca="1" si="21"/>
        <v>241314</v>
      </c>
      <c r="Y86" s="3">
        <f t="shared" ca="1" si="27"/>
        <v>8.8940000000000005E-2</v>
      </c>
      <c r="Z86" s="3">
        <f t="shared" ca="1" si="27"/>
        <v>0.11027437185929648</v>
      </c>
      <c r="AA86" s="3">
        <f t="shared" ca="1" si="27"/>
        <v>9.98E-2</v>
      </c>
      <c r="AB86" s="4">
        <f t="shared" ca="1" si="28"/>
        <v>0.1087</v>
      </c>
      <c r="AC86" s="47">
        <f t="shared" ca="1" si="22"/>
        <v>2</v>
      </c>
    </row>
    <row r="87" spans="1:29" x14ac:dyDescent="0.3">
      <c r="A87" s="2">
        <v>75</v>
      </c>
      <c r="B87" s="13">
        <v>0.93027768123861343</v>
      </c>
      <c r="C87" s="21">
        <v>0.94285519141836316</v>
      </c>
      <c r="D87" s="31">
        <v>0.33517621032116163</v>
      </c>
      <c r="E87" s="25">
        <f t="shared" ca="1" si="29"/>
        <v>0</v>
      </c>
      <c r="F87" s="26">
        <f t="shared" ca="1" si="30"/>
        <v>30000</v>
      </c>
      <c r="G87" s="26">
        <f t="shared" ca="1" si="31"/>
        <v>0</v>
      </c>
      <c r="H87" s="27">
        <f t="shared" ca="1" si="23"/>
        <v>30000</v>
      </c>
      <c r="I87" s="25">
        <f t="shared" ca="1" si="24"/>
        <v>0</v>
      </c>
      <c r="J87" s="26">
        <f t="shared" ca="1" si="25"/>
        <v>3386</v>
      </c>
      <c r="K87" s="26">
        <f t="shared" ca="1" si="32"/>
        <v>0</v>
      </c>
      <c r="L87" s="27">
        <f t="shared" ca="1" si="18"/>
        <v>3386</v>
      </c>
      <c r="M87" s="19" t="str">
        <f t="shared" ca="1" si="19"/>
        <v/>
      </c>
      <c r="N87" s="3">
        <f t="shared" ca="1" si="19"/>
        <v>0.11286666666666667</v>
      </c>
      <c r="O87" s="3" t="str">
        <f t="shared" ca="1" si="19"/>
        <v/>
      </c>
      <c r="P87" s="4">
        <f t="shared" ca="1" si="20"/>
        <v>0.11286666666666667</v>
      </c>
      <c r="Q87" s="25">
        <f ca="1">SUM(E$13:E87)</f>
        <v>100000</v>
      </c>
      <c r="R87" s="26">
        <f ca="1">SUM(F$13:F87)</f>
        <v>2020000</v>
      </c>
      <c r="S87" s="26">
        <f ca="1">SUM(G$13:G87)</f>
        <v>130000</v>
      </c>
      <c r="T87" s="27">
        <f t="shared" ca="1" si="26"/>
        <v>2250000</v>
      </c>
      <c r="U87" s="25">
        <f ca="1">SUM(I$13:I87)</f>
        <v>8894</v>
      </c>
      <c r="V87" s="26">
        <f ca="1">SUM(J$13:J87)</f>
        <v>222832</v>
      </c>
      <c r="W87" s="26">
        <f ca="1">SUM(K$13:K87)</f>
        <v>12974</v>
      </c>
      <c r="X87" s="27">
        <f t="shared" ca="1" si="21"/>
        <v>244700</v>
      </c>
      <c r="Y87" s="3">
        <f t="shared" ca="1" si="27"/>
        <v>8.8940000000000005E-2</v>
      </c>
      <c r="Z87" s="3">
        <f t="shared" ca="1" si="27"/>
        <v>0.11031287128712872</v>
      </c>
      <c r="AA87" s="3">
        <f t="shared" ca="1" si="27"/>
        <v>9.98E-2</v>
      </c>
      <c r="AB87" s="4">
        <f t="shared" ca="1" si="28"/>
        <v>0.10875555555555555</v>
      </c>
      <c r="AC87" s="47">
        <f t="shared" ca="1" si="22"/>
        <v>2</v>
      </c>
    </row>
    <row r="88" spans="1:29" x14ac:dyDescent="0.3">
      <c r="A88" s="2">
        <v>76</v>
      </c>
      <c r="B88" s="13">
        <v>5.8627887603776352E-2</v>
      </c>
      <c r="C88" s="21">
        <v>0.21280194718457168</v>
      </c>
      <c r="D88" s="31">
        <v>0.79979298252786024</v>
      </c>
      <c r="E88" s="25">
        <f t="shared" ca="1" si="29"/>
        <v>0</v>
      </c>
      <c r="F88" s="26">
        <f t="shared" ca="1" si="30"/>
        <v>30000</v>
      </c>
      <c r="G88" s="26">
        <f t="shared" ca="1" si="31"/>
        <v>0</v>
      </c>
      <c r="H88" s="27">
        <f t="shared" ca="1" si="23"/>
        <v>30000</v>
      </c>
      <c r="I88" s="25">
        <f t="shared" ca="1" si="24"/>
        <v>0</v>
      </c>
      <c r="J88" s="26">
        <f t="shared" ca="1" si="25"/>
        <v>3257</v>
      </c>
      <c r="K88" s="26">
        <f t="shared" ca="1" si="32"/>
        <v>0</v>
      </c>
      <c r="L88" s="27">
        <f t="shared" ca="1" si="18"/>
        <v>3257</v>
      </c>
      <c r="M88" s="19" t="str">
        <f t="shared" ca="1" si="19"/>
        <v/>
      </c>
      <c r="N88" s="3">
        <f t="shared" ca="1" si="19"/>
        <v>0.10856666666666667</v>
      </c>
      <c r="O88" s="3" t="str">
        <f t="shared" ca="1" si="19"/>
        <v/>
      </c>
      <c r="P88" s="4">
        <f t="shared" ca="1" si="20"/>
        <v>0.10856666666666667</v>
      </c>
      <c r="Q88" s="25">
        <f ca="1">SUM(E$13:E88)</f>
        <v>100000</v>
      </c>
      <c r="R88" s="26">
        <f ca="1">SUM(F$13:F88)</f>
        <v>2050000</v>
      </c>
      <c r="S88" s="26">
        <f ca="1">SUM(G$13:G88)</f>
        <v>130000</v>
      </c>
      <c r="T88" s="27">
        <f t="shared" ca="1" si="26"/>
        <v>2280000</v>
      </c>
      <c r="U88" s="25">
        <f ca="1">SUM(I$13:I88)</f>
        <v>8894</v>
      </c>
      <c r="V88" s="26">
        <f ca="1">SUM(J$13:J88)</f>
        <v>226089</v>
      </c>
      <c r="W88" s="26">
        <f ca="1">SUM(K$13:K88)</f>
        <v>12974</v>
      </c>
      <c r="X88" s="27">
        <f t="shared" ca="1" si="21"/>
        <v>247957</v>
      </c>
      <c r="Y88" s="3">
        <f t="shared" ca="1" si="27"/>
        <v>8.8940000000000005E-2</v>
      </c>
      <c r="Z88" s="3">
        <f t="shared" ca="1" si="27"/>
        <v>0.11028731707317073</v>
      </c>
      <c r="AA88" s="3">
        <f t="shared" ca="1" si="27"/>
        <v>9.98E-2</v>
      </c>
      <c r="AB88" s="4">
        <f t="shared" ca="1" si="28"/>
        <v>0.1087530701754386</v>
      </c>
      <c r="AC88" s="47">
        <f t="shared" ca="1" si="22"/>
        <v>2</v>
      </c>
    </row>
    <row r="89" spans="1:29" x14ac:dyDescent="0.3">
      <c r="A89" s="2">
        <v>77</v>
      </c>
      <c r="B89" s="13">
        <v>0.72900444174301304</v>
      </c>
      <c r="C89" s="21">
        <v>0.74055986463739687</v>
      </c>
      <c r="D89" s="31">
        <v>0.96678560508324651</v>
      </c>
      <c r="E89" s="25">
        <f t="shared" ca="1" si="29"/>
        <v>0</v>
      </c>
      <c r="F89" s="26">
        <f t="shared" ca="1" si="30"/>
        <v>30000</v>
      </c>
      <c r="G89" s="26">
        <f t="shared" ca="1" si="31"/>
        <v>0</v>
      </c>
      <c r="H89" s="27">
        <f t="shared" ca="1" si="23"/>
        <v>30000</v>
      </c>
      <c r="I89" s="25">
        <f t="shared" ca="1" si="24"/>
        <v>0</v>
      </c>
      <c r="J89" s="26">
        <f t="shared" ca="1" si="25"/>
        <v>3335</v>
      </c>
      <c r="K89" s="26">
        <f t="shared" ca="1" si="32"/>
        <v>0</v>
      </c>
      <c r="L89" s="27">
        <f t="shared" ca="1" si="18"/>
        <v>3335</v>
      </c>
      <c r="M89" s="19" t="str">
        <f t="shared" ca="1" si="19"/>
        <v/>
      </c>
      <c r="N89" s="3">
        <f t="shared" ca="1" si="19"/>
        <v>0.11116666666666666</v>
      </c>
      <c r="O89" s="3" t="str">
        <f t="shared" ca="1" si="19"/>
        <v/>
      </c>
      <c r="P89" s="4">
        <f t="shared" ca="1" si="20"/>
        <v>0.11116666666666666</v>
      </c>
      <c r="Q89" s="25">
        <f ca="1">SUM(E$13:E89)</f>
        <v>100000</v>
      </c>
      <c r="R89" s="26">
        <f ca="1">SUM(F$13:F89)</f>
        <v>2080000</v>
      </c>
      <c r="S89" s="26">
        <f ca="1">SUM(G$13:G89)</f>
        <v>130000</v>
      </c>
      <c r="T89" s="27">
        <f t="shared" ca="1" si="26"/>
        <v>2310000</v>
      </c>
      <c r="U89" s="25">
        <f ca="1">SUM(I$13:I89)</f>
        <v>8894</v>
      </c>
      <c r="V89" s="26">
        <f ca="1">SUM(J$13:J89)</f>
        <v>229424</v>
      </c>
      <c r="W89" s="26">
        <f ca="1">SUM(K$13:K89)</f>
        <v>12974</v>
      </c>
      <c r="X89" s="27">
        <f t="shared" ca="1" si="21"/>
        <v>251292</v>
      </c>
      <c r="Y89" s="3">
        <f t="shared" ca="1" si="27"/>
        <v>8.8940000000000005E-2</v>
      </c>
      <c r="Z89" s="3">
        <f t="shared" ca="1" si="27"/>
        <v>0.1103</v>
      </c>
      <c r="AA89" s="3">
        <f t="shared" ca="1" si="27"/>
        <v>9.98E-2</v>
      </c>
      <c r="AB89" s="4">
        <f t="shared" ca="1" si="28"/>
        <v>0.10878441558441558</v>
      </c>
      <c r="AC89" s="47">
        <f t="shared" ca="1" si="22"/>
        <v>2</v>
      </c>
    </row>
    <row r="90" spans="1:29" x14ac:dyDescent="0.3">
      <c r="A90" s="2">
        <v>78</v>
      </c>
      <c r="B90" s="13">
        <v>0.34631010178344379</v>
      </c>
      <c r="C90" s="21">
        <v>0.30061293870916361</v>
      </c>
      <c r="D90" s="31">
        <v>0.45475831117616139</v>
      </c>
      <c r="E90" s="25">
        <f t="shared" ca="1" si="29"/>
        <v>0</v>
      </c>
      <c r="F90" s="26">
        <f t="shared" ca="1" si="30"/>
        <v>30000</v>
      </c>
      <c r="G90" s="26">
        <f t="shared" ca="1" si="31"/>
        <v>0</v>
      </c>
      <c r="H90" s="27">
        <f t="shared" ca="1" si="23"/>
        <v>30000</v>
      </c>
      <c r="I90" s="25">
        <f t="shared" ca="1" si="24"/>
        <v>0</v>
      </c>
      <c r="J90" s="26">
        <f t="shared" ca="1" si="25"/>
        <v>3272</v>
      </c>
      <c r="K90" s="26">
        <f t="shared" ca="1" si="32"/>
        <v>0</v>
      </c>
      <c r="L90" s="27">
        <f t="shared" ca="1" si="18"/>
        <v>3272</v>
      </c>
      <c r="M90" s="19" t="str">
        <f t="shared" ca="1" si="19"/>
        <v/>
      </c>
      <c r="N90" s="3">
        <f t="shared" ca="1" si="19"/>
        <v>0.10906666666666667</v>
      </c>
      <c r="O90" s="3" t="str">
        <f t="shared" ca="1" si="19"/>
        <v/>
      </c>
      <c r="P90" s="4">
        <f t="shared" ca="1" si="20"/>
        <v>0.10906666666666667</v>
      </c>
      <c r="Q90" s="25">
        <f ca="1">SUM(E$13:E90)</f>
        <v>100000</v>
      </c>
      <c r="R90" s="26">
        <f ca="1">SUM(F$13:F90)</f>
        <v>2110000</v>
      </c>
      <c r="S90" s="26">
        <f ca="1">SUM(G$13:G90)</f>
        <v>130000</v>
      </c>
      <c r="T90" s="27">
        <f t="shared" ca="1" si="26"/>
        <v>2340000</v>
      </c>
      <c r="U90" s="25">
        <f ca="1">SUM(I$13:I90)</f>
        <v>8894</v>
      </c>
      <c r="V90" s="26">
        <f ca="1">SUM(J$13:J90)</f>
        <v>232696</v>
      </c>
      <c r="W90" s="26">
        <f ca="1">SUM(K$13:K90)</f>
        <v>12974</v>
      </c>
      <c r="X90" s="27">
        <f t="shared" ca="1" si="21"/>
        <v>254564</v>
      </c>
      <c r="Y90" s="3">
        <f t="shared" ca="1" si="27"/>
        <v>8.8940000000000005E-2</v>
      </c>
      <c r="Z90" s="3">
        <f t="shared" ca="1" si="27"/>
        <v>0.1102824644549763</v>
      </c>
      <c r="AA90" s="3">
        <f t="shared" ca="1" si="27"/>
        <v>9.98E-2</v>
      </c>
      <c r="AB90" s="4">
        <f t="shared" ca="1" si="28"/>
        <v>0.10878803418803419</v>
      </c>
      <c r="AC90" s="47">
        <f t="shared" ca="1" si="22"/>
        <v>2</v>
      </c>
    </row>
    <row r="91" spans="1:29" x14ac:dyDescent="0.3">
      <c r="A91" s="2">
        <v>79</v>
      </c>
      <c r="B91" s="13">
        <v>0.97834905680349626</v>
      </c>
      <c r="C91" s="21">
        <v>0.80974428755901162</v>
      </c>
      <c r="D91" s="31">
        <v>0.78313964031650007</v>
      </c>
      <c r="E91" s="25">
        <f t="shared" ca="1" si="29"/>
        <v>0</v>
      </c>
      <c r="F91" s="26">
        <f t="shared" ca="1" si="30"/>
        <v>30000</v>
      </c>
      <c r="G91" s="26">
        <f t="shared" ca="1" si="31"/>
        <v>0</v>
      </c>
      <c r="H91" s="27">
        <f t="shared" ca="1" si="23"/>
        <v>30000</v>
      </c>
      <c r="I91" s="25">
        <f t="shared" ca="1" si="24"/>
        <v>0</v>
      </c>
      <c r="J91" s="26">
        <f t="shared" ca="1" si="25"/>
        <v>3347</v>
      </c>
      <c r="K91" s="26">
        <f t="shared" ca="1" si="32"/>
        <v>0</v>
      </c>
      <c r="L91" s="27">
        <f t="shared" ca="1" si="18"/>
        <v>3347</v>
      </c>
      <c r="M91" s="19" t="str">
        <f t="shared" ca="1" si="19"/>
        <v/>
      </c>
      <c r="N91" s="3">
        <f t="shared" ca="1" si="19"/>
        <v>0.11156666666666666</v>
      </c>
      <c r="O91" s="3" t="str">
        <f t="shared" ca="1" si="19"/>
        <v/>
      </c>
      <c r="P91" s="4">
        <f t="shared" ca="1" si="20"/>
        <v>0.11156666666666666</v>
      </c>
      <c r="Q91" s="25">
        <f ca="1">SUM(E$13:E91)</f>
        <v>100000</v>
      </c>
      <c r="R91" s="26">
        <f ca="1">SUM(F$13:F91)</f>
        <v>2140000</v>
      </c>
      <c r="S91" s="26">
        <f ca="1">SUM(G$13:G91)</f>
        <v>130000</v>
      </c>
      <c r="T91" s="27">
        <f t="shared" ca="1" si="26"/>
        <v>2370000</v>
      </c>
      <c r="U91" s="25">
        <f ca="1">SUM(I$13:I91)</f>
        <v>8894</v>
      </c>
      <c r="V91" s="26">
        <f ca="1">SUM(J$13:J91)</f>
        <v>236043</v>
      </c>
      <c r="W91" s="26">
        <f ca="1">SUM(K$13:K91)</f>
        <v>12974</v>
      </c>
      <c r="X91" s="27">
        <f t="shared" ca="1" si="21"/>
        <v>257911</v>
      </c>
      <c r="Y91" s="3">
        <f t="shared" ca="1" si="27"/>
        <v>8.8940000000000005E-2</v>
      </c>
      <c r="Z91" s="3">
        <f t="shared" ca="1" si="27"/>
        <v>0.11030046728971962</v>
      </c>
      <c r="AA91" s="3">
        <f t="shared" ca="1" si="27"/>
        <v>9.98E-2</v>
      </c>
      <c r="AB91" s="4">
        <f t="shared" ca="1" si="28"/>
        <v>0.10882320675105485</v>
      </c>
      <c r="AC91" s="47">
        <f t="shared" ca="1" si="22"/>
        <v>2</v>
      </c>
    </row>
    <row r="92" spans="1:29" x14ac:dyDescent="0.3">
      <c r="A92" s="2">
        <v>80</v>
      </c>
      <c r="B92" s="13">
        <v>0.48597469435809215</v>
      </c>
      <c r="C92" s="21">
        <v>0.60397345532338798</v>
      </c>
      <c r="D92" s="31">
        <v>0.65033772394671752</v>
      </c>
      <c r="E92" s="25">
        <f t="shared" ca="1" si="29"/>
        <v>0</v>
      </c>
      <c r="F92" s="26">
        <f t="shared" ca="1" si="30"/>
        <v>30000</v>
      </c>
      <c r="G92" s="26">
        <f t="shared" ca="1" si="31"/>
        <v>0</v>
      </c>
      <c r="H92" s="27">
        <f t="shared" ca="1" si="23"/>
        <v>30000</v>
      </c>
      <c r="I92" s="25">
        <f t="shared" ca="1" si="24"/>
        <v>0</v>
      </c>
      <c r="J92" s="26">
        <f t="shared" ca="1" si="25"/>
        <v>3314</v>
      </c>
      <c r="K92" s="26">
        <f t="shared" ca="1" si="32"/>
        <v>0</v>
      </c>
      <c r="L92" s="27">
        <f t="shared" ca="1" si="18"/>
        <v>3314</v>
      </c>
      <c r="M92" s="19" t="str">
        <f t="shared" ca="1" si="19"/>
        <v/>
      </c>
      <c r="N92" s="3">
        <f t="shared" ca="1" si="19"/>
        <v>0.11046666666666667</v>
      </c>
      <c r="O92" s="3" t="str">
        <f t="shared" ca="1" si="19"/>
        <v/>
      </c>
      <c r="P92" s="4">
        <f t="shared" ca="1" si="20"/>
        <v>0.11046666666666667</v>
      </c>
      <c r="Q92" s="25">
        <f ca="1">SUM(E$13:E92)</f>
        <v>100000</v>
      </c>
      <c r="R92" s="26">
        <f ca="1">SUM(F$13:F92)</f>
        <v>2170000</v>
      </c>
      <c r="S92" s="26">
        <f ca="1">SUM(G$13:G92)</f>
        <v>130000</v>
      </c>
      <c r="T92" s="27">
        <f t="shared" ca="1" si="26"/>
        <v>2400000</v>
      </c>
      <c r="U92" s="25">
        <f ca="1">SUM(I$13:I92)</f>
        <v>8894</v>
      </c>
      <c r="V92" s="26">
        <f ca="1">SUM(J$13:J92)</f>
        <v>239357</v>
      </c>
      <c r="W92" s="26">
        <f ca="1">SUM(K$13:K92)</f>
        <v>12974</v>
      </c>
      <c r="X92" s="27">
        <f t="shared" ca="1" si="21"/>
        <v>261225</v>
      </c>
      <c r="Y92" s="3">
        <f t="shared" ca="1" si="27"/>
        <v>8.8940000000000005E-2</v>
      </c>
      <c r="Z92" s="3">
        <f t="shared" ca="1" si="27"/>
        <v>0.11030276497695853</v>
      </c>
      <c r="AA92" s="3">
        <f t="shared" ca="1" si="27"/>
        <v>9.98E-2</v>
      </c>
      <c r="AB92" s="4">
        <f t="shared" ca="1" si="28"/>
        <v>0.10884375</v>
      </c>
      <c r="AC92" s="47">
        <f t="shared" ca="1" si="22"/>
        <v>2</v>
      </c>
    </row>
    <row r="93" spans="1:29" x14ac:dyDescent="0.3">
      <c r="A93" s="2">
        <v>81</v>
      </c>
      <c r="B93" s="13">
        <v>0.26995315516255525</v>
      </c>
      <c r="C93" s="21">
        <v>0.81723728005559626</v>
      </c>
      <c r="D93" s="31">
        <v>0.6921976638657823</v>
      </c>
      <c r="E93" s="25">
        <f t="shared" ca="1" si="29"/>
        <v>0</v>
      </c>
      <c r="F93" s="26">
        <f t="shared" ca="1" si="30"/>
        <v>30000</v>
      </c>
      <c r="G93" s="26">
        <f t="shared" ca="1" si="31"/>
        <v>0</v>
      </c>
      <c r="H93" s="27">
        <f t="shared" ca="1" si="23"/>
        <v>30000</v>
      </c>
      <c r="I93" s="25">
        <f t="shared" ca="1" si="24"/>
        <v>0</v>
      </c>
      <c r="J93" s="26">
        <f t="shared" ca="1" si="25"/>
        <v>3349</v>
      </c>
      <c r="K93" s="26">
        <f t="shared" ca="1" si="32"/>
        <v>0</v>
      </c>
      <c r="L93" s="27">
        <f t="shared" ca="1" si="18"/>
        <v>3349</v>
      </c>
      <c r="M93" s="19" t="str">
        <f t="shared" ca="1" si="19"/>
        <v/>
      </c>
      <c r="N93" s="3">
        <f t="shared" ca="1" si="19"/>
        <v>0.11163333333333333</v>
      </c>
      <c r="O93" s="3" t="str">
        <f t="shared" ca="1" si="19"/>
        <v/>
      </c>
      <c r="P93" s="4">
        <f t="shared" ca="1" si="20"/>
        <v>0.11163333333333333</v>
      </c>
      <c r="Q93" s="25">
        <f ca="1">SUM(E$13:E93)</f>
        <v>100000</v>
      </c>
      <c r="R93" s="26">
        <f ca="1">SUM(F$13:F93)</f>
        <v>2200000</v>
      </c>
      <c r="S93" s="26">
        <f ca="1">SUM(G$13:G93)</f>
        <v>130000</v>
      </c>
      <c r="T93" s="27">
        <f t="shared" ca="1" si="26"/>
        <v>2430000</v>
      </c>
      <c r="U93" s="25">
        <f ca="1">SUM(I$13:I93)</f>
        <v>8894</v>
      </c>
      <c r="V93" s="26">
        <f ca="1">SUM(J$13:J93)</f>
        <v>242706</v>
      </c>
      <c r="W93" s="26">
        <f ca="1">SUM(K$13:K93)</f>
        <v>12974</v>
      </c>
      <c r="X93" s="27">
        <f t="shared" ca="1" si="21"/>
        <v>264574</v>
      </c>
      <c r="Y93" s="3">
        <f t="shared" ca="1" si="27"/>
        <v>8.8940000000000005E-2</v>
      </c>
      <c r="Z93" s="3">
        <f t="shared" ca="1" si="27"/>
        <v>0.11032090909090909</v>
      </c>
      <c r="AA93" s="3">
        <f t="shared" ca="1" si="27"/>
        <v>9.98E-2</v>
      </c>
      <c r="AB93" s="4">
        <f t="shared" ca="1" si="28"/>
        <v>0.10887818930041153</v>
      </c>
      <c r="AC93" s="47">
        <f t="shared" ca="1" si="22"/>
        <v>2</v>
      </c>
    </row>
    <row r="94" spans="1:29" x14ac:dyDescent="0.3">
      <c r="A94" s="2">
        <v>82</v>
      </c>
      <c r="B94" s="13">
        <v>6.0282743738085953E-3</v>
      </c>
      <c r="C94" s="21">
        <v>0.25093004710731959</v>
      </c>
      <c r="D94" s="31">
        <v>0.20751681311193138</v>
      </c>
      <c r="E94" s="25">
        <f t="shared" ca="1" si="29"/>
        <v>0</v>
      </c>
      <c r="F94" s="26">
        <f t="shared" ca="1" si="30"/>
        <v>30000</v>
      </c>
      <c r="G94" s="26">
        <f t="shared" ca="1" si="31"/>
        <v>0</v>
      </c>
      <c r="H94" s="27">
        <f t="shared" ca="1" si="23"/>
        <v>30000</v>
      </c>
      <c r="I94" s="25">
        <f t="shared" ca="1" si="24"/>
        <v>0</v>
      </c>
      <c r="J94" s="26">
        <f t="shared" ca="1" si="25"/>
        <v>3264</v>
      </c>
      <c r="K94" s="26">
        <f t="shared" ca="1" si="32"/>
        <v>0</v>
      </c>
      <c r="L94" s="27">
        <f t="shared" ca="1" si="18"/>
        <v>3264</v>
      </c>
      <c r="M94" s="19" t="str">
        <f t="shared" ca="1" si="19"/>
        <v/>
      </c>
      <c r="N94" s="3">
        <f t="shared" ca="1" si="19"/>
        <v>0.10879999999999999</v>
      </c>
      <c r="O94" s="3" t="str">
        <f t="shared" ca="1" si="19"/>
        <v/>
      </c>
      <c r="P94" s="4">
        <f t="shared" ca="1" si="20"/>
        <v>0.10879999999999999</v>
      </c>
      <c r="Q94" s="25">
        <f ca="1">SUM(E$13:E94)</f>
        <v>100000</v>
      </c>
      <c r="R94" s="26">
        <f ca="1">SUM(F$13:F94)</f>
        <v>2230000</v>
      </c>
      <c r="S94" s="26">
        <f ca="1">SUM(G$13:G94)</f>
        <v>130000</v>
      </c>
      <c r="T94" s="27">
        <f t="shared" ca="1" si="26"/>
        <v>2460000</v>
      </c>
      <c r="U94" s="25">
        <f ca="1">SUM(I$13:I94)</f>
        <v>8894</v>
      </c>
      <c r="V94" s="26">
        <f ca="1">SUM(J$13:J94)</f>
        <v>245970</v>
      </c>
      <c r="W94" s="26">
        <f ca="1">SUM(K$13:K94)</f>
        <v>12974</v>
      </c>
      <c r="X94" s="27">
        <f t="shared" ca="1" si="21"/>
        <v>267838</v>
      </c>
      <c r="Y94" s="3">
        <f t="shared" ca="1" si="27"/>
        <v>8.8940000000000005E-2</v>
      </c>
      <c r="Z94" s="3">
        <f t="shared" ca="1" si="27"/>
        <v>0.11030044843049328</v>
      </c>
      <c r="AA94" s="3">
        <f t="shared" ca="1" si="27"/>
        <v>9.98E-2</v>
      </c>
      <c r="AB94" s="4">
        <f t="shared" ca="1" si="28"/>
        <v>0.10887723577235772</v>
      </c>
      <c r="AC94" s="47">
        <f t="shared" ca="1" si="22"/>
        <v>2</v>
      </c>
    </row>
    <row r="95" spans="1:29" x14ac:dyDescent="0.3">
      <c r="A95" s="2">
        <v>83</v>
      </c>
      <c r="B95" s="13">
        <v>0.30816333775697613</v>
      </c>
      <c r="C95" s="21">
        <v>0.53744895139262971</v>
      </c>
      <c r="D95" s="31">
        <v>0.76499844870774403</v>
      </c>
      <c r="E95" s="25">
        <f t="shared" ca="1" si="29"/>
        <v>0</v>
      </c>
      <c r="F95" s="26">
        <f t="shared" ca="1" si="30"/>
        <v>30000</v>
      </c>
      <c r="G95" s="26">
        <f t="shared" ca="1" si="31"/>
        <v>0</v>
      </c>
      <c r="H95" s="27">
        <f t="shared" ca="1" si="23"/>
        <v>30000</v>
      </c>
      <c r="I95" s="25">
        <f t="shared" ca="1" si="24"/>
        <v>0</v>
      </c>
      <c r="J95" s="26">
        <f t="shared" ca="1" si="25"/>
        <v>3305</v>
      </c>
      <c r="K95" s="26">
        <f t="shared" ca="1" si="32"/>
        <v>0</v>
      </c>
      <c r="L95" s="27">
        <f t="shared" ca="1" si="18"/>
        <v>3305</v>
      </c>
      <c r="M95" s="19" t="str">
        <f t="shared" ca="1" si="19"/>
        <v/>
      </c>
      <c r="N95" s="3">
        <f t="shared" ca="1" si="19"/>
        <v>0.11016666666666666</v>
      </c>
      <c r="O95" s="3" t="str">
        <f t="shared" ca="1" si="19"/>
        <v/>
      </c>
      <c r="P95" s="4">
        <f t="shared" ca="1" si="20"/>
        <v>0.11016666666666666</v>
      </c>
      <c r="Q95" s="25">
        <f ca="1">SUM(E$13:E95)</f>
        <v>100000</v>
      </c>
      <c r="R95" s="26">
        <f ca="1">SUM(F$13:F95)</f>
        <v>2260000</v>
      </c>
      <c r="S95" s="26">
        <f ca="1">SUM(G$13:G95)</f>
        <v>130000</v>
      </c>
      <c r="T95" s="27">
        <f t="shared" ca="1" si="26"/>
        <v>2490000</v>
      </c>
      <c r="U95" s="25">
        <f ca="1">SUM(I$13:I95)</f>
        <v>8894</v>
      </c>
      <c r="V95" s="26">
        <f ca="1">SUM(J$13:J95)</f>
        <v>249275</v>
      </c>
      <c r="W95" s="26">
        <f ca="1">SUM(K$13:K95)</f>
        <v>12974</v>
      </c>
      <c r="X95" s="27">
        <f t="shared" ca="1" si="21"/>
        <v>271143</v>
      </c>
      <c r="Y95" s="3">
        <f t="shared" ca="1" si="27"/>
        <v>8.8940000000000005E-2</v>
      </c>
      <c r="Z95" s="3">
        <f t="shared" ca="1" si="27"/>
        <v>0.11029867256637169</v>
      </c>
      <c r="AA95" s="3">
        <f t="shared" ca="1" si="27"/>
        <v>9.98E-2</v>
      </c>
      <c r="AB95" s="4">
        <f t="shared" ca="1" si="28"/>
        <v>0.10889277108433736</v>
      </c>
      <c r="AC95" s="47">
        <f t="shared" ca="1" si="22"/>
        <v>2</v>
      </c>
    </row>
    <row r="96" spans="1:29" x14ac:dyDescent="0.3">
      <c r="A96" s="2">
        <v>84</v>
      </c>
      <c r="B96" s="13">
        <v>2.4018343509170204E-2</v>
      </c>
      <c r="C96" s="21">
        <v>0.13928576039662621</v>
      </c>
      <c r="D96" s="31">
        <v>0.83560141946420796</v>
      </c>
      <c r="E96" s="25">
        <f t="shared" ca="1" si="29"/>
        <v>0</v>
      </c>
      <c r="F96" s="26">
        <f t="shared" ca="1" si="30"/>
        <v>30000</v>
      </c>
      <c r="G96" s="26">
        <f t="shared" ca="1" si="31"/>
        <v>0</v>
      </c>
      <c r="H96" s="27">
        <f t="shared" ca="1" si="23"/>
        <v>30000</v>
      </c>
      <c r="I96" s="25">
        <f t="shared" ca="1" si="24"/>
        <v>0</v>
      </c>
      <c r="J96" s="26">
        <f t="shared" ca="1" si="25"/>
        <v>3241</v>
      </c>
      <c r="K96" s="26">
        <f t="shared" ca="1" si="32"/>
        <v>0</v>
      </c>
      <c r="L96" s="27">
        <f t="shared" ca="1" si="18"/>
        <v>3241</v>
      </c>
      <c r="M96" s="19" t="str">
        <f t="shared" ca="1" si="19"/>
        <v/>
      </c>
      <c r="N96" s="3">
        <f t="shared" ca="1" si="19"/>
        <v>0.10803333333333333</v>
      </c>
      <c r="O96" s="3" t="str">
        <f t="shared" ca="1" si="19"/>
        <v/>
      </c>
      <c r="P96" s="4">
        <f t="shared" ca="1" si="20"/>
        <v>0.10803333333333333</v>
      </c>
      <c r="Q96" s="25">
        <f ca="1">SUM(E$13:E96)</f>
        <v>100000</v>
      </c>
      <c r="R96" s="26">
        <f ca="1">SUM(F$13:F96)</f>
        <v>2290000</v>
      </c>
      <c r="S96" s="26">
        <f ca="1">SUM(G$13:G96)</f>
        <v>130000</v>
      </c>
      <c r="T96" s="27">
        <f t="shared" ca="1" si="26"/>
        <v>2520000</v>
      </c>
      <c r="U96" s="25">
        <f ca="1">SUM(I$13:I96)</f>
        <v>8894</v>
      </c>
      <c r="V96" s="26">
        <f ca="1">SUM(J$13:J96)</f>
        <v>252516</v>
      </c>
      <c r="W96" s="26">
        <f ca="1">SUM(K$13:K96)</f>
        <v>12974</v>
      </c>
      <c r="X96" s="27">
        <f t="shared" ca="1" si="21"/>
        <v>274384</v>
      </c>
      <c r="Y96" s="3">
        <f t="shared" ca="1" si="27"/>
        <v>8.8940000000000005E-2</v>
      </c>
      <c r="Z96" s="3">
        <f t="shared" ca="1" si="27"/>
        <v>0.11026899563318777</v>
      </c>
      <c r="AA96" s="3">
        <f t="shared" ca="1" si="27"/>
        <v>9.98E-2</v>
      </c>
      <c r="AB96" s="4">
        <f t="shared" ca="1" si="28"/>
        <v>0.10888253968253968</v>
      </c>
      <c r="AC96" s="47">
        <f t="shared" ca="1" si="22"/>
        <v>3</v>
      </c>
    </row>
    <row r="97" spans="1:29" x14ac:dyDescent="0.3">
      <c r="A97" s="2">
        <v>85</v>
      </c>
      <c r="B97" s="13">
        <v>0.31814169174281948</v>
      </c>
      <c r="C97" s="21">
        <v>0.2351072569789161</v>
      </c>
      <c r="D97" s="31">
        <v>2.9852004744422178E-2</v>
      </c>
      <c r="E97" s="25">
        <f t="shared" ca="1" si="29"/>
        <v>0</v>
      </c>
      <c r="F97" s="26">
        <f t="shared" ca="1" si="30"/>
        <v>0</v>
      </c>
      <c r="G97" s="26">
        <f t="shared" ca="1" si="31"/>
        <v>30000</v>
      </c>
      <c r="H97" s="27">
        <f t="shared" ca="1" si="23"/>
        <v>30000</v>
      </c>
      <c r="I97" s="25">
        <f t="shared" ca="1" si="24"/>
        <v>0</v>
      </c>
      <c r="J97" s="26">
        <f t="shared" ca="1" si="25"/>
        <v>0</v>
      </c>
      <c r="K97" s="26">
        <f t="shared" ca="1" si="32"/>
        <v>2902</v>
      </c>
      <c r="L97" s="27">
        <f t="shared" ca="1" si="18"/>
        <v>2902</v>
      </c>
      <c r="M97" s="19" t="str">
        <f t="shared" ca="1" si="19"/>
        <v/>
      </c>
      <c r="N97" s="3" t="str">
        <f t="shared" ca="1" si="19"/>
        <v/>
      </c>
      <c r="O97" s="3">
        <f t="shared" ca="1" si="19"/>
        <v>9.6733333333333338E-2</v>
      </c>
      <c r="P97" s="4">
        <f t="shared" ca="1" si="20"/>
        <v>9.6733333333333338E-2</v>
      </c>
      <c r="Q97" s="25">
        <f ca="1">SUM(E$13:E97)</f>
        <v>100000</v>
      </c>
      <c r="R97" s="26">
        <f ca="1">SUM(F$13:F97)</f>
        <v>2290000</v>
      </c>
      <c r="S97" s="26">
        <f ca="1">SUM(G$13:G97)</f>
        <v>160000</v>
      </c>
      <c r="T97" s="27">
        <f t="shared" ca="1" si="26"/>
        <v>2550000</v>
      </c>
      <c r="U97" s="25">
        <f ca="1">SUM(I$13:I97)</f>
        <v>8894</v>
      </c>
      <c r="V97" s="26">
        <f ca="1">SUM(J$13:J97)</f>
        <v>252516</v>
      </c>
      <c r="W97" s="26">
        <f ca="1">SUM(K$13:K97)</f>
        <v>15876</v>
      </c>
      <c r="X97" s="27">
        <f t="shared" ca="1" si="21"/>
        <v>277286</v>
      </c>
      <c r="Y97" s="3">
        <f t="shared" ca="1" si="27"/>
        <v>8.8940000000000005E-2</v>
      </c>
      <c r="Z97" s="3">
        <f t="shared" ca="1" si="27"/>
        <v>0.11026899563318777</v>
      </c>
      <c r="AA97" s="3">
        <f t="shared" ca="1" si="27"/>
        <v>9.9224999999999994E-2</v>
      </c>
      <c r="AB97" s="4">
        <f t="shared" ca="1" si="28"/>
        <v>0.10873960784313726</v>
      </c>
      <c r="AC97" s="47">
        <f t="shared" ca="1" si="22"/>
        <v>2</v>
      </c>
    </row>
    <row r="98" spans="1:29" x14ac:dyDescent="0.3">
      <c r="A98" s="2">
        <v>86</v>
      </c>
      <c r="B98" s="13">
        <v>0.8885010343526113</v>
      </c>
      <c r="C98" s="21">
        <v>0.51675477382158452</v>
      </c>
      <c r="D98" s="31">
        <v>0.23468028359458015</v>
      </c>
      <c r="E98" s="25">
        <f t="shared" ca="1" si="29"/>
        <v>0</v>
      </c>
      <c r="F98" s="26">
        <f t="shared" ca="1" si="30"/>
        <v>30000</v>
      </c>
      <c r="G98" s="26">
        <f t="shared" ca="1" si="31"/>
        <v>0</v>
      </c>
      <c r="H98" s="27">
        <f t="shared" ca="1" si="23"/>
        <v>30000</v>
      </c>
      <c r="I98" s="25">
        <f t="shared" ca="1" si="24"/>
        <v>0</v>
      </c>
      <c r="J98" s="26">
        <f t="shared" ca="1" si="25"/>
        <v>3302</v>
      </c>
      <c r="K98" s="26">
        <f t="shared" ca="1" si="32"/>
        <v>0</v>
      </c>
      <c r="L98" s="27">
        <f t="shared" ca="1" si="18"/>
        <v>3302</v>
      </c>
      <c r="M98" s="19" t="str">
        <f t="shared" ca="1" si="19"/>
        <v/>
      </c>
      <c r="N98" s="3">
        <f t="shared" ca="1" si="19"/>
        <v>0.11006666666666666</v>
      </c>
      <c r="O98" s="3" t="str">
        <f t="shared" ca="1" si="19"/>
        <v/>
      </c>
      <c r="P98" s="4">
        <f t="shared" ca="1" si="20"/>
        <v>0.11006666666666666</v>
      </c>
      <c r="Q98" s="25">
        <f ca="1">SUM(E$13:E98)</f>
        <v>100000</v>
      </c>
      <c r="R98" s="26">
        <f ca="1">SUM(F$13:F98)</f>
        <v>2320000</v>
      </c>
      <c r="S98" s="26">
        <f ca="1">SUM(G$13:G98)</f>
        <v>160000</v>
      </c>
      <c r="T98" s="27">
        <f t="shared" ca="1" si="26"/>
        <v>2580000</v>
      </c>
      <c r="U98" s="25">
        <f ca="1">SUM(I$13:I98)</f>
        <v>8894</v>
      </c>
      <c r="V98" s="26">
        <f ca="1">SUM(J$13:J98)</f>
        <v>255818</v>
      </c>
      <c r="W98" s="26">
        <f ca="1">SUM(K$13:K98)</f>
        <v>15876</v>
      </c>
      <c r="X98" s="27">
        <f t="shared" ca="1" si="21"/>
        <v>280588</v>
      </c>
      <c r="Y98" s="3">
        <f t="shared" ca="1" si="27"/>
        <v>8.8940000000000005E-2</v>
      </c>
      <c r="Z98" s="3">
        <f t="shared" ca="1" si="27"/>
        <v>0.11026637931034483</v>
      </c>
      <c r="AA98" s="3">
        <f t="shared" ca="1" si="27"/>
        <v>9.9224999999999994E-2</v>
      </c>
      <c r="AB98" s="4">
        <f t="shared" ca="1" si="28"/>
        <v>0.10875503875968992</v>
      </c>
      <c r="AC98" s="47">
        <f t="shared" ca="1" si="22"/>
        <v>2</v>
      </c>
    </row>
    <row r="99" spans="1:29" x14ac:dyDescent="0.3">
      <c r="A99" s="2">
        <v>87</v>
      </c>
      <c r="B99" s="13">
        <v>0.64857937990936154</v>
      </c>
      <c r="C99" s="21">
        <v>0.49305256267982889</v>
      </c>
      <c r="D99" s="31">
        <v>0.31263897501178872</v>
      </c>
      <c r="E99" s="25">
        <f t="shared" ca="1" si="29"/>
        <v>0</v>
      </c>
      <c r="F99" s="26">
        <f t="shared" ca="1" si="30"/>
        <v>30000</v>
      </c>
      <c r="G99" s="26">
        <f t="shared" ca="1" si="31"/>
        <v>0</v>
      </c>
      <c r="H99" s="27">
        <f t="shared" ca="1" si="23"/>
        <v>30000</v>
      </c>
      <c r="I99" s="25">
        <f t="shared" ca="1" si="24"/>
        <v>0</v>
      </c>
      <c r="J99" s="26">
        <f t="shared" ca="1" si="25"/>
        <v>3299</v>
      </c>
      <c r="K99" s="26">
        <f t="shared" ca="1" si="32"/>
        <v>0</v>
      </c>
      <c r="L99" s="27">
        <f t="shared" ca="1" si="18"/>
        <v>3299</v>
      </c>
      <c r="M99" s="19" t="str">
        <f t="shared" ca="1" si="19"/>
        <v/>
      </c>
      <c r="N99" s="3">
        <f t="shared" ca="1" si="19"/>
        <v>0.10996666666666667</v>
      </c>
      <c r="O99" s="3" t="str">
        <f t="shared" ca="1" si="19"/>
        <v/>
      </c>
      <c r="P99" s="4">
        <f t="shared" ca="1" si="20"/>
        <v>0.10996666666666667</v>
      </c>
      <c r="Q99" s="25">
        <f ca="1">SUM(E$13:E99)</f>
        <v>100000</v>
      </c>
      <c r="R99" s="26">
        <f ca="1">SUM(F$13:F99)</f>
        <v>2350000</v>
      </c>
      <c r="S99" s="26">
        <f ca="1">SUM(G$13:G99)</f>
        <v>160000</v>
      </c>
      <c r="T99" s="27">
        <f t="shared" ca="1" si="26"/>
        <v>2610000</v>
      </c>
      <c r="U99" s="25">
        <f ca="1">SUM(I$13:I99)</f>
        <v>8894</v>
      </c>
      <c r="V99" s="26">
        <f ca="1">SUM(J$13:J99)</f>
        <v>259117</v>
      </c>
      <c r="W99" s="26">
        <f ca="1">SUM(K$13:K99)</f>
        <v>15876</v>
      </c>
      <c r="X99" s="27">
        <f t="shared" ca="1" si="21"/>
        <v>283887</v>
      </c>
      <c r="Y99" s="3">
        <f t="shared" ca="1" si="27"/>
        <v>8.8940000000000005E-2</v>
      </c>
      <c r="Z99" s="3">
        <f t="shared" ca="1" si="27"/>
        <v>0.11026255319148937</v>
      </c>
      <c r="AA99" s="3">
        <f t="shared" ca="1" si="27"/>
        <v>9.9224999999999994E-2</v>
      </c>
      <c r="AB99" s="4">
        <f t="shared" ca="1" si="28"/>
        <v>0.10876896551724138</v>
      </c>
      <c r="AC99" s="47">
        <f t="shared" ca="1" si="22"/>
        <v>2</v>
      </c>
    </row>
    <row r="100" spans="1:29" x14ac:dyDescent="0.3">
      <c r="A100" s="2">
        <v>88</v>
      </c>
      <c r="B100" s="13">
        <v>0.10046354405298519</v>
      </c>
      <c r="C100" s="21">
        <v>0.69831772569615647</v>
      </c>
      <c r="D100" s="31">
        <v>0.33135131823650465</v>
      </c>
      <c r="E100" s="25">
        <f t="shared" ca="1" si="29"/>
        <v>0</v>
      </c>
      <c r="F100" s="26">
        <f t="shared" ca="1" si="30"/>
        <v>30000</v>
      </c>
      <c r="G100" s="26">
        <f t="shared" ca="1" si="31"/>
        <v>0</v>
      </c>
      <c r="H100" s="27">
        <f t="shared" ca="1" si="23"/>
        <v>30000</v>
      </c>
      <c r="I100" s="25">
        <f t="shared" ca="1" si="24"/>
        <v>0</v>
      </c>
      <c r="J100" s="26">
        <f t="shared" ca="1" si="25"/>
        <v>3328</v>
      </c>
      <c r="K100" s="26">
        <f t="shared" ca="1" si="32"/>
        <v>0</v>
      </c>
      <c r="L100" s="27">
        <f t="shared" ca="1" si="18"/>
        <v>3328</v>
      </c>
      <c r="M100" s="19" t="str">
        <f t="shared" ca="1" si="19"/>
        <v/>
      </c>
      <c r="N100" s="3">
        <f t="shared" ca="1" si="19"/>
        <v>0.11093333333333333</v>
      </c>
      <c r="O100" s="3" t="str">
        <f t="shared" ca="1" si="19"/>
        <v/>
      </c>
      <c r="P100" s="4">
        <f t="shared" ca="1" si="20"/>
        <v>0.11093333333333333</v>
      </c>
      <c r="Q100" s="25">
        <f ca="1">SUM(E$13:E100)</f>
        <v>100000</v>
      </c>
      <c r="R100" s="26">
        <f ca="1">SUM(F$13:F100)</f>
        <v>2380000</v>
      </c>
      <c r="S100" s="26">
        <f ca="1">SUM(G$13:G100)</f>
        <v>160000</v>
      </c>
      <c r="T100" s="27">
        <f t="shared" ca="1" si="26"/>
        <v>2640000</v>
      </c>
      <c r="U100" s="25">
        <f ca="1">SUM(I$13:I100)</f>
        <v>8894</v>
      </c>
      <c r="V100" s="26">
        <f ca="1">SUM(J$13:J100)</f>
        <v>262445</v>
      </c>
      <c r="W100" s="26">
        <f ca="1">SUM(K$13:K100)</f>
        <v>15876</v>
      </c>
      <c r="X100" s="27">
        <f t="shared" ca="1" si="21"/>
        <v>287215</v>
      </c>
      <c r="Y100" s="3">
        <f t="shared" ca="1" si="27"/>
        <v>8.8940000000000005E-2</v>
      </c>
      <c r="Z100" s="3">
        <f t="shared" ca="1" si="27"/>
        <v>0.11027100840336135</v>
      </c>
      <c r="AA100" s="3">
        <f t="shared" ca="1" si="27"/>
        <v>9.9224999999999994E-2</v>
      </c>
      <c r="AB100" s="4">
        <f t="shared" ca="1" si="28"/>
        <v>0.1087935606060606</v>
      </c>
      <c r="AC100" s="47">
        <f t="shared" ca="1" si="22"/>
        <v>2</v>
      </c>
    </row>
    <row r="101" spans="1:29" x14ac:dyDescent="0.3">
      <c r="A101" s="2">
        <v>89</v>
      </c>
      <c r="B101" s="13">
        <v>0.80527171132507769</v>
      </c>
      <c r="C101" s="21">
        <v>0.46912419276395889</v>
      </c>
      <c r="D101" s="31">
        <v>0.15508711917457563</v>
      </c>
      <c r="E101" s="25">
        <f t="shared" ca="1" si="29"/>
        <v>0</v>
      </c>
      <c r="F101" s="26">
        <f t="shared" ca="1" si="30"/>
        <v>30000</v>
      </c>
      <c r="G101" s="26">
        <f t="shared" ca="1" si="31"/>
        <v>0</v>
      </c>
      <c r="H101" s="27">
        <f t="shared" ca="1" si="23"/>
        <v>30000</v>
      </c>
      <c r="I101" s="25">
        <f t="shared" ca="1" si="24"/>
        <v>0</v>
      </c>
      <c r="J101" s="26">
        <f t="shared" ca="1" si="25"/>
        <v>3296</v>
      </c>
      <c r="K101" s="26">
        <f t="shared" ca="1" si="32"/>
        <v>0</v>
      </c>
      <c r="L101" s="27">
        <f t="shared" ca="1" si="18"/>
        <v>3296</v>
      </c>
      <c r="M101" s="19" t="str">
        <f t="shared" ca="1" si="19"/>
        <v/>
      </c>
      <c r="N101" s="3">
        <f t="shared" ca="1" si="19"/>
        <v>0.10986666666666667</v>
      </c>
      <c r="O101" s="3" t="str">
        <f t="shared" ca="1" si="19"/>
        <v/>
      </c>
      <c r="P101" s="4">
        <f t="shared" ca="1" si="20"/>
        <v>0.10986666666666667</v>
      </c>
      <c r="Q101" s="25">
        <f ca="1">SUM(E$13:E101)</f>
        <v>100000</v>
      </c>
      <c r="R101" s="26">
        <f ca="1">SUM(F$13:F101)</f>
        <v>2410000</v>
      </c>
      <c r="S101" s="26">
        <f ca="1">SUM(G$13:G101)</f>
        <v>160000</v>
      </c>
      <c r="T101" s="27">
        <f t="shared" ca="1" si="26"/>
        <v>2670000</v>
      </c>
      <c r="U101" s="25">
        <f ca="1">SUM(I$13:I101)</f>
        <v>8894</v>
      </c>
      <c r="V101" s="26">
        <f ca="1">SUM(J$13:J101)</f>
        <v>265741</v>
      </c>
      <c r="W101" s="26">
        <f ca="1">SUM(K$13:K101)</f>
        <v>15876</v>
      </c>
      <c r="X101" s="27">
        <f t="shared" ca="1" si="21"/>
        <v>290511</v>
      </c>
      <c r="Y101" s="3">
        <f t="shared" ca="1" si="27"/>
        <v>8.8940000000000005E-2</v>
      </c>
      <c r="Z101" s="3">
        <f t="shared" ca="1" si="27"/>
        <v>0.11026597510373444</v>
      </c>
      <c r="AA101" s="3">
        <f t="shared" ca="1" si="27"/>
        <v>9.9224999999999994E-2</v>
      </c>
      <c r="AB101" s="4">
        <f t="shared" ca="1" si="28"/>
        <v>0.10880561797752809</v>
      </c>
      <c r="AC101" s="47">
        <f t="shared" ca="1" si="22"/>
        <v>2</v>
      </c>
    </row>
    <row r="102" spans="1:29" x14ac:dyDescent="0.3">
      <c r="A102" s="2">
        <v>90</v>
      </c>
      <c r="B102" s="13">
        <v>0.71522780574552536</v>
      </c>
      <c r="C102" s="21">
        <v>0.92633689273087105</v>
      </c>
      <c r="D102" s="31">
        <v>0.61818661320843427</v>
      </c>
      <c r="E102" s="25">
        <f t="shared" ca="1" si="29"/>
        <v>0</v>
      </c>
      <c r="F102" s="26">
        <f t="shared" ca="1" si="30"/>
        <v>30000</v>
      </c>
      <c r="G102" s="26">
        <f t="shared" ca="1" si="31"/>
        <v>0</v>
      </c>
      <c r="H102" s="27">
        <f t="shared" ca="1" si="23"/>
        <v>30000</v>
      </c>
      <c r="I102" s="25">
        <f t="shared" ca="1" si="24"/>
        <v>0</v>
      </c>
      <c r="J102" s="26">
        <f t="shared" ca="1" si="25"/>
        <v>3379</v>
      </c>
      <c r="K102" s="26">
        <f t="shared" ca="1" si="32"/>
        <v>0</v>
      </c>
      <c r="L102" s="27">
        <f t="shared" ca="1" si="18"/>
        <v>3379</v>
      </c>
      <c r="M102" s="19" t="str">
        <f t="shared" ca="1" si="19"/>
        <v/>
      </c>
      <c r="N102" s="3">
        <f t="shared" ca="1" si="19"/>
        <v>0.11263333333333334</v>
      </c>
      <c r="O102" s="3" t="str">
        <f t="shared" ca="1" si="19"/>
        <v/>
      </c>
      <c r="P102" s="4">
        <f t="shared" ca="1" si="20"/>
        <v>0.11263333333333334</v>
      </c>
      <c r="Q102" s="25">
        <f ca="1">SUM(E$13:E102)</f>
        <v>100000</v>
      </c>
      <c r="R102" s="26">
        <f ca="1">SUM(F$13:F102)</f>
        <v>2440000</v>
      </c>
      <c r="S102" s="26">
        <f ca="1">SUM(G$13:G102)</f>
        <v>160000</v>
      </c>
      <c r="T102" s="27">
        <f t="shared" ca="1" si="26"/>
        <v>2700000</v>
      </c>
      <c r="U102" s="25">
        <f ca="1">SUM(I$13:I102)</f>
        <v>8894</v>
      </c>
      <c r="V102" s="26">
        <f ca="1">SUM(J$13:J102)</f>
        <v>269120</v>
      </c>
      <c r="W102" s="26">
        <f ca="1">SUM(K$13:K102)</f>
        <v>15876</v>
      </c>
      <c r="X102" s="27">
        <f t="shared" ca="1" si="21"/>
        <v>293890</v>
      </c>
      <c r="Y102" s="3">
        <f t="shared" ca="1" si="27"/>
        <v>8.8940000000000005E-2</v>
      </c>
      <c r="Z102" s="3">
        <f t="shared" ca="1" si="27"/>
        <v>0.11029508196721312</v>
      </c>
      <c r="AA102" s="3">
        <f t="shared" ca="1" si="27"/>
        <v>9.9224999999999994E-2</v>
      </c>
      <c r="AB102" s="4">
        <f t="shared" ca="1" si="28"/>
        <v>0.10884814814814815</v>
      </c>
      <c r="AC102" s="47">
        <f t="shared" ca="1" si="22"/>
        <v>2</v>
      </c>
    </row>
    <row r="103" spans="1:29" x14ac:dyDescent="0.3">
      <c r="A103" s="2">
        <v>91</v>
      </c>
      <c r="B103" s="13">
        <v>0.56547221841622886</v>
      </c>
      <c r="C103" s="21">
        <v>0.29672057058124457</v>
      </c>
      <c r="D103" s="31">
        <v>0.73096467990167469</v>
      </c>
      <c r="E103" s="25">
        <f t="shared" ca="1" si="29"/>
        <v>0</v>
      </c>
      <c r="F103" s="26">
        <f t="shared" ca="1" si="30"/>
        <v>30000</v>
      </c>
      <c r="G103" s="26">
        <f t="shared" ca="1" si="31"/>
        <v>0</v>
      </c>
      <c r="H103" s="27">
        <f t="shared" ca="1" si="23"/>
        <v>30000</v>
      </c>
      <c r="I103" s="25">
        <f t="shared" ca="1" si="24"/>
        <v>0</v>
      </c>
      <c r="J103" s="26">
        <f t="shared" ca="1" si="25"/>
        <v>3271</v>
      </c>
      <c r="K103" s="26">
        <f t="shared" ca="1" si="32"/>
        <v>0</v>
      </c>
      <c r="L103" s="27">
        <f t="shared" ca="1" si="18"/>
        <v>3271</v>
      </c>
      <c r="M103" s="19" t="str">
        <f t="shared" ca="1" si="19"/>
        <v/>
      </c>
      <c r="N103" s="3">
        <f t="shared" ca="1" si="19"/>
        <v>0.10903333333333333</v>
      </c>
      <c r="O103" s="3" t="str">
        <f t="shared" ca="1" si="19"/>
        <v/>
      </c>
      <c r="P103" s="4">
        <f t="shared" ca="1" si="20"/>
        <v>0.10903333333333333</v>
      </c>
      <c r="Q103" s="25">
        <f ca="1">SUM(E$13:E103)</f>
        <v>100000</v>
      </c>
      <c r="R103" s="26">
        <f ca="1">SUM(F$13:F103)</f>
        <v>2470000</v>
      </c>
      <c r="S103" s="26">
        <f ca="1">SUM(G$13:G103)</f>
        <v>160000</v>
      </c>
      <c r="T103" s="27">
        <f t="shared" ca="1" si="26"/>
        <v>2730000</v>
      </c>
      <c r="U103" s="25">
        <f ca="1">SUM(I$13:I103)</f>
        <v>8894</v>
      </c>
      <c r="V103" s="26">
        <f ca="1">SUM(J$13:J103)</f>
        <v>272391</v>
      </c>
      <c r="W103" s="26">
        <f ca="1">SUM(K$13:K103)</f>
        <v>15876</v>
      </c>
      <c r="X103" s="27">
        <f t="shared" ca="1" si="21"/>
        <v>297161</v>
      </c>
      <c r="Y103" s="3">
        <f t="shared" ca="1" si="27"/>
        <v>8.8940000000000005E-2</v>
      </c>
      <c r="Z103" s="3">
        <f t="shared" ca="1" si="27"/>
        <v>0.11027975708502025</v>
      </c>
      <c r="AA103" s="3">
        <f t="shared" ca="1" si="27"/>
        <v>9.9224999999999994E-2</v>
      </c>
      <c r="AB103" s="4">
        <f t="shared" ca="1" si="28"/>
        <v>0.10885018315018315</v>
      </c>
      <c r="AC103" s="47">
        <f t="shared" ca="1" si="22"/>
        <v>2</v>
      </c>
    </row>
    <row r="104" spans="1:29" x14ac:dyDescent="0.3">
      <c r="A104" s="2">
        <v>92</v>
      </c>
      <c r="B104" s="13">
        <v>0.58673739987979778</v>
      </c>
      <c r="C104" s="21">
        <v>0.92627667649164835</v>
      </c>
      <c r="D104" s="31">
        <v>0.70717938221237242</v>
      </c>
      <c r="E104" s="25">
        <f t="shared" ca="1" si="29"/>
        <v>0</v>
      </c>
      <c r="F104" s="26">
        <f t="shared" ca="1" si="30"/>
        <v>30000</v>
      </c>
      <c r="G104" s="26">
        <f t="shared" ca="1" si="31"/>
        <v>0</v>
      </c>
      <c r="H104" s="27">
        <f t="shared" ca="1" si="23"/>
        <v>30000</v>
      </c>
      <c r="I104" s="25">
        <f t="shared" ca="1" si="24"/>
        <v>0</v>
      </c>
      <c r="J104" s="26">
        <f t="shared" ca="1" si="25"/>
        <v>3379</v>
      </c>
      <c r="K104" s="26">
        <f t="shared" ca="1" si="32"/>
        <v>0</v>
      </c>
      <c r="L104" s="27">
        <f t="shared" ca="1" si="18"/>
        <v>3379</v>
      </c>
      <c r="M104" s="19" t="str">
        <f t="shared" ca="1" si="19"/>
        <v/>
      </c>
      <c r="N104" s="3">
        <f t="shared" ca="1" si="19"/>
        <v>0.11263333333333334</v>
      </c>
      <c r="O104" s="3" t="str">
        <f t="shared" ca="1" si="19"/>
        <v/>
      </c>
      <c r="P104" s="4">
        <f t="shared" ca="1" si="20"/>
        <v>0.11263333333333334</v>
      </c>
      <c r="Q104" s="25">
        <f ca="1">SUM(E$13:E104)</f>
        <v>100000</v>
      </c>
      <c r="R104" s="26">
        <f ca="1">SUM(F$13:F104)</f>
        <v>2500000</v>
      </c>
      <c r="S104" s="26">
        <f ca="1">SUM(G$13:G104)</f>
        <v>160000</v>
      </c>
      <c r="T104" s="27">
        <f t="shared" ca="1" si="26"/>
        <v>2760000</v>
      </c>
      <c r="U104" s="25">
        <f ca="1">SUM(I$13:I104)</f>
        <v>8894</v>
      </c>
      <c r="V104" s="26">
        <f ca="1">SUM(J$13:J104)</f>
        <v>275770</v>
      </c>
      <c r="W104" s="26">
        <f ca="1">SUM(K$13:K104)</f>
        <v>15876</v>
      </c>
      <c r="X104" s="27">
        <f t="shared" ca="1" si="21"/>
        <v>300540</v>
      </c>
      <c r="Y104" s="3">
        <f t="shared" ca="1" si="27"/>
        <v>8.8940000000000005E-2</v>
      </c>
      <c r="Z104" s="3">
        <f t="shared" ca="1" si="27"/>
        <v>0.110308</v>
      </c>
      <c r="AA104" s="3">
        <f t="shared" ca="1" si="27"/>
        <v>9.9224999999999994E-2</v>
      </c>
      <c r="AB104" s="4">
        <f t="shared" ca="1" si="28"/>
        <v>0.10889130434782608</v>
      </c>
      <c r="AC104" s="47">
        <f t="shared" ca="1" si="22"/>
        <v>2</v>
      </c>
    </row>
    <row r="105" spans="1:29" x14ac:dyDescent="0.3">
      <c r="A105" s="2">
        <v>93</v>
      </c>
      <c r="B105" s="13">
        <v>0.90891228973019411</v>
      </c>
      <c r="C105" s="21">
        <v>0.11383310303295957</v>
      </c>
      <c r="D105" s="31">
        <v>0.58057234015474923</v>
      </c>
      <c r="E105" s="25">
        <f t="shared" ca="1" si="29"/>
        <v>0</v>
      </c>
      <c r="F105" s="26">
        <f t="shared" ca="1" si="30"/>
        <v>30000</v>
      </c>
      <c r="G105" s="26">
        <f t="shared" ca="1" si="31"/>
        <v>0</v>
      </c>
      <c r="H105" s="27">
        <f t="shared" ca="1" si="23"/>
        <v>30000</v>
      </c>
      <c r="I105" s="25">
        <f t="shared" ca="1" si="24"/>
        <v>0</v>
      </c>
      <c r="J105" s="26">
        <f t="shared" ca="1" si="25"/>
        <v>3235</v>
      </c>
      <c r="K105" s="26">
        <f t="shared" ca="1" si="32"/>
        <v>0</v>
      </c>
      <c r="L105" s="27">
        <f t="shared" ca="1" si="18"/>
        <v>3235</v>
      </c>
      <c r="M105" s="19" t="str">
        <f t="shared" ca="1" si="19"/>
        <v/>
      </c>
      <c r="N105" s="3">
        <f t="shared" ca="1" si="19"/>
        <v>0.10783333333333334</v>
      </c>
      <c r="O105" s="3" t="str">
        <f t="shared" ca="1" si="19"/>
        <v/>
      </c>
      <c r="P105" s="4">
        <f t="shared" ca="1" si="20"/>
        <v>0.10783333333333334</v>
      </c>
      <c r="Q105" s="25">
        <f ca="1">SUM(E$13:E105)</f>
        <v>100000</v>
      </c>
      <c r="R105" s="26">
        <f ca="1">SUM(F$13:F105)</f>
        <v>2530000</v>
      </c>
      <c r="S105" s="26">
        <f ca="1">SUM(G$13:G105)</f>
        <v>160000</v>
      </c>
      <c r="T105" s="27">
        <f t="shared" ca="1" si="26"/>
        <v>2790000</v>
      </c>
      <c r="U105" s="25">
        <f ca="1">SUM(I$13:I105)</f>
        <v>8894</v>
      </c>
      <c r="V105" s="26">
        <f ca="1">SUM(J$13:J105)</f>
        <v>279005</v>
      </c>
      <c r="W105" s="26">
        <f ca="1">SUM(K$13:K105)</f>
        <v>15876</v>
      </c>
      <c r="X105" s="27">
        <f t="shared" ca="1" si="21"/>
        <v>303775</v>
      </c>
      <c r="Y105" s="3">
        <f t="shared" ca="1" si="27"/>
        <v>8.8940000000000005E-2</v>
      </c>
      <c r="Z105" s="3">
        <f t="shared" ca="1" si="27"/>
        <v>0.11027865612648222</v>
      </c>
      <c r="AA105" s="3">
        <f t="shared" ca="1" si="27"/>
        <v>9.9224999999999994E-2</v>
      </c>
      <c r="AB105" s="4">
        <f t="shared" ca="1" si="28"/>
        <v>0.10887992831541218</v>
      </c>
      <c r="AC105" s="47">
        <f t="shared" ca="1" si="22"/>
        <v>2</v>
      </c>
    </row>
    <row r="106" spans="1:29" x14ac:dyDescent="0.3">
      <c r="A106" s="2">
        <v>94</v>
      </c>
      <c r="B106" s="13">
        <v>0.40386752608308218</v>
      </c>
      <c r="C106" s="21">
        <v>0.37599147345760264</v>
      </c>
      <c r="D106" s="31">
        <v>0.54211540944974157</v>
      </c>
      <c r="E106" s="25">
        <f t="shared" ca="1" si="29"/>
        <v>0</v>
      </c>
      <c r="F106" s="26">
        <f t="shared" ca="1" si="30"/>
        <v>30000</v>
      </c>
      <c r="G106" s="26">
        <f t="shared" ca="1" si="31"/>
        <v>0</v>
      </c>
      <c r="H106" s="27">
        <f t="shared" ca="1" si="23"/>
        <v>30000</v>
      </c>
      <c r="I106" s="25">
        <f t="shared" ca="1" si="24"/>
        <v>0</v>
      </c>
      <c r="J106" s="26">
        <f t="shared" ca="1" si="25"/>
        <v>3283</v>
      </c>
      <c r="K106" s="26">
        <f t="shared" ca="1" si="32"/>
        <v>0</v>
      </c>
      <c r="L106" s="27">
        <f t="shared" ca="1" si="18"/>
        <v>3283</v>
      </c>
      <c r="M106" s="19" t="str">
        <f t="shared" ca="1" si="19"/>
        <v/>
      </c>
      <c r="N106" s="3">
        <f t="shared" ca="1" si="19"/>
        <v>0.10943333333333333</v>
      </c>
      <c r="O106" s="3" t="str">
        <f t="shared" ca="1" si="19"/>
        <v/>
      </c>
      <c r="P106" s="4">
        <f t="shared" ca="1" si="20"/>
        <v>0.10943333333333333</v>
      </c>
      <c r="Q106" s="25">
        <f ca="1">SUM(E$13:E106)</f>
        <v>100000</v>
      </c>
      <c r="R106" s="26">
        <f ca="1">SUM(F$13:F106)</f>
        <v>2560000</v>
      </c>
      <c r="S106" s="26">
        <f ca="1">SUM(G$13:G106)</f>
        <v>160000</v>
      </c>
      <c r="T106" s="27">
        <f t="shared" ca="1" si="26"/>
        <v>2820000</v>
      </c>
      <c r="U106" s="25">
        <f ca="1">SUM(I$13:I106)</f>
        <v>8894</v>
      </c>
      <c r="V106" s="26">
        <f ca="1">SUM(J$13:J106)</f>
        <v>282288</v>
      </c>
      <c r="W106" s="26">
        <f ca="1">SUM(K$13:K106)</f>
        <v>15876</v>
      </c>
      <c r="X106" s="27">
        <f t="shared" ca="1" si="21"/>
        <v>307058</v>
      </c>
      <c r="Y106" s="3">
        <f t="shared" ca="1" si="27"/>
        <v>8.8940000000000005E-2</v>
      </c>
      <c r="Z106" s="3">
        <f t="shared" ca="1" si="27"/>
        <v>0.11026875</v>
      </c>
      <c r="AA106" s="3">
        <f t="shared" ca="1" si="27"/>
        <v>9.9224999999999994E-2</v>
      </c>
      <c r="AB106" s="4">
        <f t="shared" ca="1" si="28"/>
        <v>0.10888581560283687</v>
      </c>
      <c r="AC106" s="47">
        <f t="shared" ca="1" si="22"/>
        <v>2</v>
      </c>
    </row>
    <row r="107" spans="1:29" x14ac:dyDescent="0.3">
      <c r="A107" s="2">
        <v>95</v>
      </c>
      <c r="B107" s="13">
        <v>0.99994549441024017</v>
      </c>
      <c r="C107" s="21">
        <v>0.46122937684378496</v>
      </c>
      <c r="D107" s="31">
        <v>0.34434699734304997</v>
      </c>
      <c r="E107" s="25">
        <f t="shared" ca="1" si="29"/>
        <v>0</v>
      </c>
      <c r="F107" s="26">
        <f t="shared" ca="1" si="30"/>
        <v>30000</v>
      </c>
      <c r="G107" s="26">
        <f t="shared" ca="1" si="31"/>
        <v>0</v>
      </c>
      <c r="H107" s="27">
        <f t="shared" ca="1" si="23"/>
        <v>30000</v>
      </c>
      <c r="I107" s="25">
        <f t="shared" ca="1" si="24"/>
        <v>0</v>
      </c>
      <c r="J107" s="26">
        <f t="shared" ca="1" si="25"/>
        <v>3295</v>
      </c>
      <c r="K107" s="26">
        <f t="shared" ca="1" si="32"/>
        <v>0</v>
      </c>
      <c r="L107" s="27">
        <f t="shared" ca="1" si="18"/>
        <v>3295</v>
      </c>
      <c r="M107" s="19" t="str">
        <f t="shared" ca="1" si="19"/>
        <v/>
      </c>
      <c r="N107" s="3">
        <f t="shared" ca="1" si="19"/>
        <v>0.10983333333333334</v>
      </c>
      <c r="O107" s="3" t="str">
        <f t="shared" ca="1" si="19"/>
        <v/>
      </c>
      <c r="P107" s="4">
        <f t="shared" ca="1" si="20"/>
        <v>0.10983333333333334</v>
      </c>
      <c r="Q107" s="25">
        <f ca="1">SUM(E$13:E107)</f>
        <v>100000</v>
      </c>
      <c r="R107" s="26">
        <f ca="1">SUM(F$13:F107)</f>
        <v>2590000</v>
      </c>
      <c r="S107" s="26">
        <f ca="1">SUM(G$13:G107)</f>
        <v>160000</v>
      </c>
      <c r="T107" s="27">
        <f t="shared" ca="1" si="26"/>
        <v>2850000</v>
      </c>
      <c r="U107" s="25">
        <f ca="1">SUM(I$13:I107)</f>
        <v>8894</v>
      </c>
      <c r="V107" s="26">
        <f ca="1">SUM(J$13:J107)</f>
        <v>285583</v>
      </c>
      <c r="W107" s="26">
        <f ca="1">SUM(K$13:K107)</f>
        <v>15876</v>
      </c>
      <c r="X107" s="27">
        <f t="shared" ca="1" si="21"/>
        <v>310353</v>
      </c>
      <c r="Y107" s="3">
        <f t="shared" ca="1" si="27"/>
        <v>8.8940000000000005E-2</v>
      </c>
      <c r="Z107" s="3">
        <f t="shared" ca="1" si="27"/>
        <v>0.11026370656370657</v>
      </c>
      <c r="AA107" s="3">
        <f t="shared" ca="1" si="27"/>
        <v>9.9224999999999994E-2</v>
      </c>
      <c r="AB107" s="4">
        <f t="shared" ca="1" si="28"/>
        <v>0.10889578947368421</v>
      </c>
      <c r="AC107" s="47">
        <f t="shared" ca="1" si="22"/>
        <v>2</v>
      </c>
    </row>
    <row r="108" spans="1:29" x14ac:dyDescent="0.3">
      <c r="A108" s="2">
        <v>96</v>
      </c>
      <c r="B108" s="13">
        <v>1.540699729919115E-2</v>
      </c>
      <c r="C108" s="21">
        <v>0.81186592734580143</v>
      </c>
      <c r="D108" s="31">
        <v>0.71727807641252517</v>
      </c>
      <c r="E108" s="25">
        <f t="shared" ca="1" si="29"/>
        <v>0</v>
      </c>
      <c r="F108" s="26">
        <f t="shared" ca="1" si="30"/>
        <v>30000</v>
      </c>
      <c r="G108" s="26">
        <f t="shared" ca="1" si="31"/>
        <v>0</v>
      </c>
      <c r="H108" s="27">
        <f t="shared" ca="1" si="23"/>
        <v>30000</v>
      </c>
      <c r="I108" s="25">
        <f t="shared" ca="1" si="24"/>
        <v>0</v>
      </c>
      <c r="J108" s="26">
        <f t="shared" ca="1" si="25"/>
        <v>3348</v>
      </c>
      <c r="K108" s="26">
        <f t="shared" ca="1" si="32"/>
        <v>0</v>
      </c>
      <c r="L108" s="27">
        <f t="shared" ca="1" si="18"/>
        <v>3348</v>
      </c>
      <c r="M108" s="19" t="str">
        <f t="shared" ca="1" si="19"/>
        <v/>
      </c>
      <c r="N108" s="3">
        <f t="shared" ca="1" si="19"/>
        <v>0.1116</v>
      </c>
      <c r="O108" s="3" t="str">
        <f t="shared" ca="1" si="19"/>
        <v/>
      </c>
      <c r="P108" s="4">
        <f t="shared" ca="1" si="20"/>
        <v>0.1116</v>
      </c>
      <c r="Q108" s="25">
        <f ca="1">SUM(E$13:E108)</f>
        <v>100000</v>
      </c>
      <c r="R108" s="26">
        <f ca="1">SUM(F$13:F108)</f>
        <v>2620000</v>
      </c>
      <c r="S108" s="26">
        <f ca="1">SUM(G$13:G108)</f>
        <v>160000</v>
      </c>
      <c r="T108" s="27">
        <f t="shared" ca="1" si="26"/>
        <v>2880000</v>
      </c>
      <c r="U108" s="25">
        <f ca="1">SUM(I$13:I108)</f>
        <v>8894</v>
      </c>
      <c r="V108" s="26">
        <f ca="1">SUM(J$13:J108)</f>
        <v>288931</v>
      </c>
      <c r="W108" s="26">
        <f ca="1">SUM(K$13:K108)</f>
        <v>15876</v>
      </c>
      <c r="X108" s="27">
        <f t="shared" ca="1" si="21"/>
        <v>313701</v>
      </c>
      <c r="Y108" s="3">
        <f t="shared" ca="1" si="27"/>
        <v>8.8940000000000005E-2</v>
      </c>
      <c r="Z108" s="3">
        <f t="shared" ca="1" si="27"/>
        <v>0.11027900763358779</v>
      </c>
      <c r="AA108" s="3">
        <f t="shared" ca="1" si="27"/>
        <v>9.9224999999999994E-2</v>
      </c>
      <c r="AB108" s="4">
        <f t="shared" ca="1" si="28"/>
        <v>0.10892395833333333</v>
      </c>
      <c r="AC108" s="47">
        <f t="shared" ca="1" si="22"/>
        <v>2</v>
      </c>
    </row>
    <row r="109" spans="1:29" x14ac:dyDescent="0.3">
      <c r="A109" s="2">
        <v>97</v>
      </c>
      <c r="B109" s="13">
        <v>0.44863320658864525</v>
      </c>
      <c r="C109" s="21">
        <v>0.72694128934889934</v>
      </c>
      <c r="D109" s="31">
        <v>0.80312747208467261</v>
      </c>
      <c r="E109" s="25">
        <f t="shared" ca="1" si="29"/>
        <v>0</v>
      </c>
      <c r="F109" s="26">
        <f t="shared" ca="1" si="30"/>
        <v>30000</v>
      </c>
      <c r="G109" s="26">
        <f t="shared" ca="1" si="31"/>
        <v>0</v>
      </c>
      <c r="H109" s="27">
        <f t="shared" ca="1" si="23"/>
        <v>30000</v>
      </c>
      <c r="I109" s="25">
        <f t="shared" ca="1" si="24"/>
        <v>0</v>
      </c>
      <c r="J109" s="26">
        <f t="shared" ca="1" si="25"/>
        <v>3333</v>
      </c>
      <c r="K109" s="26">
        <f t="shared" ca="1" si="32"/>
        <v>0</v>
      </c>
      <c r="L109" s="27">
        <f t="shared" ca="1" si="18"/>
        <v>3333</v>
      </c>
      <c r="M109" s="19" t="str">
        <f t="shared" ca="1" si="19"/>
        <v/>
      </c>
      <c r="N109" s="3">
        <f t="shared" ca="1" si="19"/>
        <v>0.1111</v>
      </c>
      <c r="O109" s="3" t="str">
        <f t="shared" ca="1" si="19"/>
        <v/>
      </c>
      <c r="P109" s="4">
        <f t="shared" ca="1" si="20"/>
        <v>0.1111</v>
      </c>
      <c r="Q109" s="25">
        <f ca="1">SUM(E$13:E109)</f>
        <v>100000</v>
      </c>
      <c r="R109" s="26">
        <f ca="1">SUM(F$13:F109)</f>
        <v>2650000</v>
      </c>
      <c r="S109" s="26">
        <f ca="1">SUM(G$13:G109)</f>
        <v>160000</v>
      </c>
      <c r="T109" s="27">
        <f t="shared" ca="1" si="26"/>
        <v>2910000</v>
      </c>
      <c r="U109" s="25">
        <f ca="1">SUM(I$13:I109)</f>
        <v>8894</v>
      </c>
      <c r="V109" s="26">
        <f ca="1">SUM(J$13:J109)</f>
        <v>292264</v>
      </c>
      <c r="W109" s="26">
        <f ca="1">SUM(K$13:K109)</f>
        <v>15876</v>
      </c>
      <c r="X109" s="27">
        <f t="shared" ca="1" si="21"/>
        <v>317034</v>
      </c>
      <c r="Y109" s="3">
        <f t="shared" ca="1" si="27"/>
        <v>8.8940000000000005E-2</v>
      </c>
      <c r="Z109" s="3">
        <f t="shared" ca="1" si="27"/>
        <v>0.11028830188679245</v>
      </c>
      <c r="AA109" s="3">
        <f t="shared" ca="1" si="27"/>
        <v>9.9224999999999994E-2</v>
      </c>
      <c r="AB109" s="4">
        <f t="shared" ca="1" si="28"/>
        <v>0.10894639175257732</v>
      </c>
      <c r="AC109" s="47">
        <f t="shared" ca="1" si="22"/>
        <v>2</v>
      </c>
    </row>
    <row r="110" spans="1:29" x14ac:dyDescent="0.3">
      <c r="A110" s="2">
        <v>98</v>
      </c>
      <c r="B110" s="13">
        <v>0.3639248785843745</v>
      </c>
      <c r="C110" s="21">
        <v>2.1605342652735837E-2</v>
      </c>
      <c r="D110" s="31">
        <v>4.2592682877134025E-2</v>
      </c>
      <c r="E110" s="25">
        <f t="shared" ca="1" si="29"/>
        <v>0</v>
      </c>
      <c r="F110" s="26">
        <f t="shared" ca="1" si="30"/>
        <v>30000</v>
      </c>
      <c r="G110" s="26">
        <f t="shared" ca="1" si="31"/>
        <v>0</v>
      </c>
      <c r="H110" s="27">
        <f t="shared" ca="1" si="23"/>
        <v>30000</v>
      </c>
      <c r="I110" s="25">
        <f t="shared" ca="1" si="24"/>
        <v>0</v>
      </c>
      <c r="J110" s="26">
        <f t="shared" ca="1" si="25"/>
        <v>3191</v>
      </c>
      <c r="K110" s="26">
        <f t="shared" ca="1" si="32"/>
        <v>0</v>
      </c>
      <c r="L110" s="27">
        <f t="shared" ca="1" si="18"/>
        <v>3191</v>
      </c>
      <c r="M110" s="19" t="str">
        <f t="shared" ca="1" si="19"/>
        <v/>
      </c>
      <c r="N110" s="3">
        <f t="shared" ca="1" si="19"/>
        <v>0.10636666666666666</v>
      </c>
      <c r="O110" s="3" t="str">
        <f t="shared" ca="1" si="19"/>
        <v/>
      </c>
      <c r="P110" s="4">
        <f t="shared" ca="1" si="20"/>
        <v>0.10636666666666666</v>
      </c>
      <c r="Q110" s="25">
        <f ca="1">SUM(E$13:E110)</f>
        <v>100000</v>
      </c>
      <c r="R110" s="26">
        <f ca="1">SUM(F$13:F110)</f>
        <v>2680000</v>
      </c>
      <c r="S110" s="26">
        <f ca="1">SUM(G$13:G110)</f>
        <v>160000</v>
      </c>
      <c r="T110" s="27">
        <f t="shared" ca="1" si="26"/>
        <v>2940000</v>
      </c>
      <c r="U110" s="25">
        <f ca="1">SUM(I$13:I110)</f>
        <v>8894</v>
      </c>
      <c r="V110" s="26">
        <f ca="1">SUM(J$13:J110)</f>
        <v>295455</v>
      </c>
      <c r="W110" s="26">
        <f ca="1">SUM(K$13:K110)</f>
        <v>15876</v>
      </c>
      <c r="X110" s="27">
        <f t="shared" ca="1" si="21"/>
        <v>320225</v>
      </c>
      <c r="Y110" s="3">
        <f t="shared" ca="1" si="27"/>
        <v>8.8940000000000005E-2</v>
      </c>
      <c r="Z110" s="3">
        <f t="shared" ca="1" si="27"/>
        <v>0.11024440298507462</v>
      </c>
      <c r="AA110" s="3">
        <f t="shared" ca="1" si="27"/>
        <v>9.9224999999999994E-2</v>
      </c>
      <c r="AB110" s="4">
        <f t="shared" ca="1" si="28"/>
        <v>0.10892006802721088</v>
      </c>
      <c r="AC110" s="47">
        <f t="shared" ca="1" si="22"/>
        <v>3</v>
      </c>
    </row>
    <row r="111" spans="1:29" x14ac:dyDescent="0.3">
      <c r="A111" s="2">
        <v>99</v>
      </c>
      <c r="B111" s="13">
        <v>0.25907602228883297</v>
      </c>
      <c r="C111" s="21">
        <v>0.87751479000351129</v>
      </c>
      <c r="D111" s="31">
        <v>0.62793685694420032</v>
      </c>
      <c r="E111" s="25">
        <f t="shared" ca="1" si="29"/>
        <v>0</v>
      </c>
      <c r="F111" s="26">
        <f t="shared" ca="1" si="30"/>
        <v>0</v>
      </c>
      <c r="G111" s="26">
        <f t="shared" ca="1" si="31"/>
        <v>30000</v>
      </c>
      <c r="H111" s="27">
        <f t="shared" ca="1" si="23"/>
        <v>30000</v>
      </c>
      <c r="I111" s="25">
        <f t="shared" ca="1" si="24"/>
        <v>0</v>
      </c>
      <c r="J111" s="26">
        <f t="shared" ca="1" si="25"/>
        <v>0</v>
      </c>
      <c r="K111" s="26">
        <f t="shared" ca="1" si="32"/>
        <v>3017</v>
      </c>
      <c r="L111" s="27">
        <f t="shared" ca="1" si="18"/>
        <v>3017</v>
      </c>
      <c r="M111" s="19" t="str">
        <f t="shared" ca="1" si="19"/>
        <v/>
      </c>
      <c r="N111" s="3" t="str">
        <f t="shared" ca="1" si="19"/>
        <v/>
      </c>
      <c r="O111" s="3">
        <f t="shared" ca="1" si="19"/>
        <v>0.10056666666666667</v>
      </c>
      <c r="P111" s="4">
        <f t="shared" ca="1" si="20"/>
        <v>0.10056666666666667</v>
      </c>
      <c r="Q111" s="25">
        <f ca="1">SUM(E$13:E111)</f>
        <v>100000</v>
      </c>
      <c r="R111" s="26">
        <f ca="1">SUM(F$13:F111)</f>
        <v>2680000</v>
      </c>
      <c r="S111" s="26">
        <f ca="1">SUM(G$13:G111)</f>
        <v>190000</v>
      </c>
      <c r="T111" s="27">
        <f t="shared" ca="1" si="26"/>
        <v>2970000</v>
      </c>
      <c r="U111" s="25">
        <f ca="1">SUM(I$13:I111)</f>
        <v>8894</v>
      </c>
      <c r="V111" s="26">
        <f ca="1">SUM(J$13:J111)</f>
        <v>295455</v>
      </c>
      <c r="W111" s="26">
        <f ca="1">SUM(K$13:K111)</f>
        <v>18893</v>
      </c>
      <c r="X111" s="27">
        <f t="shared" ca="1" si="21"/>
        <v>323242</v>
      </c>
      <c r="Y111" s="3">
        <f t="shared" ca="1" si="27"/>
        <v>8.8940000000000005E-2</v>
      </c>
      <c r="Z111" s="3">
        <f t="shared" ca="1" si="27"/>
        <v>0.11024440298507462</v>
      </c>
      <c r="AA111" s="3">
        <f t="shared" ca="1" si="27"/>
        <v>9.9436842105263157E-2</v>
      </c>
      <c r="AB111" s="4">
        <f t="shared" ca="1" si="28"/>
        <v>0.10883569023569023</v>
      </c>
      <c r="AC111" s="47">
        <f t="shared" ca="1" si="22"/>
        <v>2</v>
      </c>
    </row>
    <row r="112" spans="1:29" x14ac:dyDescent="0.3">
      <c r="A112" s="5">
        <v>100</v>
      </c>
      <c r="B112" s="14">
        <v>0.79531740617593338</v>
      </c>
      <c r="C112" s="32">
        <v>0.53819267336249277</v>
      </c>
      <c r="D112" s="33">
        <v>0.45843732587333197</v>
      </c>
      <c r="E112" s="28">
        <f t="shared" ca="1" si="29"/>
        <v>0</v>
      </c>
      <c r="F112" s="29">
        <f t="shared" ca="1" si="30"/>
        <v>30000</v>
      </c>
      <c r="G112" s="29">
        <f t="shared" ca="1" si="31"/>
        <v>0</v>
      </c>
      <c r="H112" s="30">
        <f t="shared" ca="1" si="23"/>
        <v>30000</v>
      </c>
      <c r="I112" s="28">
        <f t="shared" ca="1" si="24"/>
        <v>0</v>
      </c>
      <c r="J112" s="29">
        <f t="shared" ca="1" si="25"/>
        <v>3305</v>
      </c>
      <c r="K112" s="29">
        <f t="shared" ca="1" si="32"/>
        <v>0</v>
      </c>
      <c r="L112" s="30">
        <f t="shared" ca="1" si="18"/>
        <v>3305</v>
      </c>
      <c r="M112" s="20" t="str">
        <f t="shared" ca="1" si="19"/>
        <v/>
      </c>
      <c r="N112" s="6">
        <f t="shared" ca="1" si="19"/>
        <v>0.11016666666666666</v>
      </c>
      <c r="O112" s="6" t="str">
        <f t="shared" ca="1" si="19"/>
        <v/>
      </c>
      <c r="P112" s="7">
        <f t="shared" ca="1" si="20"/>
        <v>0.11016666666666666</v>
      </c>
      <c r="Q112" s="28">
        <f ca="1">SUM(E$13:E112)</f>
        <v>100000</v>
      </c>
      <c r="R112" s="29">
        <f ca="1">SUM(F$13:F112)</f>
        <v>2710000</v>
      </c>
      <c r="S112" s="29">
        <f ca="1">SUM(G$13:G112)</f>
        <v>190000</v>
      </c>
      <c r="T112" s="30">
        <f t="shared" ca="1" si="26"/>
        <v>3000000</v>
      </c>
      <c r="U112" s="28">
        <f ca="1">SUM(I$13:I112)</f>
        <v>8894</v>
      </c>
      <c r="V112" s="29">
        <f ca="1">SUM(J$13:J112)</f>
        <v>298760</v>
      </c>
      <c r="W112" s="29">
        <f ca="1">SUM(K$13:K112)</f>
        <v>18893</v>
      </c>
      <c r="X112" s="30">
        <f t="shared" ca="1" si="21"/>
        <v>326547</v>
      </c>
      <c r="Y112" s="6">
        <f t="shared" ca="1" si="27"/>
        <v>8.8940000000000005E-2</v>
      </c>
      <c r="Z112" s="6">
        <f t="shared" ca="1" si="27"/>
        <v>0.11024354243542435</v>
      </c>
      <c r="AA112" s="6">
        <f t="shared" ca="1" si="27"/>
        <v>9.9436842105263157E-2</v>
      </c>
      <c r="AB112" s="7">
        <f t="shared" ca="1" si="28"/>
        <v>0.108849</v>
      </c>
      <c r="AC112" s="47"/>
    </row>
  </sheetData>
  <mergeCells count="17">
    <mergeCell ref="AC5:AD5"/>
    <mergeCell ref="I3:N7"/>
    <mergeCell ref="F5:G5"/>
    <mergeCell ref="A1:C1"/>
    <mergeCell ref="F1:G1"/>
    <mergeCell ref="A2:B2"/>
    <mergeCell ref="A3:B3"/>
    <mergeCell ref="A4:A6"/>
    <mergeCell ref="Q10:AB10"/>
    <mergeCell ref="B11:D11"/>
    <mergeCell ref="E11:H11"/>
    <mergeCell ref="I11:L11"/>
    <mergeCell ref="M11:P11"/>
    <mergeCell ref="Q11:T11"/>
    <mergeCell ref="U11:X11"/>
    <mergeCell ref="Y11:AB11"/>
    <mergeCell ref="E10:P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26DA7-139E-4AAD-ACF8-1E7848B570AD}">
  <dimension ref="A1:AJ112"/>
  <sheetViews>
    <sheetView zoomScale="77" workbookViewId="0">
      <selection activeCell="G4" sqref="G4"/>
    </sheetView>
  </sheetViews>
  <sheetFormatPr defaultRowHeight="14.4" x14ac:dyDescent="0.3"/>
  <cols>
    <col min="1" max="1" width="17.44140625" customWidth="1"/>
    <col min="6" max="6" width="10.88671875" bestFit="1" customWidth="1"/>
    <col min="29" max="32" width="0" hidden="1" customWidth="1"/>
    <col min="36" max="36" width="14.6640625" bestFit="1" customWidth="1"/>
  </cols>
  <sheetData>
    <row r="1" spans="1:36" ht="15.6" x14ac:dyDescent="0.3">
      <c r="A1" s="70" t="s">
        <v>11</v>
      </c>
      <c r="B1" s="70"/>
      <c r="C1" s="70"/>
      <c r="F1" s="75" t="s">
        <v>17</v>
      </c>
      <c r="G1" s="75"/>
      <c r="I1" s="63" t="s">
        <v>35</v>
      </c>
    </row>
    <row r="2" spans="1:36" x14ac:dyDescent="0.3">
      <c r="A2" s="74" t="s">
        <v>19</v>
      </c>
      <c r="B2" s="74"/>
      <c r="C2" s="11">
        <v>30000</v>
      </c>
      <c r="F2" s="41" t="s">
        <v>14</v>
      </c>
      <c r="G2" s="42">
        <f>SUM(Q112:S112)</f>
        <v>3000000</v>
      </c>
      <c r="J2" s="1"/>
      <c r="K2" s="1"/>
      <c r="L2" s="1"/>
    </row>
    <row r="3" spans="1:36" x14ac:dyDescent="0.3">
      <c r="A3" s="74" t="s">
        <v>9</v>
      </c>
      <c r="B3" s="74"/>
      <c r="C3" s="11">
        <v>3</v>
      </c>
      <c r="F3" s="41" t="s">
        <v>3</v>
      </c>
      <c r="G3" s="42">
        <f>SUM(U112:W112)</f>
        <v>352354</v>
      </c>
      <c r="I3" s="82" t="s">
        <v>36</v>
      </c>
      <c r="J3" s="82"/>
      <c r="K3" s="82"/>
      <c r="L3" s="82"/>
      <c r="M3" s="82"/>
      <c r="N3" s="82"/>
      <c r="P3" s="82" t="s">
        <v>38</v>
      </c>
      <c r="Q3" s="82"/>
      <c r="R3" s="82"/>
      <c r="S3" s="82"/>
    </row>
    <row r="4" spans="1:36" x14ac:dyDescent="0.3">
      <c r="A4" s="71" t="s">
        <v>10</v>
      </c>
      <c r="B4" s="23" t="s">
        <v>0</v>
      </c>
      <c r="C4" s="24">
        <v>0.09</v>
      </c>
      <c r="F4" s="41" t="s">
        <v>16</v>
      </c>
      <c r="G4" s="43">
        <f>G3/G2</f>
        <v>0.11745133333333334</v>
      </c>
      <c r="I4" s="82"/>
      <c r="J4" s="82"/>
      <c r="K4" s="82"/>
      <c r="L4" s="82"/>
      <c r="M4" s="82"/>
      <c r="N4" s="82"/>
      <c r="P4" s="82"/>
      <c r="Q4" s="82"/>
      <c r="R4" s="82"/>
      <c r="S4" s="82"/>
    </row>
    <row r="5" spans="1:36" ht="27.6" customHeight="1" x14ac:dyDescent="0.3">
      <c r="A5" s="72"/>
      <c r="B5" s="11" t="s">
        <v>1</v>
      </c>
      <c r="C5" s="12">
        <v>0.15</v>
      </c>
      <c r="F5" s="84" t="s">
        <v>34</v>
      </c>
      <c r="G5" s="84"/>
      <c r="I5" s="82"/>
      <c r="J5" s="82"/>
      <c r="K5" s="82"/>
      <c r="L5" s="82"/>
      <c r="M5" s="82"/>
      <c r="N5" s="82"/>
      <c r="P5" s="82"/>
      <c r="Q5" s="82"/>
      <c r="R5" s="82"/>
      <c r="S5" s="82"/>
      <c r="AI5" s="84" t="s">
        <v>34</v>
      </c>
      <c r="AJ5" s="84"/>
    </row>
    <row r="6" spans="1:36" x14ac:dyDescent="0.3">
      <c r="A6" s="73"/>
      <c r="B6" s="44" t="s">
        <v>2</v>
      </c>
      <c r="C6" s="45">
        <v>0.1</v>
      </c>
      <c r="F6" s="22">
        <v>1</v>
      </c>
      <c r="G6" s="22" t="s">
        <v>0</v>
      </c>
      <c r="I6" s="82"/>
      <c r="J6" s="82"/>
      <c r="K6" s="82"/>
      <c r="L6" s="82"/>
      <c r="M6" s="82"/>
      <c r="N6" s="82"/>
      <c r="P6" s="82"/>
      <c r="Q6" s="82"/>
      <c r="R6" s="82"/>
      <c r="S6" s="82"/>
      <c r="AI6" s="22">
        <v>1</v>
      </c>
      <c r="AJ6" s="22" t="s">
        <v>0</v>
      </c>
    </row>
    <row r="7" spans="1:36" x14ac:dyDescent="0.3">
      <c r="A7" s="34" t="s">
        <v>12</v>
      </c>
      <c r="B7" s="22"/>
      <c r="C7" s="22"/>
      <c r="F7" s="22">
        <v>2</v>
      </c>
      <c r="G7" s="22" t="s">
        <v>1</v>
      </c>
      <c r="I7" s="82"/>
      <c r="J7" s="82"/>
      <c r="K7" s="82"/>
      <c r="L7" s="82"/>
      <c r="M7" s="82"/>
      <c r="N7" s="82"/>
      <c r="P7" s="82"/>
      <c r="Q7" s="82"/>
      <c r="R7" s="82"/>
      <c r="S7" s="82"/>
      <c r="AI7" s="22">
        <v>2</v>
      </c>
      <c r="AJ7" s="22" t="s">
        <v>1</v>
      </c>
    </row>
    <row r="8" spans="1:36" x14ac:dyDescent="0.3">
      <c r="A8" s="34" t="s">
        <v>13</v>
      </c>
      <c r="B8" s="22"/>
      <c r="C8" s="22">
        <v>0.25</v>
      </c>
      <c r="F8" s="22">
        <v>3</v>
      </c>
      <c r="G8" s="22" t="s">
        <v>2</v>
      </c>
      <c r="AI8" s="22">
        <v>3</v>
      </c>
      <c r="AJ8" s="22" t="s">
        <v>2</v>
      </c>
    </row>
    <row r="10" spans="1:36" x14ac:dyDescent="0.3">
      <c r="A10" s="1"/>
      <c r="D10" s="1"/>
      <c r="E10" s="76" t="s">
        <v>4</v>
      </c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8"/>
      <c r="Q10" s="76" t="s">
        <v>5</v>
      </c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8"/>
    </row>
    <row r="11" spans="1:36" x14ac:dyDescent="0.3">
      <c r="A11" s="1"/>
      <c r="B11" s="67" t="s">
        <v>18</v>
      </c>
      <c r="C11" s="68"/>
      <c r="D11" s="69"/>
      <c r="E11" s="76" t="s">
        <v>15</v>
      </c>
      <c r="F11" s="77"/>
      <c r="G11" s="77"/>
      <c r="H11" s="78"/>
      <c r="I11" s="76" t="s">
        <v>3</v>
      </c>
      <c r="J11" s="77"/>
      <c r="K11" s="77"/>
      <c r="L11" s="77"/>
      <c r="M11" s="76" t="s">
        <v>7</v>
      </c>
      <c r="N11" s="77"/>
      <c r="O11" s="77"/>
      <c r="P11" s="78"/>
      <c r="Q11" s="76" t="s">
        <v>15</v>
      </c>
      <c r="R11" s="77"/>
      <c r="S11" s="77"/>
      <c r="T11" s="78"/>
      <c r="U11" s="76" t="s">
        <v>3</v>
      </c>
      <c r="V11" s="77"/>
      <c r="W11" s="77"/>
      <c r="X11" s="77"/>
      <c r="Y11" s="76" t="s">
        <v>7</v>
      </c>
      <c r="Z11" s="77"/>
      <c r="AA11" s="77"/>
      <c r="AB11" s="78"/>
    </row>
    <row r="12" spans="1:36" x14ac:dyDescent="0.3">
      <c r="A12" s="8" t="s">
        <v>6</v>
      </c>
      <c r="B12" s="8" t="s">
        <v>0</v>
      </c>
      <c r="C12" s="9" t="s">
        <v>1</v>
      </c>
      <c r="D12" s="10" t="s">
        <v>2</v>
      </c>
      <c r="E12" s="8" t="s">
        <v>0</v>
      </c>
      <c r="F12" s="9" t="s">
        <v>1</v>
      </c>
      <c r="G12" s="9" t="s">
        <v>2</v>
      </c>
      <c r="H12" s="46" t="s">
        <v>8</v>
      </c>
      <c r="I12" s="8" t="s">
        <v>0</v>
      </c>
      <c r="J12" s="9" t="s">
        <v>1</v>
      </c>
      <c r="K12" s="9" t="s">
        <v>2</v>
      </c>
      <c r="L12" s="10" t="s">
        <v>8</v>
      </c>
      <c r="M12" s="8" t="s">
        <v>0</v>
      </c>
      <c r="N12" s="9" t="s">
        <v>1</v>
      </c>
      <c r="O12" s="9" t="s">
        <v>2</v>
      </c>
      <c r="P12" s="10" t="s">
        <v>8</v>
      </c>
      <c r="Q12" s="8" t="s">
        <v>0</v>
      </c>
      <c r="R12" s="9" t="s">
        <v>1</v>
      </c>
      <c r="S12" s="9" t="s">
        <v>2</v>
      </c>
      <c r="T12" s="10" t="s">
        <v>8</v>
      </c>
      <c r="U12" s="8" t="s">
        <v>0</v>
      </c>
      <c r="V12" s="9" t="s">
        <v>1</v>
      </c>
      <c r="W12" s="9" t="s">
        <v>2</v>
      </c>
      <c r="X12" s="10" t="s">
        <v>8</v>
      </c>
      <c r="Y12" s="9" t="s">
        <v>0</v>
      </c>
      <c r="Z12" s="9" t="s">
        <v>1</v>
      </c>
      <c r="AA12" s="9" t="s">
        <v>2</v>
      </c>
      <c r="AB12" s="10" t="s">
        <v>8</v>
      </c>
      <c r="AC12" s="46" t="s">
        <v>22</v>
      </c>
      <c r="AD12" s="46" t="s">
        <v>23</v>
      </c>
      <c r="AE12" s="46" t="s">
        <v>24</v>
      </c>
      <c r="AF12" s="46" t="s">
        <v>25</v>
      </c>
      <c r="AG12" s="46" t="s">
        <v>26</v>
      </c>
      <c r="AH12" s="46" t="s">
        <v>27</v>
      </c>
      <c r="AI12" s="46" t="s">
        <v>28</v>
      </c>
      <c r="AJ12" s="46" t="s">
        <v>30</v>
      </c>
    </row>
    <row r="13" spans="1:36" x14ac:dyDescent="0.3">
      <c r="A13" s="15">
        <v>1</v>
      </c>
      <c r="B13" s="35">
        <v>0.70198031293466034</v>
      </c>
      <c r="C13" s="36">
        <v>0.75705401715290677</v>
      </c>
      <c r="D13" s="37">
        <v>0.58178693585021324</v>
      </c>
      <c r="E13" s="38">
        <f>$C$2/$C$3</f>
        <v>10000</v>
      </c>
      <c r="F13" s="39">
        <v>10000</v>
      </c>
      <c r="G13" s="39">
        <v>10000</v>
      </c>
      <c r="H13" s="40">
        <f>SUM(E13:G13)</f>
        <v>30000</v>
      </c>
      <c r="I13" s="39">
        <f>IFERROR(_xlfn.BINOM.INV(E13,$C$4,B13),0)</f>
        <v>915</v>
      </c>
      <c r="J13" s="39">
        <f>IFERROR(_xlfn.BINOM.INV(F13,$C$5,C13),0)</f>
        <v>1525</v>
      </c>
      <c r="K13" s="39">
        <f>IFERROR(_xlfn.BINOM.INV(G13,$C$6,D13),0)</f>
        <v>1006</v>
      </c>
      <c r="L13" s="40">
        <f t="shared" ref="L13:L76" si="0">SUM(I13:K13)</f>
        <v>3446</v>
      </c>
      <c r="M13" s="16">
        <f t="shared" ref="M13:O44" si="1">IF(E13=0,"",I13/E13)</f>
        <v>9.1499999999999998E-2</v>
      </c>
      <c r="N13" s="17">
        <f t="shared" si="1"/>
        <v>0.1525</v>
      </c>
      <c r="O13" s="17">
        <f t="shared" si="1"/>
        <v>0.10059999999999999</v>
      </c>
      <c r="P13" s="18">
        <f t="shared" ref="P13:P76" si="2">L13/H13</f>
        <v>0.11486666666666667</v>
      </c>
      <c r="Q13" s="38">
        <f>SUM(E$13:E13)</f>
        <v>10000</v>
      </c>
      <c r="R13" s="39">
        <f>SUM(F$13:F13)</f>
        <v>10000</v>
      </c>
      <c r="S13" s="39">
        <f>SUM(G$13:G13)</f>
        <v>10000</v>
      </c>
      <c r="T13" s="40">
        <f>SUM(Q13:S13)</f>
        <v>30000</v>
      </c>
      <c r="U13" s="38">
        <f>SUM(I$13:I13)</f>
        <v>915</v>
      </c>
      <c r="V13" s="39">
        <f>SUM(J$13:J13)</f>
        <v>1525</v>
      </c>
      <c r="W13" s="39">
        <f>SUM(K$13:K13)</f>
        <v>1006</v>
      </c>
      <c r="X13" s="40">
        <f t="shared" ref="X13:X76" si="3">SUM(U13:W13)</f>
        <v>3446</v>
      </c>
      <c r="Y13" s="17">
        <f>IF(Q13=0,"",U13/Q13)</f>
        <v>9.1499999999999998E-2</v>
      </c>
      <c r="Z13" s="17">
        <f t="shared" ref="Z13:AA76" si="4">IF(R13=0,"",V13/R13)</f>
        <v>0.1525</v>
      </c>
      <c r="AA13" s="17">
        <f t="shared" si="4"/>
        <v>0.10059999999999999</v>
      </c>
      <c r="AB13" s="18">
        <f>X13/T13</f>
        <v>0.11486666666666667</v>
      </c>
      <c r="AC13" s="47">
        <f t="shared" ref="AC13:AC44" si="5">EXP(Y13/$C$8)</f>
        <v>1.4419552426545161</v>
      </c>
      <c r="AD13" s="47">
        <f t="shared" ref="AD13:AD44" si="6">EXP(Z13/$C$8)</f>
        <v>1.8404313987816374</v>
      </c>
      <c r="AE13" s="47">
        <f t="shared" ref="AE13:AE44" si="7">EXP(AA13/$C$8)</f>
        <v>1.4954093768099659</v>
      </c>
      <c r="AF13" s="47">
        <f>SUM(AC13:AE13)</f>
        <v>4.7777960182461197</v>
      </c>
      <c r="AG13" s="47">
        <f>AC13/AF13</f>
        <v>0.30180343345504385</v>
      </c>
      <c r="AH13" s="47">
        <f>AD13/AF13</f>
        <v>0.38520510121259655</v>
      </c>
      <c r="AI13" s="47">
        <f>AE13/AF13</f>
        <v>0.31299146533235955</v>
      </c>
      <c r="AJ13" s="47">
        <f t="shared" ref="AJ13:AJ44" si="8">IF(AG13&gt;=C13,1,IF(SUM(AG13:AH13)&gt;=C13,2,3))</f>
        <v>3</v>
      </c>
    </row>
    <row r="14" spans="1:36" x14ac:dyDescent="0.3">
      <c r="A14" s="2">
        <v>2</v>
      </c>
      <c r="B14" s="13">
        <v>0.24700336545827017</v>
      </c>
      <c r="C14" s="21">
        <v>0.9130203135069771</v>
      </c>
      <c r="D14" s="31">
        <v>0.6162584125029098</v>
      </c>
      <c r="E14" s="25">
        <f>IF(AJ13 = 1, $C$2, 0)</f>
        <v>0</v>
      </c>
      <c r="F14" s="26">
        <f>IF(AJ13 = 2, $C$2, 0)</f>
        <v>0</v>
      </c>
      <c r="G14" s="26">
        <f>IF(AJ13= 3, $C$2, 0)</f>
        <v>30000</v>
      </c>
      <c r="H14" s="27">
        <f>SUM(E14:G14)</f>
        <v>30000</v>
      </c>
      <c r="I14" s="25">
        <f t="shared" ref="I14:I77" si="9">IFERROR(_xlfn.BINOM.INV(E14,$C$4,B14),0)</f>
        <v>0</v>
      </c>
      <c r="J14" s="26">
        <f t="shared" ref="J14:J77" si="10">IFERROR(_xlfn.BINOM.INV(F14,$C$5,C14),0)</f>
        <v>0</v>
      </c>
      <c r="K14" s="26">
        <f t="shared" ref="K14:K77" si="11">IFERROR(_xlfn.BINOM.INV(G14,$C$6,D14),0)</f>
        <v>3015</v>
      </c>
      <c r="L14" s="27">
        <f t="shared" si="0"/>
        <v>3015</v>
      </c>
      <c r="M14" s="19" t="str">
        <f t="shared" si="1"/>
        <v/>
      </c>
      <c r="N14" s="3" t="str">
        <f t="shared" si="1"/>
        <v/>
      </c>
      <c r="O14" s="3">
        <f t="shared" si="1"/>
        <v>0.10050000000000001</v>
      </c>
      <c r="P14" s="4">
        <f t="shared" si="2"/>
        <v>0.10050000000000001</v>
      </c>
      <c r="Q14" s="25">
        <f>SUM(E$13:E14)</f>
        <v>10000</v>
      </c>
      <c r="R14" s="26">
        <f>SUM(F$13:F14)</f>
        <v>10000</v>
      </c>
      <c r="S14" s="26">
        <f>SUM(G$13:G14)</f>
        <v>40000</v>
      </c>
      <c r="T14" s="27">
        <f t="shared" ref="T14:T77" si="12">SUM(Q14:S14)</f>
        <v>60000</v>
      </c>
      <c r="U14" s="25">
        <f>SUM(I$13:I14)</f>
        <v>915</v>
      </c>
      <c r="V14" s="26">
        <f>SUM(J$13:J14)</f>
        <v>1525</v>
      </c>
      <c r="W14" s="26">
        <f>SUM(K$13:K14)</f>
        <v>4021</v>
      </c>
      <c r="X14" s="27">
        <f t="shared" si="3"/>
        <v>6461</v>
      </c>
      <c r="Y14" s="3">
        <f t="shared" ref="Y14:AA77" si="13">IF(Q14=0,"",U14/Q14)</f>
        <v>9.1499999999999998E-2</v>
      </c>
      <c r="Z14" s="3">
        <f t="shared" si="4"/>
        <v>0.1525</v>
      </c>
      <c r="AA14" s="3">
        <f t="shared" si="4"/>
        <v>0.100525</v>
      </c>
      <c r="AB14" s="4">
        <f t="shared" ref="AB14:AB77" si="14">X14/T14</f>
        <v>0.10768333333333334</v>
      </c>
      <c r="AC14" s="47">
        <f t="shared" si="5"/>
        <v>1.4419552426545161</v>
      </c>
      <c r="AD14" s="47">
        <f t="shared" si="6"/>
        <v>1.8404313987816374</v>
      </c>
      <c r="AE14" s="47">
        <f t="shared" si="7"/>
        <v>1.4949608212836161</v>
      </c>
      <c r="AF14" s="47">
        <f t="shared" ref="AF14:AF77" si="15">SUM(AC14:AE14)</f>
        <v>4.7773474627197698</v>
      </c>
      <c r="AG14" s="47">
        <f t="shared" ref="AG14:AG77" si="16">AC14/AF14</f>
        <v>0.30183177043471804</v>
      </c>
      <c r="AH14" s="47">
        <f t="shared" ref="AH14:AH77" si="17">AD14/AF14</f>
        <v>0.3852412689559469</v>
      </c>
      <c r="AI14" s="47">
        <f t="shared" ref="AI14:AI77" si="18">AE14/AF14</f>
        <v>0.312926960609335</v>
      </c>
      <c r="AJ14" s="47">
        <f t="shared" si="8"/>
        <v>3</v>
      </c>
    </row>
    <row r="15" spans="1:36" x14ac:dyDescent="0.3">
      <c r="A15" s="2">
        <v>3</v>
      </c>
      <c r="B15" s="13">
        <v>0.77403786827093313</v>
      </c>
      <c r="C15" s="21">
        <v>0.88395829380752333</v>
      </c>
      <c r="D15" s="31">
        <v>0.99913470052741848</v>
      </c>
      <c r="E15" s="25">
        <f t="shared" ref="E15:E78" si="19">IF(AJ14 = 1, $C$2, 0)</f>
        <v>0</v>
      </c>
      <c r="F15" s="26">
        <f t="shared" ref="F15:F78" si="20">IF(AJ14 = 2, $C$2, 0)</f>
        <v>0</v>
      </c>
      <c r="G15" s="26">
        <f t="shared" ref="G15:G78" si="21">IF(AJ14= 3, $C$2, 0)</f>
        <v>30000</v>
      </c>
      <c r="H15" s="27">
        <f t="shared" ref="H15:H77" si="22">SUM(E15:G15)</f>
        <v>30000</v>
      </c>
      <c r="I15" s="25">
        <f t="shared" si="9"/>
        <v>0</v>
      </c>
      <c r="J15" s="26">
        <f t="shared" si="10"/>
        <v>0</v>
      </c>
      <c r="K15" s="26">
        <f t="shared" si="11"/>
        <v>3164</v>
      </c>
      <c r="L15" s="27">
        <f t="shared" si="0"/>
        <v>3164</v>
      </c>
      <c r="M15" s="19" t="str">
        <f t="shared" si="1"/>
        <v/>
      </c>
      <c r="N15" s="3" t="str">
        <f t="shared" si="1"/>
        <v/>
      </c>
      <c r="O15" s="3">
        <f t="shared" si="1"/>
        <v>0.10546666666666667</v>
      </c>
      <c r="P15" s="4">
        <f t="shared" si="2"/>
        <v>0.10546666666666667</v>
      </c>
      <c r="Q15" s="25">
        <f>SUM(E$13:E15)</f>
        <v>10000</v>
      </c>
      <c r="R15" s="26">
        <f>SUM(F$13:F15)</f>
        <v>10000</v>
      </c>
      <c r="S15" s="26">
        <f>SUM(G$13:G15)</f>
        <v>70000</v>
      </c>
      <c r="T15" s="27">
        <f t="shared" si="12"/>
        <v>90000</v>
      </c>
      <c r="U15" s="25">
        <f>SUM(I$13:I15)</f>
        <v>915</v>
      </c>
      <c r="V15" s="26">
        <f>SUM(J$13:J15)</f>
        <v>1525</v>
      </c>
      <c r="W15" s="26">
        <f>SUM(K$13:K15)</f>
        <v>7185</v>
      </c>
      <c r="X15" s="27">
        <f t="shared" si="3"/>
        <v>9625</v>
      </c>
      <c r="Y15" s="3">
        <f t="shared" si="13"/>
        <v>9.1499999999999998E-2</v>
      </c>
      <c r="Z15" s="3">
        <f t="shared" si="4"/>
        <v>0.1525</v>
      </c>
      <c r="AA15" s="3">
        <f t="shared" si="4"/>
        <v>0.10264285714285715</v>
      </c>
      <c r="AB15" s="4">
        <f t="shared" si="14"/>
        <v>0.10694444444444444</v>
      </c>
      <c r="AC15" s="47">
        <f t="shared" si="5"/>
        <v>1.4419552426545161</v>
      </c>
      <c r="AD15" s="47">
        <f t="shared" si="6"/>
        <v>1.8404313987816374</v>
      </c>
      <c r="AE15" s="47">
        <f t="shared" si="7"/>
        <v>1.5076790699051368</v>
      </c>
      <c r="AF15" s="47">
        <f t="shared" si="15"/>
        <v>4.7900657113412901</v>
      </c>
      <c r="AG15" s="47">
        <f t="shared" si="16"/>
        <v>0.30103036775475617</v>
      </c>
      <c r="AH15" s="47">
        <f t="shared" si="17"/>
        <v>0.38421840318893852</v>
      </c>
      <c r="AI15" s="47">
        <f t="shared" si="18"/>
        <v>0.31475122905630537</v>
      </c>
      <c r="AJ15" s="47">
        <f t="shared" si="8"/>
        <v>3</v>
      </c>
    </row>
    <row r="16" spans="1:36" x14ac:dyDescent="0.3">
      <c r="A16" s="2">
        <v>4</v>
      </c>
      <c r="B16" s="13">
        <v>0.44837627939003699</v>
      </c>
      <c r="C16" s="21">
        <v>0.76574702001985018</v>
      </c>
      <c r="D16" s="31">
        <v>0.92547885202713231</v>
      </c>
      <c r="E16" s="25">
        <f t="shared" si="19"/>
        <v>0</v>
      </c>
      <c r="F16" s="26">
        <f t="shared" si="20"/>
        <v>0</v>
      </c>
      <c r="G16" s="26">
        <f t="shared" si="21"/>
        <v>30000</v>
      </c>
      <c r="H16" s="27">
        <f t="shared" si="22"/>
        <v>30000</v>
      </c>
      <c r="I16" s="25">
        <f t="shared" si="9"/>
        <v>0</v>
      </c>
      <c r="J16" s="26">
        <f t="shared" si="10"/>
        <v>0</v>
      </c>
      <c r="K16" s="26">
        <f t="shared" si="11"/>
        <v>3075</v>
      </c>
      <c r="L16" s="27">
        <f t="shared" si="0"/>
        <v>3075</v>
      </c>
      <c r="M16" s="19" t="str">
        <f t="shared" si="1"/>
        <v/>
      </c>
      <c r="N16" s="3" t="str">
        <f t="shared" si="1"/>
        <v/>
      </c>
      <c r="O16" s="3">
        <f t="shared" si="1"/>
        <v>0.10249999999999999</v>
      </c>
      <c r="P16" s="4">
        <f t="shared" si="2"/>
        <v>0.10249999999999999</v>
      </c>
      <c r="Q16" s="25">
        <f>SUM(E$13:E16)</f>
        <v>10000</v>
      </c>
      <c r="R16" s="26">
        <f>SUM(F$13:F16)</f>
        <v>10000</v>
      </c>
      <c r="S16" s="26">
        <f>SUM(G$13:G16)</f>
        <v>100000</v>
      </c>
      <c r="T16" s="27">
        <f t="shared" si="12"/>
        <v>120000</v>
      </c>
      <c r="U16" s="25">
        <f>SUM(I$13:I16)</f>
        <v>915</v>
      </c>
      <c r="V16" s="26">
        <f>SUM(J$13:J16)</f>
        <v>1525</v>
      </c>
      <c r="W16" s="26">
        <f>SUM(K$13:K16)</f>
        <v>10260</v>
      </c>
      <c r="X16" s="27">
        <f t="shared" si="3"/>
        <v>12700</v>
      </c>
      <c r="Y16" s="3">
        <f t="shared" si="13"/>
        <v>9.1499999999999998E-2</v>
      </c>
      <c r="Z16" s="3">
        <f t="shared" si="4"/>
        <v>0.1525</v>
      </c>
      <c r="AA16" s="3">
        <f t="shared" si="4"/>
        <v>0.1026</v>
      </c>
      <c r="AB16" s="4">
        <f t="shared" si="14"/>
        <v>0.10583333333333333</v>
      </c>
      <c r="AC16" s="47">
        <f t="shared" si="5"/>
        <v>1.4419552426545161</v>
      </c>
      <c r="AD16" s="47">
        <f t="shared" si="6"/>
        <v>1.8404313987816374</v>
      </c>
      <c r="AE16" s="47">
        <f t="shared" si="7"/>
        <v>1.5074206327883959</v>
      </c>
      <c r="AF16" s="47">
        <f t="shared" si="15"/>
        <v>4.7898072742245494</v>
      </c>
      <c r="AG16" s="47">
        <f t="shared" si="16"/>
        <v>0.30104661004089417</v>
      </c>
      <c r="AH16" s="47">
        <f t="shared" si="17"/>
        <v>0.38423913393876497</v>
      </c>
      <c r="AI16" s="47">
        <f t="shared" si="18"/>
        <v>0.31471425602034087</v>
      </c>
      <c r="AJ16" s="47">
        <f t="shared" si="8"/>
        <v>3</v>
      </c>
    </row>
    <row r="17" spans="1:36" x14ac:dyDescent="0.3">
      <c r="A17" s="2">
        <v>5</v>
      </c>
      <c r="B17" s="13">
        <v>0.40610408831632827</v>
      </c>
      <c r="C17" s="21">
        <v>0.60061869943367407</v>
      </c>
      <c r="D17" s="31">
        <v>0.91935375465246327</v>
      </c>
      <c r="E17" s="25">
        <f t="shared" si="19"/>
        <v>0</v>
      </c>
      <c r="F17" s="26">
        <f t="shared" si="20"/>
        <v>0</v>
      </c>
      <c r="G17" s="26">
        <f t="shared" si="21"/>
        <v>30000</v>
      </c>
      <c r="H17" s="27">
        <f t="shared" si="22"/>
        <v>30000</v>
      </c>
      <c r="I17" s="25">
        <f t="shared" si="9"/>
        <v>0</v>
      </c>
      <c r="J17" s="26">
        <f t="shared" si="10"/>
        <v>0</v>
      </c>
      <c r="K17" s="26">
        <f t="shared" si="11"/>
        <v>3073</v>
      </c>
      <c r="L17" s="27">
        <f t="shared" si="0"/>
        <v>3073</v>
      </c>
      <c r="M17" s="19" t="str">
        <f t="shared" si="1"/>
        <v/>
      </c>
      <c r="N17" s="3" t="str">
        <f t="shared" si="1"/>
        <v/>
      </c>
      <c r="O17" s="3">
        <f t="shared" si="1"/>
        <v>0.10243333333333333</v>
      </c>
      <c r="P17" s="4">
        <f t="shared" si="2"/>
        <v>0.10243333333333333</v>
      </c>
      <c r="Q17" s="25">
        <f>SUM(E$13:E17)</f>
        <v>10000</v>
      </c>
      <c r="R17" s="26">
        <f>SUM(F$13:F17)</f>
        <v>10000</v>
      </c>
      <c r="S17" s="26">
        <f>SUM(G$13:G17)</f>
        <v>130000</v>
      </c>
      <c r="T17" s="27">
        <f t="shared" si="12"/>
        <v>150000</v>
      </c>
      <c r="U17" s="25">
        <f>SUM(I$13:I17)</f>
        <v>915</v>
      </c>
      <c r="V17" s="26">
        <f>SUM(J$13:J17)</f>
        <v>1525</v>
      </c>
      <c r="W17" s="26">
        <f>SUM(K$13:K17)</f>
        <v>13333</v>
      </c>
      <c r="X17" s="27">
        <f t="shared" si="3"/>
        <v>15773</v>
      </c>
      <c r="Y17" s="3">
        <f t="shared" si="13"/>
        <v>9.1499999999999998E-2</v>
      </c>
      <c r="Z17" s="3">
        <f t="shared" si="4"/>
        <v>0.1525</v>
      </c>
      <c r="AA17" s="3">
        <f t="shared" si="4"/>
        <v>0.10256153846153847</v>
      </c>
      <c r="AB17" s="4">
        <f t="shared" si="14"/>
        <v>0.10515333333333333</v>
      </c>
      <c r="AC17" s="47">
        <f t="shared" si="5"/>
        <v>1.4419552426545161</v>
      </c>
      <c r="AD17" s="47">
        <f t="shared" si="6"/>
        <v>1.8404313987816374</v>
      </c>
      <c r="AE17" s="47">
        <f t="shared" si="7"/>
        <v>1.5071887397601957</v>
      </c>
      <c r="AF17" s="47">
        <f t="shared" si="15"/>
        <v>4.7895753811963493</v>
      </c>
      <c r="AG17" s="47">
        <f t="shared" si="16"/>
        <v>0.3010611855730605</v>
      </c>
      <c r="AH17" s="47">
        <f t="shared" si="17"/>
        <v>0.38425773733660934</v>
      </c>
      <c r="AI17" s="47">
        <f t="shared" si="18"/>
        <v>0.31468107709033016</v>
      </c>
      <c r="AJ17" s="47">
        <f t="shared" si="8"/>
        <v>2</v>
      </c>
    </row>
    <row r="18" spans="1:36" x14ac:dyDescent="0.3">
      <c r="A18" s="2">
        <v>6</v>
      </c>
      <c r="B18" s="13">
        <v>0.76511272403243702</v>
      </c>
      <c r="C18" s="21">
        <v>4.6274063166740209E-2</v>
      </c>
      <c r="D18" s="31">
        <v>0.44652866677791125</v>
      </c>
      <c r="E18" s="25">
        <f t="shared" si="19"/>
        <v>0</v>
      </c>
      <c r="F18" s="26">
        <f t="shared" si="20"/>
        <v>30000</v>
      </c>
      <c r="G18" s="26">
        <f t="shared" si="21"/>
        <v>0</v>
      </c>
      <c r="H18" s="27">
        <f t="shared" si="22"/>
        <v>30000</v>
      </c>
      <c r="I18" s="25">
        <f t="shared" si="9"/>
        <v>0</v>
      </c>
      <c r="J18" s="26">
        <f t="shared" si="10"/>
        <v>4396</v>
      </c>
      <c r="K18" s="26">
        <f t="shared" si="11"/>
        <v>0</v>
      </c>
      <c r="L18" s="27">
        <f t="shared" si="0"/>
        <v>4396</v>
      </c>
      <c r="M18" s="19" t="str">
        <f t="shared" si="1"/>
        <v/>
      </c>
      <c r="N18" s="3">
        <f t="shared" si="1"/>
        <v>0.14653333333333332</v>
      </c>
      <c r="O18" s="3" t="str">
        <f t="shared" si="1"/>
        <v/>
      </c>
      <c r="P18" s="4">
        <f t="shared" si="2"/>
        <v>0.14653333333333332</v>
      </c>
      <c r="Q18" s="25">
        <f>SUM(E$13:E18)</f>
        <v>10000</v>
      </c>
      <c r="R18" s="26">
        <f>SUM(F$13:F18)</f>
        <v>40000</v>
      </c>
      <c r="S18" s="26">
        <f>SUM(G$13:G18)</f>
        <v>130000</v>
      </c>
      <c r="T18" s="27">
        <f t="shared" si="12"/>
        <v>180000</v>
      </c>
      <c r="U18" s="25">
        <f>SUM(I$13:I18)</f>
        <v>915</v>
      </c>
      <c r="V18" s="26">
        <f>SUM(J$13:J18)</f>
        <v>5921</v>
      </c>
      <c r="W18" s="26">
        <f>SUM(K$13:K18)</f>
        <v>13333</v>
      </c>
      <c r="X18" s="27">
        <f t="shared" si="3"/>
        <v>20169</v>
      </c>
      <c r="Y18" s="3">
        <f t="shared" si="13"/>
        <v>9.1499999999999998E-2</v>
      </c>
      <c r="Z18" s="3">
        <f t="shared" si="4"/>
        <v>0.14802499999999999</v>
      </c>
      <c r="AA18" s="3">
        <f t="shared" si="4"/>
        <v>0.10256153846153847</v>
      </c>
      <c r="AB18" s="4">
        <f t="shared" si="14"/>
        <v>0.11205</v>
      </c>
      <c r="AC18" s="47">
        <f t="shared" si="5"/>
        <v>1.4419552426545161</v>
      </c>
      <c r="AD18" s="47">
        <f t="shared" si="6"/>
        <v>1.8077807716505669</v>
      </c>
      <c r="AE18" s="47">
        <f t="shared" si="7"/>
        <v>1.5071887397601957</v>
      </c>
      <c r="AF18" s="47">
        <f t="shared" si="15"/>
        <v>4.7569247540652784</v>
      </c>
      <c r="AG18" s="47">
        <f t="shared" si="16"/>
        <v>0.30312761231344221</v>
      </c>
      <c r="AH18" s="47">
        <f t="shared" si="17"/>
        <v>0.38003139950986897</v>
      </c>
      <c r="AI18" s="47">
        <f t="shared" si="18"/>
        <v>0.31684098817668893</v>
      </c>
      <c r="AJ18" s="47">
        <f t="shared" si="8"/>
        <v>1</v>
      </c>
    </row>
    <row r="19" spans="1:36" x14ac:dyDescent="0.3">
      <c r="A19" s="2">
        <v>7</v>
      </c>
      <c r="B19" s="13">
        <v>0.13110042869977856</v>
      </c>
      <c r="C19" s="21">
        <v>5.3932979116556923E-2</v>
      </c>
      <c r="D19" s="31">
        <v>0.42070221883206749</v>
      </c>
      <c r="E19" s="25">
        <f t="shared" si="19"/>
        <v>30000</v>
      </c>
      <c r="F19" s="26">
        <f t="shared" si="20"/>
        <v>0</v>
      </c>
      <c r="G19" s="26">
        <f t="shared" si="21"/>
        <v>0</v>
      </c>
      <c r="H19" s="27">
        <f t="shared" si="22"/>
        <v>30000</v>
      </c>
      <c r="I19" s="25">
        <f t="shared" si="9"/>
        <v>2644</v>
      </c>
      <c r="J19" s="26">
        <f t="shared" si="10"/>
        <v>0</v>
      </c>
      <c r="K19" s="26">
        <f t="shared" si="11"/>
        <v>0</v>
      </c>
      <c r="L19" s="27">
        <f t="shared" si="0"/>
        <v>2644</v>
      </c>
      <c r="M19" s="19">
        <f t="shared" si="1"/>
        <v>8.8133333333333327E-2</v>
      </c>
      <c r="N19" s="3" t="str">
        <f t="shared" si="1"/>
        <v/>
      </c>
      <c r="O19" s="3" t="str">
        <f t="shared" si="1"/>
        <v/>
      </c>
      <c r="P19" s="4">
        <f t="shared" si="2"/>
        <v>8.8133333333333327E-2</v>
      </c>
      <c r="Q19" s="25">
        <f>SUM(E$13:E19)</f>
        <v>40000</v>
      </c>
      <c r="R19" s="26">
        <f>SUM(F$13:F19)</f>
        <v>40000</v>
      </c>
      <c r="S19" s="26">
        <f>SUM(G$13:G19)</f>
        <v>130000</v>
      </c>
      <c r="T19" s="27">
        <f t="shared" si="12"/>
        <v>210000</v>
      </c>
      <c r="U19" s="25">
        <f>SUM(I$13:I19)</f>
        <v>3559</v>
      </c>
      <c r="V19" s="26">
        <f>SUM(J$13:J19)</f>
        <v>5921</v>
      </c>
      <c r="W19" s="26">
        <f>SUM(K$13:K19)</f>
        <v>13333</v>
      </c>
      <c r="X19" s="27">
        <f t="shared" si="3"/>
        <v>22813</v>
      </c>
      <c r="Y19" s="3">
        <f t="shared" si="13"/>
        <v>8.8974999999999999E-2</v>
      </c>
      <c r="Z19" s="3">
        <f t="shared" si="4"/>
        <v>0.14802499999999999</v>
      </c>
      <c r="AA19" s="3">
        <f t="shared" si="4"/>
        <v>0.10256153846153847</v>
      </c>
      <c r="AB19" s="4">
        <f t="shared" si="14"/>
        <v>0.10863333333333333</v>
      </c>
      <c r="AC19" s="47">
        <f t="shared" si="5"/>
        <v>1.4274647946468184</v>
      </c>
      <c r="AD19" s="47">
        <f t="shared" si="6"/>
        <v>1.8077807716505669</v>
      </c>
      <c r="AE19" s="47">
        <f t="shared" si="7"/>
        <v>1.5071887397601957</v>
      </c>
      <c r="AF19" s="47">
        <f t="shared" si="15"/>
        <v>4.7424343060575813</v>
      </c>
      <c r="AG19" s="47">
        <f t="shared" si="16"/>
        <v>0.30099832755163242</v>
      </c>
      <c r="AH19" s="47">
        <f t="shared" si="17"/>
        <v>0.38119258064185768</v>
      </c>
      <c r="AI19" s="47">
        <f t="shared" si="18"/>
        <v>0.31780909180650985</v>
      </c>
      <c r="AJ19" s="47">
        <f t="shared" si="8"/>
        <v>1</v>
      </c>
    </row>
    <row r="20" spans="1:36" x14ac:dyDescent="0.3">
      <c r="A20" s="2">
        <v>8</v>
      </c>
      <c r="B20" s="13">
        <v>0.74261094498148517</v>
      </c>
      <c r="C20" s="21">
        <v>0.81469571556107911</v>
      </c>
      <c r="D20" s="31">
        <v>0.82482985155482891</v>
      </c>
      <c r="E20" s="25">
        <f t="shared" si="19"/>
        <v>30000</v>
      </c>
      <c r="F20" s="26">
        <f t="shared" si="20"/>
        <v>0</v>
      </c>
      <c r="G20" s="26">
        <f t="shared" si="21"/>
        <v>0</v>
      </c>
      <c r="H20" s="27">
        <f t="shared" si="22"/>
        <v>30000</v>
      </c>
      <c r="I20" s="25">
        <f t="shared" si="9"/>
        <v>2732</v>
      </c>
      <c r="J20" s="26">
        <f t="shared" si="10"/>
        <v>0</v>
      </c>
      <c r="K20" s="26">
        <f t="shared" si="11"/>
        <v>0</v>
      </c>
      <c r="L20" s="27">
        <f t="shared" si="0"/>
        <v>2732</v>
      </c>
      <c r="M20" s="19">
        <f t="shared" si="1"/>
        <v>9.1066666666666671E-2</v>
      </c>
      <c r="N20" s="3" t="str">
        <f t="shared" si="1"/>
        <v/>
      </c>
      <c r="O20" s="3" t="str">
        <f t="shared" si="1"/>
        <v/>
      </c>
      <c r="P20" s="4">
        <f t="shared" si="2"/>
        <v>9.1066666666666671E-2</v>
      </c>
      <c r="Q20" s="25">
        <f>SUM(E$13:E20)</f>
        <v>70000</v>
      </c>
      <c r="R20" s="26">
        <f>SUM(F$13:F20)</f>
        <v>40000</v>
      </c>
      <c r="S20" s="26">
        <f>SUM(G$13:G20)</f>
        <v>130000</v>
      </c>
      <c r="T20" s="27">
        <f t="shared" si="12"/>
        <v>240000</v>
      </c>
      <c r="U20" s="25">
        <f>SUM(I$13:I20)</f>
        <v>6291</v>
      </c>
      <c r="V20" s="26">
        <f>SUM(J$13:J20)</f>
        <v>5921</v>
      </c>
      <c r="W20" s="26">
        <f>SUM(K$13:K20)</f>
        <v>13333</v>
      </c>
      <c r="X20" s="27">
        <f t="shared" si="3"/>
        <v>25545</v>
      </c>
      <c r="Y20" s="3">
        <f t="shared" si="13"/>
        <v>8.9871428571428574E-2</v>
      </c>
      <c r="Z20" s="3">
        <f t="shared" si="4"/>
        <v>0.14802499999999999</v>
      </c>
      <c r="AA20" s="3">
        <f t="shared" si="4"/>
        <v>0.10256153846153847</v>
      </c>
      <c r="AB20" s="4">
        <f t="shared" si="14"/>
        <v>0.1064375</v>
      </c>
      <c r="AC20" s="47">
        <f t="shared" si="5"/>
        <v>1.4325924632365783</v>
      </c>
      <c r="AD20" s="47">
        <f t="shared" si="6"/>
        <v>1.8077807716505669</v>
      </c>
      <c r="AE20" s="47">
        <f t="shared" si="7"/>
        <v>1.5071887397601957</v>
      </c>
      <c r="AF20" s="47">
        <f t="shared" si="15"/>
        <v>4.7475619746473408</v>
      </c>
      <c r="AG20" s="47">
        <f t="shared" si="16"/>
        <v>0.30175329377200905</v>
      </c>
      <c r="AH20" s="47">
        <f t="shared" si="17"/>
        <v>0.38078086843402459</v>
      </c>
      <c r="AI20" s="47">
        <f t="shared" si="18"/>
        <v>0.31746583779396648</v>
      </c>
      <c r="AJ20" s="47">
        <f t="shared" si="8"/>
        <v>3</v>
      </c>
    </row>
    <row r="21" spans="1:36" x14ac:dyDescent="0.3">
      <c r="A21" s="2">
        <v>9</v>
      </c>
      <c r="B21" s="13">
        <v>0.13194507659869581</v>
      </c>
      <c r="C21" s="21">
        <v>0.66711062694446599</v>
      </c>
      <c r="D21" s="31">
        <v>0.7948361344197441</v>
      </c>
      <c r="E21" s="25">
        <f t="shared" si="19"/>
        <v>0</v>
      </c>
      <c r="F21" s="26">
        <f t="shared" si="20"/>
        <v>0</v>
      </c>
      <c r="G21" s="26">
        <f t="shared" si="21"/>
        <v>30000</v>
      </c>
      <c r="H21" s="27">
        <f t="shared" si="22"/>
        <v>30000</v>
      </c>
      <c r="I21" s="25">
        <f t="shared" si="9"/>
        <v>0</v>
      </c>
      <c r="J21" s="26">
        <f t="shared" si="10"/>
        <v>0</v>
      </c>
      <c r="K21" s="26">
        <f t="shared" si="11"/>
        <v>3043</v>
      </c>
      <c r="L21" s="27">
        <f t="shared" si="0"/>
        <v>3043</v>
      </c>
      <c r="M21" s="19" t="str">
        <f t="shared" si="1"/>
        <v/>
      </c>
      <c r="N21" s="3" t="str">
        <f t="shared" si="1"/>
        <v/>
      </c>
      <c r="O21" s="3">
        <f t="shared" si="1"/>
        <v>0.10143333333333333</v>
      </c>
      <c r="P21" s="4">
        <f t="shared" si="2"/>
        <v>0.10143333333333333</v>
      </c>
      <c r="Q21" s="25">
        <f>SUM(E$13:E21)</f>
        <v>70000</v>
      </c>
      <c r="R21" s="26">
        <f>SUM(F$13:F21)</f>
        <v>40000</v>
      </c>
      <c r="S21" s="26">
        <f>SUM(G$13:G21)</f>
        <v>160000</v>
      </c>
      <c r="T21" s="27">
        <f t="shared" si="12"/>
        <v>270000</v>
      </c>
      <c r="U21" s="25">
        <f>SUM(I$13:I21)</f>
        <v>6291</v>
      </c>
      <c r="V21" s="26">
        <f>SUM(J$13:J21)</f>
        <v>5921</v>
      </c>
      <c r="W21" s="26">
        <f>SUM(K$13:K21)</f>
        <v>16376</v>
      </c>
      <c r="X21" s="27">
        <f t="shared" si="3"/>
        <v>28588</v>
      </c>
      <c r="Y21" s="3">
        <f t="shared" si="13"/>
        <v>8.9871428571428574E-2</v>
      </c>
      <c r="Z21" s="3">
        <f t="shared" si="4"/>
        <v>0.14802499999999999</v>
      </c>
      <c r="AA21" s="3">
        <f t="shared" si="4"/>
        <v>0.10235</v>
      </c>
      <c r="AB21" s="4">
        <f t="shared" si="14"/>
        <v>0.10588148148148148</v>
      </c>
      <c r="AC21" s="47">
        <f t="shared" si="5"/>
        <v>1.4325924632365783</v>
      </c>
      <c r="AD21" s="47">
        <f t="shared" si="6"/>
        <v>1.8077807716505669</v>
      </c>
      <c r="AE21" s="47">
        <f t="shared" si="7"/>
        <v>1.5059139656147498</v>
      </c>
      <c r="AF21" s="47">
        <f t="shared" si="15"/>
        <v>4.7462872005018948</v>
      </c>
      <c r="AG21" s="47">
        <f t="shared" si="16"/>
        <v>0.30183433970980289</v>
      </c>
      <c r="AH21" s="47">
        <f t="shared" si="17"/>
        <v>0.38088313986970779</v>
      </c>
      <c r="AI21" s="47">
        <f t="shared" si="18"/>
        <v>0.31728252042048938</v>
      </c>
      <c r="AJ21" s="47">
        <f t="shared" si="8"/>
        <v>2</v>
      </c>
    </row>
    <row r="22" spans="1:36" x14ac:dyDescent="0.3">
      <c r="A22" s="2">
        <v>10</v>
      </c>
      <c r="B22" s="13">
        <v>0.22385482421003322</v>
      </c>
      <c r="C22" s="21">
        <v>0.70737436625531691</v>
      </c>
      <c r="D22" s="31">
        <v>0.2369390275151747</v>
      </c>
      <c r="E22" s="25">
        <f t="shared" si="19"/>
        <v>0</v>
      </c>
      <c r="F22" s="26">
        <f t="shared" si="20"/>
        <v>30000</v>
      </c>
      <c r="G22" s="26">
        <f t="shared" si="21"/>
        <v>0</v>
      </c>
      <c r="H22" s="27">
        <f t="shared" si="22"/>
        <v>30000</v>
      </c>
      <c r="I22" s="25">
        <f t="shared" si="9"/>
        <v>0</v>
      </c>
      <c r="J22" s="26">
        <f t="shared" si="10"/>
        <v>4534</v>
      </c>
      <c r="K22" s="26">
        <f t="shared" si="11"/>
        <v>0</v>
      </c>
      <c r="L22" s="27">
        <f t="shared" si="0"/>
        <v>4534</v>
      </c>
      <c r="M22" s="19" t="str">
        <f t="shared" si="1"/>
        <v/>
      </c>
      <c r="N22" s="3">
        <f t="shared" si="1"/>
        <v>0.15113333333333334</v>
      </c>
      <c r="O22" s="3" t="str">
        <f t="shared" si="1"/>
        <v/>
      </c>
      <c r="P22" s="4">
        <f t="shared" si="2"/>
        <v>0.15113333333333334</v>
      </c>
      <c r="Q22" s="25">
        <f>SUM(E$13:E22)</f>
        <v>70000</v>
      </c>
      <c r="R22" s="26">
        <f>SUM(F$13:F22)</f>
        <v>70000</v>
      </c>
      <c r="S22" s="26">
        <f>SUM(G$13:G22)</f>
        <v>160000</v>
      </c>
      <c r="T22" s="27">
        <f t="shared" si="12"/>
        <v>300000</v>
      </c>
      <c r="U22" s="25">
        <f>SUM(I$13:I22)</f>
        <v>6291</v>
      </c>
      <c r="V22" s="26">
        <f>SUM(J$13:J22)</f>
        <v>10455</v>
      </c>
      <c r="W22" s="26">
        <f>SUM(K$13:K22)</f>
        <v>16376</v>
      </c>
      <c r="X22" s="27">
        <f t="shared" si="3"/>
        <v>33122</v>
      </c>
      <c r="Y22" s="3">
        <f t="shared" si="13"/>
        <v>8.9871428571428574E-2</v>
      </c>
      <c r="Z22" s="3">
        <f t="shared" si="4"/>
        <v>0.14935714285714285</v>
      </c>
      <c r="AA22" s="3">
        <f t="shared" si="4"/>
        <v>0.10235</v>
      </c>
      <c r="AB22" s="4">
        <f t="shared" si="14"/>
        <v>0.11040666666666667</v>
      </c>
      <c r="AC22" s="47">
        <f t="shared" si="5"/>
        <v>1.4325924632365783</v>
      </c>
      <c r="AD22" s="47">
        <f t="shared" si="6"/>
        <v>1.8174393710342807</v>
      </c>
      <c r="AE22" s="47">
        <f t="shared" si="7"/>
        <v>1.5059139656147498</v>
      </c>
      <c r="AF22" s="47">
        <f t="shared" si="15"/>
        <v>4.7559457998856089</v>
      </c>
      <c r="AG22" s="47">
        <f t="shared" si="16"/>
        <v>0.30122136027518132</v>
      </c>
      <c r="AH22" s="47">
        <f t="shared" si="17"/>
        <v>0.38214047163405312</v>
      </c>
      <c r="AI22" s="47">
        <f t="shared" si="18"/>
        <v>0.3166381680907655</v>
      </c>
      <c r="AJ22" s="47">
        <f t="shared" si="8"/>
        <v>3</v>
      </c>
    </row>
    <row r="23" spans="1:36" x14ac:dyDescent="0.3">
      <c r="A23" s="2">
        <v>11</v>
      </c>
      <c r="B23" s="13">
        <v>0.67062836826772965</v>
      </c>
      <c r="C23" s="21">
        <v>0.44254016384466377</v>
      </c>
      <c r="D23" s="31">
        <v>0.91555697773685774</v>
      </c>
      <c r="E23" s="25">
        <f t="shared" si="19"/>
        <v>0</v>
      </c>
      <c r="F23" s="26">
        <f t="shared" si="20"/>
        <v>0</v>
      </c>
      <c r="G23" s="26">
        <f t="shared" si="21"/>
        <v>30000</v>
      </c>
      <c r="H23" s="27">
        <f t="shared" si="22"/>
        <v>30000</v>
      </c>
      <c r="I23" s="25">
        <f t="shared" si="9"/>
        <v>0</v>
      </c>
      <c r="J23" s="26">
        <f t="shared" si="10"/>
        <v>0</v>
      </c>
      <c r="K23" s="26">
        <f t="shared" si="11"/>
        <v>3072</v>
      </c>
      <c r="L23" s="27">
        <f t="shared" si="0"/>
        <v>3072</v>
      </c>
      <c r="M23" s="19" t="str">
        <f t="shared" si="1"/>
        <v/>
      </c>
      <c r="N23" s="3" t="str">
        <f t="shared" si="1"/>
        <v/>
      </c>
      <c r="O23" s="3">
        <f t="shared" si="1"/>
        <v>0.1024</v>
      </c>
      <c r="P23" s="4">
        <f t="shared" si="2"/>
        <v>0.1024</v>
      </c>
      <c r="Q23" s="25">
        <f>SUM(E$13:E23)</f>
        <v>70000</v>
      </c>
      <c r="R23" s="26">
        <f>SUM(F$13:F23)</f>
        <v>70000</v>
      </c>
      <c r="S23" s="26">
        <f>SUM(G$13:G23)</f>
        <v>190000</v>
      </c>
      <c r="T23" s="27">
        <f t="shared" si="12"/>
        <v>330000</v>
      </c>
      <c r="U23" s="25">
        <f>SUM(I$13:I23)</f>
        <v>6291</v>
      </c>
      <c r="V23" s="26">
        <f>SUM(J$13:J23)</f>
        <v>10455</v>
      </c>
      <c r="W23" s="26">
        <f>SUM(K$13:K23)</f>
        <v>19448</v>
      </c>
      <c r="X23" s="27">
        <f t="shared" si="3"/>
        <v>36194</v>
      </c>
      <c r="Y23" s="3">
        <f t="shared" si="13"/>
        <v>8.9871428571428574E-2</v>
      </c>
      <c r="Z23" s="3">
        <f t="shared" si="4"/>
        <v>0.14935714285714285</v>
      </c>
      <c r="AA23" s="3">
        <f t="shared" si="4"/>
        <v>0.10235789473684211</v>
      </c>
      <c r="AB23" s="4">
        <f t="shared" si="14"/>
        <v>0.10967878787878788</v>
      </c>
      <c r="AC23" s="47">
        <f t="shared" si="5"/>
        <v>1.4325924632365783</v>
      </c>
      <c r="AD23" s="47">
        <f t="shared" si="6"/>
        <v>1.8174393710342807</v>
      </c>
      <c r="AE23" s="47">
        <f t="shared" si="7"/>
        <v>1.5059615215434905</v>
      </c>
      <c r="AF23" s="47">
        <f t="shared" si="15"/>
        <v>4.7559933558143497</v>
      </c>
      <c r="AG23" s="47">
        <f t="shared" si="16"/>
        <v>0.30121834831522409</v>
      </c>
      <c r="AH23" s="47">
        <f t="shared" si="17"/>
        <v>0.38213665055112084</v>
      </c>
      <c r="AI23" s="47">
        <f t="shared" si="18"/>
        <v>0.31664500113365501</v>
      </c>
      <c r="AJ23" s="47">
        <f t="shared" si="8"/>
        <v>2</v>
      </c>
    </row>
    <row r="24" spans="1:36" x14ac:dyDescent="0.3">
      <c r="A24" s="2">
        <v>12</v>
      </c>
      <c r="B24" s="13">
        <v>0.16301794093744759</v>
      </c>
      <c r="C24" s="21">
        <v>0.80054456358264614</v>
      </c>
      <c r="D24" s="31">
        <v>0.53844713213143058</v>
      </c>
      <c r="E24" s="25">
        <f t="shared" si="19"/>
        <v>0</v>
      </c>
      <c r="F24" s="26">
        <f t="shared" si="20"/>
        <v>30000</v>
      </c>
      <c r="G24" s="26">
        <f t="shared" si="21"/>
        <v>0</v>
      </c>
      <c r="H24" s="27">
        <f t="shared" si="22"/>
        <v>30000</v>
      </c>
      <c r="I24" s="25">
        <f t="shared" si="9"/>
        <v>0</v>
      </c>
      <c r="J24" s="26">
        <f t="shared" si="10"/>
        <v>4552</v>
      </c>
      <c r="K24" s="26">
        <f t="shared" si="11"/>
        <v>0</v>
      </c>
      <c r="L24" s="27">
        <f t="shared" si="0"/>
        <v>4552</v>
      </c>
      <c r="M24" s="19" t="str">
        <f t="shared" si="1"/>
        <v/>
      </c>
      <c r="N24" s="3">
        <f t="shared" si="1"/>
        <v>0.15173333333333333</v>
      </c>
      <c r="O24" s="3" t="str">
        <f t="shared" si="1"/>
        <v/>
      </c>
      <c r="P24" s="4">
        <f t="shared" si="2"/>
        <v>0.15173333333333333</v>
      </c>
      <c r="Q24" s="25">
        <f>SUM(E$13:E24)</f>
        <v>70000</v>
      </c>
      <c r="R24" s="26">
        <f>SUM(F$13:F24)</f>
        <v>100000</v>
      </c>
      <c r="S24" s="26">
        <f>SUM(G$13:G24)</f>
        <v>190000</v>
      </c>
      <c r="T24" s="27">
        <f t="shared" si="12"/>
        <v>360000</v>
      </c>
      <c r="U24" s="25">
        <f>SUM(I$13:I24)</f>
        <v>6291</v>
      </c>
      <c r="V24" s="26">
        <f>SUM(J$13:J24)</f>
        <v>15007</v>
      </c>
      <c r="W24" s="26">
        <f>SUM(K$13:K24)</f>
        <v>19448</v>
      </c>
      <c r="X24" s="27">
        <f t="shared" si="3"/>
        <v>40746</v>
      </c>
      <c r="Y24" s="3">
        <f t="shared" si="13"/>
        <v>8.9871428571428574E-2</v>
      </c>
      <c r="Z24" s="3">
        <f t="shared" si="4"/>
        <v>0.15007000000000001</v>
      </c>
      <c r="AA24" s="3">
        <f t="shared" si="4"/>
        <v>0.10235789473684211</v>
      </c>
      <c r="AB24" s="4">
        <f t="shared" si="14"/>
        <v>0.11318333333333333</v>
      </c>
      <c r="AC24" s="47">
        <f t="shared" si="5"/>
        <v>1.4325924632365783</v>
      </c>
      <c r="AD24" s="47">
        <f t="shared" si="6"/>
        <v>1.8226290650883423</v>
      </c>
      <c r="AE24" s="47">
        <f t="shared" si="7"/>
        <v>1.5059615215434905</v>
      </c>
      <c r="AF24" s="47">
        <f t="shared" si="15"/>
        <v>4.7611830498684107</v>
      </c>
      <c r="AG24" s="47">
        <f t="shared" si="16"/>
        <v>0.30089002002898674</v>
      </c>
      <c r="AH24" s="47">
        <f t="shared" si="17"/>
        <v>0.38281012218984439</v>
      </c>
      <c r="AI24" s="47">
        <f t="shared" si="18"/>
        <v>0.31629985778116892</v>
      </c>
      <c r="AJ24" s="47">
        <f t="shared" si="8"/>
        <v>3</v>
      </c>
    </row>
    <row r="25" spans="1:36" x14ac:dyDescent="0.3">
      <c r="A25" s="2">
        <v>13</v>
      </c>
      <c r="B25" s="13">
        <v>9.2444289284612902E-2</v>
      </c>
      <c r="C25" s="21">
        <v>0.96225053242008285</v>
      </c>
      <c r="D25" s="31">
        <v>0.46328918972010213</v>
      </c>
      <c r="E25" s="25">
        <f t="shared" si="19"/>
        <v>0</v>
      </c>
      <c r="F25" s="26">
        <f t="shared" si="20"/>
        <v>0</v>
      </c>
      <c r="G25" s="26">
        <f t="shared" si="21"/>
        <v>30000</v>
      </c>
      <c r="H25" s="27">
        <f t="shared" si="22"/>
        <v>30000</v>
      </c>
      <c r="I25" s="25">
        <f t="shared" si="9"/>
        <v>0</v>
      </c>
      <c r="J25" s="26">
        <f t="shared" si="10"/>
        <v>0</v>
      </c>
      <c r="K25" s="26">
        <f t="shared" si="11"/>
        <v>2995</v>
      </c>
      <c r="L25" s="27">
        <f t="shared" si="0"/>
        <v>2995</v>
      </c>
      <c r="M25" s="19" t="str">
        <f t="shared" si="1"/>
        <v/>
      </c>
      <c r="N25" s="3" t="str">
        <f t="shared" si="1"/>
        <v/>
      </c>
      <c r="O25" s="3">
        <f t="shared" si="1"/>
        <v>9.9833333333333329E-2</v>
      </c>
      <c r="P25" s="4">
        <f t="shared" si="2"/>
        <v>9.9833333333333329E-2</v>
      </c>
      <c r="Q25" s="25">
        <f>SUM(E$13:E25)</f>
        <v>70000</v>
      </c>
      <c r="R25" s="26">
        <f>SUM(F$13:F25)</f>
        <v>100000</v>
      </c>
      <c r="S25" s="26">
        <f>SUM(G$13:G25)</f>
        <v>220000</v>
      </c>
      <c r="T25" s="27">
        <f t="shared" si="12"/>
        <v>390000</v>
      </c>
      <c r="U25" s="25">
        <f>SUM(I$13:I25)</f>
        <v>6291</v>
      </c>
      <c r="V25" s="26">
        <f>SUM(J$13:J25)</f>
        <v>15007</v>
      </c>
      <c r="W25" s="26">
        <f>SUM(K$13:K25)</f>
        <v>22443</v>
      </c>
      <c r="X25" s="27">
        <f t="shared" si="3"/>
        <v>43741</v>
      </c>
      <c r="Y25" s="3">
        <f t="shared" si="13"/>
        <v>8.9871428571428574E-2</v>
      </c>
      <c r="Z25" s="3">
        <f t="shared" si="4"/>
        <v>0.15007000000000001</v>
      </c>
      <c r="AA25" s="3">
        <f t="shared" si="4"/>
        <v>0.10201363636363636</v>
      </c>
      <c r="AB25" s="4">
        <f t="shared" si="14"/>
        <v>0.11215641025641025</v>
      </c>
      <c r="AC25" s="47">
        <f t="shared" si="5"/>
        <v>1.4325924632365783</v>
      </c>
      <c r="AD25" s="47">
        <f t="shared" si="6"/>
        <v>1.8226290650883423</v>
      </c>
      <c r="AE25" s="47">
        <f t="shared" si="7"/>
        <v>1.5038891892523758</v>
      </c>
      <c r="AF25" s="47">
        <f t="shared" si="15"/>
        <v>4.759110717577296</v>
      </c>
      <c r="AG25" s="47">
        <f t="shared" si="16"/>
        <v>0.30102104116751105</v>
      </c>
      <c r="AH25" s="47">
        <f t="shared" si="17"/>
        <v>0.3829768150500566</v>
      </c>
      <c r="AI25" s="47">
        <f t="shared" si="18"/>
        <v>0.31600214378243241</v>
      </c>
      <c r="AJ25" s="47">
        <f t="shared" si="8"/>
        <v>3</v>
      </c>
    </row>
    <row r="26" spans="1:36" x14ac:dyDescent="0.3">
      <c r="A26" s="2">
        <v>14</v>
      </c>
      <c r="B26" s="13">
        <v>0.58883775404502425</v>
      </c>
      <c r="C26" s="21">
        <v>0.97905052168461115</v>
      </c>
      <c r="D26" s="31">
        <v>0.53105665344050812</v>
      </c>
      <c r="E26" s="25">
        <f t="shared" si="19"/>
        <v>0</v>
      </c>
      <c r="F26" s="26">
        <f t="shared" si="20"/>
        <v>0</v>
      </c>
      <c r="G26" s="26">
        <f t="shared" si="21"/>
        <v>30000</v>
      </c>
      <c r="H26" s="27">
        <f t="shared" si="22"/>
        <v>30000</v>
      </c>
      <c r="I26" s="25">
        <f t="shared" si="9"/>
        <v>0</v>
      </c>
      <c r="J26" s="26">
        <f t="shared" si="10"/>
        <v>0</v>
      </c>
      <c r="K26" s="26">
        <f t="shared" si="11"/>
        <v>3004</v>
      </c>
      <c r="L26" s="27">
        <f t="shared" si="0"/>
        <v>3004</v>
      </c>
      <c r="M26" s="19" t="str">
        <f t="shared" si="1"/>
        <v/>
      </c>
      <c r="N26" s="3" t="str">
        <f t="shared" si="1"/>
        <v/>
      </c>
      <c r="O26" s="3">
        <f t="shared" si="1"/>
        <v>0.10013333333333334</v>
      </c>
      <c r="P26" s="4">
        <f t="shared" si="2"/>
        <v>0.10013333333333334</v>
      </c>
      <c r="Q26" s="25">
        <f>SUM(E$13:E26)</f>
        <v>70000</v>
      </c>
      <c r="R26" s="26">
        <f>SUM(F$13:F26)</f>
        <v>100000</v>
      </c>
      <c r="S26" s="26">
        <f>SUM(G$13:G26)</f>
        <v>250000</v>
      </c>
      <c r="T26" s="27">
        <f t="shared" si="12"/>
        <v>420000</v>
      </c>
      <c r="U26" s="25">
        <f>SUM(I$13:I26)</f>
        <v>6291</v>
      </c>
      <c r="V26" s="26">
        <f>SUM(J$13:J26)</f>
        <v>15007</v>
      </c>
      <c r="W26" s="26">
        <f>SUM(K$13:K26)</f>
        <v>25447</v>
      </c>
      <c r="X26" s="27">
        <f t="shared" si="3"/>
        <v>46745</v>
      </c>
      <c r="Y26" s="3">
        <f t="shared" si="13"/>
        <v>8.9871428571428574E-2</v>
      </c>
      <c r="Z26" s="3">
        <f t="shared" si="4"/>
        <v>0.15007000000000001</v>
      </c>
      <c r="AA26" s="3">
        <f t="shared" si="4"/>
        <v>0.101788</v>
      </c>
      <c r="AB26" s="4">
        <f t="shared" si="14"/>
        <v>0.11129761904761905</v>
      </c>
      <c r="AC26" s="47">
        <f t="shared" si="5"/>
        <v>1.4325924632365783</v>
      </c>
      <c r="AD26" s="47">
        <f t="shared" si="6"/>
        <v>1.8226290650883423</v>
      </c>
      <c r="AE26" s="47">
        <f t="shared" si="7"/>
        <v>1.5025324732415075</v>
      </c>
      <c r="AF26" s="47">
        <f t="shared" si="15"/>
        <v>4.7577540015664281</v>
      </c>
      <c r="AG26" s="47">
        <f t="shared" si="16"/>
        <v>0.30110688000365637</v>
      </c>
      <c r="AH26" s="47">
        <f t="shared" si="17"/>
        <v>0.38308602430648275</v>
      </c>
      <c r="AI26" s="47">
        <f t="shared" si="18"/>
        <v>0.31580709568986087</v>
      </c>
      <c r="AJ26" s="47">
        <f t="shared" si="8"/>
        <v>3</v>
      </c>
    </row>
    <row r="27" spans="1:36" x14ac:dyDescent="0.3">
      <c r="A27" s="2">
        <v>15</v>
      </c>
      <c r="B27" s="13">
        <v>0.82234226758866102</v>
      </c>
      <c r="C27" s="21">
        <v>0.55672474238340097</v>
      </c>
      <c r="D27" s="31">
        <v>0.88612582638106541</v>
      </c>
      <c r="E27" s="25">
        <f t="shared" si="19"/>
        <v>0</v>
      </c>
      <c r="F27" s="26">
        <f t="shared" si="20"/>
        <v>0</v>
      </c>
      <c r="G27" s="26">
        <f t="shared" si="21"/>
        <v>30000</v>
      </c>
      <c r="H27" s="27">
        <f t="shared" si="22"/>
        <v>30000</v>
      </c>
      <c r="I27" s="25">
        <f t="shared" si="9"/>
        <v>0</v>
      </c>
      <c r="J27" s="26">
        <f t="shared" si="10"/>
        <v>0</v>
      </c>
      <c r="K27" s="26">
        <f t="shared" si="11"/>
        <v>3063</v>
      </c>
      <c r="L27" s="27">
        <f t="shared" si="0"/>
        <v>3063</v>
      </c>
      <c r="M27" s="19" t="str">
        <f t="shared" si="1"/>
        <v/>
      </c>
      <c r="N27" s="3" t="str">
        <f t="shared" si="1"/>
        <v/>
      </c>
      <c r="O27" s="3">
        <f t="shared" si="1"/>
        <v>0.1021</v>
      </c>
      <c r="P27" s="4">
        <f t="shared" si="2"/>
        <v>0.1021</v>
      </c>
      <c r="Q27" s="25">
        <f>SUM(E$13:E27)</f>
        <v>70000</v>
      </c>
      <c r="R27" s="26">
        <f>SUM(F$13:F27)</f>
        <v>100000</v>
      </c>
      <c r="S27" s="26">
        <f>SUM(G$13:G27)</f>
        <v>280000</v>
      </c>
      <c r="T27" s="27">
        <f t="shared" si="12"/>
        <v>450000</v>
      </c>
      <c r="U27" s="25">
        <f>SUM(I$13:I27)</f>
        <v>6291</v>
      </c>
      <c r="V27" s="26">
        <f>SUM(J$13:J27)</f>
        <v>15007</v>
      </c>
      <c r="W27" s="26">
        <f>SUM(K$13:K27)</f>
        <v>28510</v>
      </c>
      <c r="X27" s="27">
        <f t="shared" si="3"/>
        <v>49808</v>
      </c>
      <c r="Y27" s="3">
        <f t="shared" si="13"/>
        <v>8.9871428571428574E-2</v>
      </c>
      <c r="Z27" s="3">
        <f t="shared" si="4"/>
        <v>0.15007000000000001</v>
      </c>
      <c r="AA27" s="3">
        <f t="shared" si="4"/>
        <v>0.10182142857142858</v>
      </c>
      <c r="AB27" s="4">
        <f t="shared" si="14"/>
        <v>0.11068444444444445</v>
      </c>
      <c r="AC27" s="47">
        <f t="shared" si="5"/>
        <v>1.4325924632365783</v>
      </c>
      <c r="AD27" s="47">
        <f t="shared" si="6"/>
        <v>1.8226290650883423</v>
      </c>
      <c r="AE27" s="47">
        <f t="shared" si="7"/>
        <v>1.5027333967308005</v>
      </c>
      <c r="AF27" s="47">
        <f t="shared" si="15"/>
        <v>4.7579549250557207</v>
      </c>
      <c r="AG27" s="47">
        <f t="shared" si="16"/>
        <v>0.30109416457319654</v>
      </c>
      <c r="AH27" s="47">
        <f t="shared" si="17"/>
        <v>0.38306984698199875</v>
      </c>
      <c r="AI27" s="47">
        <f t="shared" si="18"/>
        <v>0.31583598844480476</v>
      </c>
      <c r="AJ27" s="47">
        <f t="shared" si="8"/>
        <v>2</v>
      </c>
    </row>
    <row r="28" spans="1:36" x14ac:dyDescent="0.3">
      <c r="A28" s="2">
        <v>16</v>
      </c>
      <c r="B28" s="13">
        <v>0.84196429942263962</v>
      </c>
      <c r="C28" s="21">
        <v>0.68733116660633353</v>
      </c>
      <c r="D28" s="31">
        <v>0.21033096704047327</v>
      </c>
      <c r="E28" s="25">
        <f t="shared" si="19"/>
        <v>0</v>
      </c>
      <c r="F28" s="26">
        <f t="shared" si="20"/>
        <v>30000</v>
      </c>
      <c r="G28" s="26">
        <f t="shared" si="21"/>
        <v>0</v>
      </c>
      <c r="H28" s="27">
        <f t="shared" si="22"/>
        <v>30000</v>
      </c>
      <c r="I28" s="25">
        <f t="shared" si="9"/>
        <v>0</v>
      </c>
      <c r="J28" s="26">
        <f t="shared" si="10"/>
        <v>4530</v>
      </c>
      <c r="K28" s="26">
        <f t="shared" si="11"/>
        <v>0</v>
      </c>
      <c r="L28" s="27">
        <f t="shared" si="0"/>
        <v>4530</v>
      </c>
      <c r="M28" s="19" t="str">
        <f t="shared" si="1"/>
        <v/>
      </c>
      <c r="N28" s="3">
        <f t="shared" si="1"/>
        <v>0.151</v>
      </c>
      <c r="O28" s="3" t="str">
        <f t="shared" si="1"/>
        <v/>
      </c>
      <c r="P28" s="4">
        <f t="shared" si="2"/>
        <v>0.151</v>
      </c>
      <c r="Q28" s="25">
        <f>SUM(E$13:E28)</f>
        <v>70000</v>
      </c>
      <c r="R28" s="26">
        <f>SUM(F$13:F28)</f>
        <v>130000</v>
      </c>
      <c r="S28" s="26">
        <f>SUM(G$13:G28)</f>
        <v>280000</v>
      </c>
      <c r="T28" s="27">
        <f t="shared" si="12"/>
        <v>480000</v>
      </c>
      <c r="U28" s="25">
        <f>SUM(I$13:I28)</f>
        <v>6291</v>
      </c>
      <c r="V28" s="26">
        <f>SUM(J$13:J28)</f>
        <v>19537</v>
      </c>
      <c r="W28" s="26">
        <f>SUM(K$13:K28)</f>
        <v>28510</v>
      </c>
      <c r="X28" s="27">
        <f t="shared" si="3"/>
        <v>54338</v>
      </c>
      <c r="Y28" s="3">
        <f t="shared" si="13"/>
        <v>8.9871428571428574E-2</v>
      </c>
      <c r="Z28" s="3">
        <f t="shared" si="4"/>
        <v>0.15028461538461538</v>
      </c>
      <c r="AA28" s="3">
        <f t="shared" si="4"/>
        <v>0.10182142857142858</v>
      </c>
      <c r="AB28" s="4">
        <f t="shared" si="14"/>
        <v>0.11320416666666666</v>
      </c>
      <c r="AC28" s="47">
        <f t="shared" si="5"/>
        <v>1.4325924632365783</v>
      </c>
      <c r="AD28" s="47">
        <f t="shared" si="6"/>
        <v>1.8241943938307312</v>
      </c>
      <c r="AE28" s="47">
        <f t="shared" si="7"/>
        <v>1.5027333967308005</v>
      </c>
      <c r="AF28" s="47">
        <f t="shared" si="15"/>
        <v>4.7595202537981098</v>
      </c>
      <c r="AG28" s="47">
        <f t="shared" si="16"/>
        <v>0.30099513960327529</v>
      </c>
      <c r="AH28" s="47">
        <f t="shared" si="17"/>
        <v>0.383272745267765</v>
      </c>
      <c r="AI28" s="47">
        <f t="shared" si="18"/>
        <v>0.31573211512895977</v>
      </c>
      <c r="AJ28" s="47">
        <f t="shared" si="8"/>
        <v>3</v>
      </c>
    </row>
    <row r="29" spans="1:36" x14ac:dyDescent="0.3">
      <c r="A29" s="2">
        <v>17</v>
      </c>
      <c r="B29" s="13">
        <v>0.94155845335844435</v>
      </c>
      <c r="C29" s="21">
        <v>5.3153783508686492E-2</v>
      </c>
      <c r="D29" s="31">
        <v>0.52641178733010063</v>
      </c>
      <c r="E29" s="25">
        <f t="shared" si="19"/>
        <v>0</v>
      </c>
      <c r="F29" s="26">
        <f t="shared" si="20"/>
        <v>0</v>
      </c>
      <c r="G29" s="26">
        <f t="shared" si="21"/>
        <v>30000</v>
      </c>
      <c r="H29" s="27">
        <f t="shared" si="22"/>
        <v>30000</v>
      </c>
      <c r="I29" s="25">
        <f t="shared" si="9"/>
        <v>0</v>
      </c>
      <c r="J29" s="26">
        <f t="shared" si="10"/>
        <v>0</v>
      </c>
      <c r="K29" s="26">
        <f t="shared" si="11"/>
        <v>3003</v>
      </c>
      <c r="L29" s="27">
        <f t="shared" si="0"/>
        <v>3003</v>
      </c>
      <c r="M29" s="19" t="str">
        <f t="shared" si="1"/>
        <v/>
      </c>
      <c r="N29" s="3" t="str">
        <f t="shared" si="1"/>
        <v/>
      </c>
      <c r="O29" s="3">
        <f t="shared" si="1"/>
        <v>0.10009999999999999</v>
      </c>
      <c r="P29" s="4">
        <f t="shared" si="2"/>
        <v>0.10009999999999999</v>
      </c>
      <c r="Q29" s="25">
        <f>SUM(E$13:E29)</f>
        <v>70000</v>
      </c>
      <c r="R29" s="26">
        <f>SUM(F$13:F29)</f>
        <v>130000</v>
      </c>
      <c r="S29" s="26">
        <f>SUM(G$13:G29)</f>
        <v>310000</v>
      </c>
      <c r="T29" s="27">
        <f t="shared" si="12"/>
        <v>510000</v>
      </c>
      <c r="U29" s="25">
        <f>SUM(I$13:I29)</f>
        <v>6291</v>
      </c>
      <c r="V29" s="26">
        <f>SUM(J$13:J29)</f>
        <v>19537</v>
      </c>
      <c r="W29" s="26">
        <f>SUM(K$13:K29)</f>
        <v>31513</v>
      </c>
      <c r="X29" s="27">
        <f t="shared" si="3"/>
        <v>57341</v>
      </c>
      <c r="Y29" s="3">
        <f t="shared" si="13"/>
        <v>8.9871428571428574E-2</v>
      </c>
      <c r="Z29" s="3">
        <f t="shared" si="4"/>
        <v>0.15028461538461538</v>
      </c>
      <c r="AA29" s="3">
        <f t="shared" si="4"/>
        <v>0.10165483870967743</v>
      </c>
      <c r="AB29" s="4">
        <f t="shared" si="14"/>
        <v>0.11243333333333333</v>
      </c>
      <c r="AC29" s="47">
        <f t="shared" si="5"/>
        <v>1.4325924632365783</v>
      </c>
      <c r="AD29" s="47">
        <f t="shared" si="6"/>
        <v>1.8241943938307312</v>
      </c>
      <c r="AE29" s="47">
        <f t="shared" si="7"/>
        <v>1.5017323696945117</v>
      </c>
      <c r="AF29" s="47">
        <f t="shared" si="15"/>
        <v>4.7585192267618215</v>
      </c>
      <c r="AG29" s="47">
        <f t="shared" si="16"/>
        <v>0.30105845851787372</v>
      </c>
      <c r="AH29" s="47">
        <f t="shared" si="17"/>
        <v>0.38335337253057561</v>
      </c>
      <c r="AI29" s="47">
        <f t="shared" si="18"/>
        <v>0.31558816895155062</v>
      </c>
      <c r="AJ29" s="47">
        <f t="shared" si="8"/>
        <v>1</v>
      </c>
    </row>
    <row r="30" spans="1:36" x14ac:dyDescent="0.3">
      <c r="A30" s="2">
        <v>18</v>
      </c>
      <c r="B30" s="13">
        <v>0.38729171739997703</v>
      </c>
      <c r="C30" s="21">
        <v>0.34951775365442306</v>
      </c>
      <c r="D30" s="31">
        <v>0.65407361787018981</v>
      </c>
      <c r="E30" s="25">
        <f t="shared" si="19"/>
        <v>30000</v>
      </c>
      <c r="F30" s="26">
        <f t="shared" si="20"/>
        <v>0</v>
      </c>
      <c r="G30" s="26">
        <f t="shared" si="21"/>
        <v>0</v>
      </c>
      <c r="H30" s="27">
        <f t="shared" si="22"/>
        <v>30000</v>
      </c>
      <c r="I30" s="25">
        <f t="shared" si="9"/>
        <v>2686</v>
      </c>
      <c r="J30" s="26">
        <f t="shared" si="10"/>
        <v>0</v>
      </c>
      <c r="K30" s="26">
        <f t="shared" si="11"/>
        <v>0</v>
      </c>
      <c r="L30" s="27">
        <f t="shared" si="0"/>
        <v>2686</v>
      </c>
      <c r="M30" s="19">
        <f t="shared" si="1"/>
        <v>8.953333333333334E-2</v>
      </c>
      <c r="N30" s="3" t="str">
        <f t="shared" si="1"/>
        <v/>
      </c>
      <c r="O30" s="3" t="str">
        <f t="shared" si="1"/>
        <v/>
      </c>
      <c r="P30" s="4">
        <f t="shared" si="2"/>
        <v>8.953333333333334E-2</v>
      </c>
      <c r="Q30" s="25">
        <f>SUM(E$13:E30)</f>
        <v>100000</v>
      </c>
      <c r="R30" s="26">
        <f>SUM(F$13:F30)</f>
        <v>130000</v>
      </c>
      <c r="S30" s="26">
        <f>SUM(G$13:G30)</f>
        <v>310000</v>
      </c>
      <c r="T30" s="27">
        <f t="shared" si="12"/>
        <v>540000</v>
      </c>
      <c r="U30" s="25">
        <f>SUM(I$13:I30)</f>
        <v>8977</v>
      </c>
      <c r="V30" s="26">
        <f>SUM(J$13:J30)</f>
        <v>19537</v>
      </c>
      <c r="W30" s="26">
        <f>SUM(K$13:K30)</f>
        <v>31513</v>
      </c>
      <c r="X30" s="27">
        <f t="shared" si="3"/>
        <v>60027</v>
      </c>
      <c r="Y30" s="3">
        <f t="shared" si="13"/>
        <v>8.9770000000000003E-2</v>
      </c>
      <c r="Z30" s="3">
        <f t="shared" si="4"/>
        <v>0.15028461538461538</v>
      </c>
      <c r="AA30" s="3">
        <f t="shared" si="4"/>
        <v>0.10165483870967743</v>
      </c>
      <c r="AB30" s="4">
        <f t="shared" si="14"/>
        <v>0.11116111111111111</v>
      </c>
      <c r="AC30" s="47">
        <f t="shared" si="5"/>
        <v>1.4320113578979763</v>
      </c>
      <c r="AD30" s="47">
        <f t="shared" si="6"/>
        <v>1.8241943938307312</v>
      </c>
      <c r="AE30" s="47">
        <f t="shared" si="7"/>
        <v>1.5017323696945117</v>
      </c>
      <c r="AF30" s="47">
        <f t="shared" si="15"/>
        <v>4.7579381214232193</v>
      </c>
      <c r="AG30" s="47">
        <f t="shared" si="16"/>
        <v>0.30097309409093903</v>
      </c>
      <c r="AH30" s="47">
        <f t="shared" si="17"/>
        <v>0.38340019295691652</v>
      </c>
      <c r="AI30" s="47">
        <f t="shared" si="18"/>
        <v>0.31562671295214445</v>
      </c>
      <c r="AJ30" s="47">
        <f t="shared" si="8"/>
        <v>2</v>
      </c>
    </row>
    <row r="31" spans="1:36" x14ac:dyDescent="0.3">
      <c r="A31" s="2">
        <v>19</v>
      </c>
      <c r="B31" s="13">
        <v>0.13859757743450207</v>
      </c>
      <c r="C31" s="21">
        <v>0.67349503852547188</v>
      </c>
      <c r="D31" s="31">
        <v>0.82419131769920673</v>
      </c>
      <c r="E31" s="25">
        <f t="shared" si="19"/>
        <v>0</v>
      </c>
      <c r="F31" s="26">
        <f t="shared" si="20"/>
        <v>30000</v>
      </c>
      <c r="G31" s="26">
        <f t="shared" si="21"/>
        <v>0</v>
      </c>
      <c r="H31" s="27">
        <f t="shared" si="22"/>
        <v>30000</v>
      </c>
      <c r="I31" s="25">
        <f t="shared" si="9"/>
        <v>0</v>
      </c>
      <c r="J31" s="26">
        <f t="shared" si="10"/>
        <v>4528</v>
      </c>
      <c r="K31" s="26">
        <f t="shared" si="11"/>
        <v>0</v>
      </c>
      <c r="L31" s="27">
        <f t="shared" si="0"/>
        <v>4528</v>
      </c>
      <c r="M31" s="19" t="str">
        <f t="shared" si="1"/>
        <v/>
      </c>
      <c r="N31" s="3">
        <f t="shared" si="1"/>
        <v>0.15093333333333334</v>
      </c>
      <c r="O31" s="3" t="str">
        <f t="shared" si="1"/>
        <v/>
      </c>
      <c r="P31" s="4">
        <f t="shared" si="2"/>
        <v>0.15093333333333334</v>
      </c>
      <c r="Q31" s="25">
        <f>SUM(E$13:E31)</f>
        <v>100000</v>
      </c>
      <c r="R31" s="26">
        <f>SUM(F$13:F31)</f>
        <v>160000</v>
      </c>
      <c r="S31" s="26">
        <f>SUM(G$13:G31)</f>
        <v>310000</v>
      </c>
      <c r="T31" s="27">
        <f t="shared" si="12"/>
        <v>570000</v>
      </c>
      <c r="U31" s="25">
        <f>SUM(I$13:I31)</f>
        <v>8977</v>
      </c>
      <c r="V31" s="26">
        <f>SUM(J$13:J31)</f>
        <v>24065</v>
      </c>
      <c r="W31" s="26">
        <f>SUM(K$13:K31)</f>
        <v>31513</v>
      </c>
      <c r="X31" s="27">
        <f t="shared" si="3"/>
        <v>64555</v>
      </c>
      <c r="Y31" s="3">
        <f t="shared" si="13"/>
        <v>8.9770000000000003E-2</v>
      </c>
      <c r="Z31" s="3">
        <f t="shared" si="4"/>
        <v>0.15040624999999999</v>
      </c>
      <c r="AA31" s="3">
        <f t="shared" si="4"/>
        <v>0.10165483870967743</v>
      </c>
      <c r="AB31" s="4">
        <f t="shared" si="14"/>
        <v>0.11325438596491227</v>
      </c>
      <c r="AC31" s="47">
        <f t="shared" si="5"/>
        <v>1.4320113578979763</v>
      </c>
      <c r="AD31" s="47">
        <f t="shared" si="6"/>
        <v>1.8250821505110251</v>
      </c>
      <c r="AE31" s="47">
        <f t="shared" si="7"/>
        <v>1.5017323696945117</v>
      </c>
      <c r="AF31" s="47">
        <f t="shared" si="15"/>
        <v>4.7588258781035133</v>
      </c>
      <c r="AG31" s="47">
        <f t="shared" si="16"/>
        <v>0.30091694770489508</v>
      </c>
      <c r="AH31" s="47">
        <f t="shared" si="17"/>
        <v>0.3835152193545599</v>
      </c>
      <c r="AI31" s="47">
        <f t="shared" si="18"/>
        <v>0.31556783294054497</v>
      </c>
      <c r="AJ31" s="47">
        <f t="shared" si="8"/>
        <v>2</v>
      </c>
    </row>
    <row r="32" spans="1:36" x14ac:dyDescent="0.3">
      <c r="A32" s="2">
        <v>20</v>
      </c>
      <c r="B32" s="13">
        <v>0.14145637947482426</v>
      </c>
      <c r="C32" s="21">
        <v>2.6127224078081657E-2</v>
      </c>
      <c r="D32" s="31">
        <v>0.76439785704004626</v>
      </c>
      <c r="E32" s="25">
        <f t="shared" si="19"/>
        <v>0</v>
      </c>
      <c r="F32" s="26">
        <f t="shared" si="20"/>
        <v>30000</v>
      </c>
      <c r="G32" s="26">
        <f t="shared" si="21"/>
        <v>0</v>
      </c>
      <c r="H32" s="27">
        <f t="shared" si="22"/>
        <v>30000</v>
      </c>
      <c r="I32" s="25">
        <f t="shared" si="9"/>
        <v>0</v>
      </c>
      <c r="J32" s="26">
        <f t="shared" si="10"/>
        <v>4380</v>
      </c>
      <c r="K32" s="26">
        <f t="shared" si="11"/>
        <v>0</v>
      </c>
      <c r="L32" s="27">
        <f t="shared" si="0"/>
        <v>4380</v>
      </c>
      <c r="M32" s="19" t="str">
        <f t="shared" si="1"/>
        <v/>
      </c>
      <c r="N32" s="3">
        <f t="shared" si="1"/>
        <v>0.14599999999999999</v>
      </c>
      <c r="O32" s="3" t="str">
        <f t="shared" si="1"/>
        <v/>
      </c>
      <c r="P32" s="4">
        <f t="shared" si="2"/>
        <v>0.14599999999999999</v>
      </c>
      <c r="Q32" s="25">
        <f>SUM(E$13:E32)</f>
        <v>100000</v>
      </c>
      <c r="R32" s="26">
        <f>SUM(F$13:F32)</f>
        <v>190000</v>
      </c>
      <c r="S32" s="26">
        <f>SUM(G$13:G32)</f>
        <v>310000</v>
      </c>
      <c r="T32" s="27">
        <f t="shared" si="12"/>
        <v>600000</v>
      </c>
      <c r="U32" s="25">
        <f>SUM(I$13:I32)</f>
        <v>8977</v>
      </c>
      <c r="V32" s="26">
        <f>SUM(J$13:J32)</f>
        <v>28445</v>
      </c>
      <c r="W32" s="26">
        <f>SUM(K$13:K32)</f>
        <v>31513</v>
      </c>
      <c r="X32" s="27">
        <f t="shared" si="3"/>
        <v>68935</v>
      </c>
      <c r="Y32" s="3">
        <f t="shared" si="13"/>
        <v>8.9770000000000003E-2</v>
      </c>
      <c r="Z32" s="3">
        <f t="shared" si="4"/>
        <v>0.14971052631578946</v>
      </c>
      <c r="AA32" s="3">
        <f t="shared" si="4"/>
        <v>0.10165483870967743</v>
      </c>
      <c r="AB32" s="4">
        <f t="shared" si="14"/>
        <v>0.11489166666666667</v>
      </c>
      <c r="AC32" s="47">
        <f t="shared" si="5"/>
        <v>1.4320113578979763</v>
      </c>
      <c r="AD32" s="47">
        <f t="shared" si="6"/>
        <v>1.8200101996260862</v>
      </c>
      <c r="AE32" s="47">
        <f t="shared" si="7"/>
        <v>1.5017323696945117</v>
      </c>
      <c r="AF32" s="47">
        <f t="shared" si="15"/>
        <v>4.7537539272185745</v>
      </c>
      <c r="AG32" s="47">
        <f t="shared" si="16"/>
        <v>0.30123800680946211</v>
      </c>
      <c r="AH32" s="47">
        <f t="shared" si="17"/>
        <v>0.38285746958950728</v>
      </c>
      <c r="AI32" s="47">
        <f t="shared" si="18"/>
        <v>0.31590452360103055</v>
      </c>
      <c r="AJ32" s="47">
        <f t="shared" si="8"/>
        <v>1</v>
      </c>
    </row>
    <row r="33" spans="1:36" x14ac:dyDescent="0.3">
      <c r="A33" s="2">
        <v>21</v>
      </c>
      <c r="B33" s="13">
        <v>0.42119702339198706</v>
      </c>
      <c r="C33" s="21">
        <v>0.32571719276141586</v>
      </c>
      <c r="D33" s="31">
        <v>0.16207239089430636</v>
      </c>
      <c r="E33" s="25">
        <f t="shared" si="19"/>
        <v>30000</v>
      </c>
      <c r="F33" s="26">
        <f t="shared" si="20"/>
        <v>0</v>
      </c>
      <c r="G33" s="26">
        <f t="shared" si="21"/>
        <v>0</v>
      </c>
      <c r="H33" s="27">
        <f t="shared" si="22"/>
        <v>30000</v>
      </c>
      <c r="I33" s="25">
        <f t="shared" si="9"/>
        <v>2690</v>
      </c>
      <c r="J33" s="26">
        <f t="shared" si="10"/>
        <v>0</v>
      </c>
      <c r="K33" s="26">
        <f t="shared" si="11"/>
        <v>0</v>
      </c>
      <c r="L33" s="27">
        <f t="shared" si="0"/>
        <v>2690</v>
      </c>
      <c r="M33" s="19">
        <f t="shared" si="1"/>
        <v>8.9666666666666672E-2</v>
      </c>
      <c r="N33" s="3" t="str">
        <f t="shared" si="1"/>
        <v/>
      </c>
      <c r="O33" s="3" t="str">
        <f t="shared" si="1"/>
        <v/>
      </c>
      <c r="P33" s="4">
        <f t="shared" si="2"/>
        <v>8.9666666666666672E-2</v>
      </c>
      <c r="Q33" s="25">
        <f>SUM(E$13:E33)</f>
        <v>130000</v>
      </c>
      <c r="R33" s="26">
        <f>SUM(F$13:F33)</f>
        <v>190000</v>
      </c>
      <c r="S33" s="26">
        <f>SUM(G$13:G33)</f>
        <v>310000</v>
      </c>
      <c r="T33" s="27">
        <f t="shared" si="12"/>
        <v>630000</v>
      </c>
      <c r="U33" s="25">
        <f>SUM(I$13:I33)</f>
        <v>11667</v>
      </c>
      <c r="V33" s="26">
        <f>SUM(J$13:J33)</f>
        <v>28445</v>
      </c>
      <c r="W33" s="26">
        <f>SUM(K$13:K33)</f>
        <v>31513</v>
      </c>
      <c r="X33" s="27">
        <f t="shared" si="3"/>
        <v>71625</v>
      </c>
      <c r="Y33" s="3">
        <f t="shared" si="13"/>
        <v>8.974615384615385E-2</v>
      </c>
      <c r="Z33" s="3">
        <f t="shared" si="4"/>
        <v>0.14971052631578946</v>
      </c>
      <c r="AA33" s="3">
        <f t="shared" si="4"/>
        <v>0.10165483870967743</v>
      </c>
      <c r="AB33" s="4">
        <f t="shared" si="14"/>
        <v>0.11369047619047619</v>
      </c>
      <c r="AC33" s="47">
        <f t="shared" si="5"/>
        <v>1.4318747725595504</v>
      </c>
      <c r="AD33" s="47">
        <f t="shared" si="6"/>
        <v>1.8200101996260862</v>
      </c>
      <c r="AE33" s="47">
        <f t="shared" si="7"/>
        <v>1.5017323696945117</v>
      </c>
      <c r="AF33" s="47">
        <f t="shared" si="15"/>
        <v>4.7536173418801484</v>
      </c>
      <c r="AG33" s="47">
        <f t="shared" si="16"/>
        <v>0.30121792933236313</v>
      </c>
      <c r="AH33" s="47">
        <f t="shared" si="17"/>
        <v>0.38286847020510001</v>
      </c>
      <c r="AI33" s="47">
        <f t="shared" si="18"/>
        <v>0.31591360046253686</v>
      </c>
      <c r="AJ33" s="47">
        <f t="shared" si="8"/>
        <v>2</v>
      </c>
    </row>
    <row r="34" spans="1:36" x14ac:dyDescent="0.3">
      <c r="A34" s="2">
        <v>22</v>
      </c>
      <c r="B34" s="13">
        <v>0.99771515753781737</v>
      </c>
      <c r="C34" s="21">
        <v>0.12220285174429968</v>
      </c>
      <c r="D34" s="31">
        <v>0.73544602216590138</v>
      </c>
      <c r="E34" s="25">
        <f t="shared" si="19"/>
        <v>0</v>
      </c>
      <c r="F34" s="26">
        <f t="shared" si="20"/>
        <v>30000</v>
      </c>
      <c r="G34" s="26">
        <f t="shared" si="21"/>
        <v>0</v>
      </c>
      <c r="H34" s="27">
        <f t="shared" si="22"/>
        <v>30000</v>
      </c>
      <c r="I34" s="25">
        <f t="shared" si="9"/>
        <v>0</v>
      </c>
      <c r="J34" s="26">
        <f t="shared" si="10"/>
        <v>4428</v>
      </c>
      <c r="K34" s="26">
        <f t="shared" si="11"/>
        <v>0</v>
      </c>
      <c r="L34" s="27">
        <f t="shared" si="0"/>
        <v>4428</v>
      </c>
      <c r="M34" s="19" t="str">
        <f t="shared" si="1"/>
        <v/>
      </c>
      <c r="N34" s="3">
        <f t="shared" si="1"/>
        <v>0.14760000000000001</v>
      </c>
      <c r="O34" s="3" t="str">
        <f t="shared" si="1"/>
        <v/>
      </c>
      <c r="P34" s="4">
        <f t="shared" si="2"/>
        <v>0.14760000000000001</v>
      </c>
      <c r="Q34" s="25">
        <f>SUM(E$13:E34)</f>
        <v>130000</v>
      </c>
      <c r="R34" s="26">
        <f>SUM(F$13:F34)</f>
        <v>220000</v>
      </c>
      <c r="S34" s="26">
        <f>SUM(G$13:G34)</f>
        <v>310000</v>
      </c>
      <c r="T34" s="27">
        <f t="shared" si="12"/>
        <v>660000</v>
      </c>
      <c r="U34" s="25">
        <f>SUM(I$13:I34)</f>
        <v>11667</v>
      </c>
      <c r="V34" s="26">
        <f>SUM(J$13:J34)</f>
        <v>32873</v>
      </c>
      <c r="W34" s="26">
        <f>SUM(K$13:K34)</f>
        <v>31513</v>
      </c>
      <c r="X34" s="27">
        <f t="shared" si="3"/>
        <v>76053</v>
      </c>
      <c r="Y34" s="3">
        <f t="shared" si="13"/>
        <v>8.974615384615385E-2</v>
      </c>
      <c r="Z34" s="3">
        <f t="shared" si="4"/>
        <v>0.14942272727272726</v>
      </c>
      <c r="AA34" s="3">
        <f t="shared" si="4"/>
        <v>0.10165483870967743</v>
      </c>
      <c r="AB34" s="4">
        <f t="shared" si="14"/>
        <v>0.11523181818181819</v>
      </c>
      <c r="AC34" s="47">
        <f t="shared" si="5"/>
        <v>1.4318747725595504</v>
      </c>
      <c r="AD34" s="47">
        <f t="shared" si="6"/>
        <v>1.8179162163748295</v>
      </c>
      <c r="AE34" s="47">
        <f t="shared" si="7"/>
        <v>1.5017323696945117</v>
      </c>
      <c r="AF34" s="47">
        <f t="shared" si="15"/>
        <v>4.7515233586288916</v>
      </c>
      <c r="AG34" s="47">
        <f t="shared" si="16"/>
        <v>0.30135067524380954</v>
      </c>
      <c r="AH34" s="47">
        <f t="shared" si="17"/>
        <v>0.38259650204043422</v>
      </c>
      <c r="AI34" s="47">
        <f t="shared" si="18"/>
        <v>0.31605282271575624</v>
      </c>
      <c r="AJ34" s="47">
        <f t="shared" si="8"/>
        <v>1</v>
      </c>
    </row>
    <row r="35" spans="1:36" x14ac:dyDescent="0.3">
      <c r="A35" s="2">
        <v>23</v>
      </c>
      <c r="B35" s="13">
        <v>0.98428068749365749</v>
      </c>
      <c r="C35" s="21">
        <v>0.63245163745720789</v>
      </c>
      <c r="D35" s="31">
        <v>0.39117261660271374</v>
      </c>
      <c r="E35" s="25">
        <f t="shared" si="19"/>
        <v>30000</v>
      </c>
      <c r="F35" s="26">
        <f t="shared" si="20"/>
        <v>0</v>
      </c>
      <c r="G35" s="26">
        <f t="shared" si="21"/>
        <v>0</v>
      </c>
      <c r="H35" s="27">
        <f t="shared" si="22"/>
        <v>30000</v>
      </c>
      <c r="I35" s="25">
        <f t="shared" si="9"/>
        <v>2807</v>
      </c>
      <c r="J35" s="26">
        <f t="shared" si="10"/>
        <v>0</v>
      </c>
      <c r="K35" s="26">
        <f t="shared" si="11"/>
        <v>0</v>
      </c>
      <c r="L35" s="27">
        <f t="shared" si="0"/>
        <v>2807</v>
      </c>
      <c r="M35" s="19">
        <f t="shared" si="1"/>
        <v>9.3566666666666673E-2</v>
      </c>
      <c r="N35" s="3" t="str">
        <f t="shared" si="1"/>
        <v/>
      </c>
      <c r="O35" s="3" t="str">
        <f t="shared" si="1"/>
        <v/>
      </c>
      <c r="P35" s="4">
        <f t="shared" si="2"/>
        <v>9.3566666666666673E-2</v>
      </c>
      <c r="Q35" s="25">
        <f>SUM(E$13:E35)</f>
        <v>160000</v>
      </c>
      <c r="R35" s="26">
        <f>SUM(F$13:F35)</f>
        <v>220000</v>
      </c>
      <c r="S35" s="26">
        <f>SUM(G$13:G35)</f>
        <v>310000</v>
      </c>
      <c r="T35" s="27">
        <f t="shared" si="12"/>
        <v>690000</v>
      </c>
      <c r="U35" s="25">
        <f>SUM(I$13:I35)</f>
        <v>14474</v>
      </c>
      <c r="V35" s="26">
        <f>SUM(J$13:J35)</f>
        <v>32873</v>
      </c>
      <c r="W35" s="26">
        <f>SUM(K$13:K35)</f>
        <v>31513</v>
      </c>
      <c r="X35" s="27">
        <f t="shared" si="3"/>
        <v>78860</v>
      </c>
      <c r="Y35" s="3">
        <f t="shared" si="13"/>
        <v>9.0462500000000001E-2</v>
      </c>
      <c r="Z35" s="3">
        <f t="shared" si="4"/>
        <v>0.14942272727272726</v>
      </c>
      <c r="AA35" s="3">
        <f t="shared" si="4"/>
        <v>0.10165483870967743</v>
      </c>
      <c r="AB35" s="4">
        <f t="shared" si="14"/>
        <v>0.11428985507246377</v>
      </c>
      <c r="AC35" s="47">
        <f t="shared" si="5"/>
        <v>1.435983528275488</v>
      </c>
      <c r="AD35" s="47">
        <f t="shared" si="6"/>
        <v>1.8179162163748295</v>
      </c>
      <c r="AE35" s="47">
        <f t="shared" si="7"/>
        <v>1.5017323696945117</v>
      </c>
      <c r="AF35" s="47">
        <f t="shared" si="15"/>
        <v>4.755632114344829</v>
      </c>
      <c r="AG35" s="47">
        <f t="shared" si="16"/>
        <v>0.30195429203701551</v>
      </c>
      <c r="AH35" s="47">
        <f t="shared" si="17"/>
        <v>0.38226594754697063</v>
      </c>
      <c r="AI35" s="47">
        <f t="shared" si="18"/>
        <v>0.31577976041601391</v>
      </c>
      <c r="AJ35" s="47">
        <f t="shared" si="8"/>
        <v>2</v>
      </c>
    </row>
    <row r="36" spans="1:36" x14ac:dyDescent="0.3">
      <c r="A36" s="2">
        <v>24</v>
      </c>
      <c r="B36" s="13">
        <v>0.52196668971603</v>
      </c>
      <c r="C36" s="21">
        <v>0.79065612043287048</v>
      </c>
      <c r="D36" s="31">
        <v>0.95330356806762984</v>
      </c>
      <c r="E36" s="25">
        <f t="shared" si="19"/>
        <v>0</v>
      </c>
      <c r="F36" s="26">
        <f t="shared" si="20"/>
        <v>30000</v>
      </c>
      <c r="G36" s="26">
        <f t="shared" si="21"/>
        <v>0</v>
      </c>
      <c r="H36" s="27">
        <f t="shared" si="22"/>
        <v>30000</v>
      </c>
      <c r="I36" s="25">
        <f t="shared" si="9"/>
        <v>0</v>
      </c>
      <c r="J36" s="26">
        <f t="shared" si="10"/>
        <v>4550</v>
      </c>
      <c r="K36" s="26">
        <f t="shared" si="11"/>
        <v>0</v>
      </c>
      <c r="L36" s="27">
        <f t="shared" si="0"/>
        <v>4550</v>
      </c>
      <c r="M36" s="19" t="str">
        <f t="shared" si="1"/>
        <v/>
      </c>
      <c r="N36" s="3">
        <f t="shared" si="1"/>
        <v>0.15166666666666667</v>
      </c>
      <c r="O36" s="3" t="str">
        <f t="shared" si="1"/>
        <v/>
      </c>
      <c r="P36" s="4">
        <f t="shared" si="2"/>
        <v>0.15166666666666667</v>
      </c>
      <c r="Q36" s="25">
        <f>SUM(E$13:E36)</f>
        <v>160000</v>
      </c>
      <c r="R36" s="26">
        <f>SUM(F$13:F36)</f>
        <v>250000</v>
      </c>
      <c r="S36" s="26">
        <f>SUM(G$13:G36)</f>
        <v>310000</v>
      </c>
      <c r="T36" s="27">
        <f t="shared" si="12"/>
        <v>720000</v>
      </c>
      <c r="U36" s="25">
        <f>SUM(I$13:I36)</f>
        <v>14474</v>
      </c>
      <c r="V36" s="26">
        <f>SUM(J$13:J36)</f>
        <v>37423</v>
      </c>
      <c r="W36" s="26">
        <f>SUM(K$13:K36)</f>
        <v>31513</v>
      </c>
      <c r="X36" s="27">
        <f t="shared" si="3"/>
        <v>83410</v>
      </c>
      <c r="Y36" s="3">
        <f t="shared" si="13"/>
        <v>9.0462500000000001E-2</v>
      </c>
      <c r="Z36" s="3">
        <f t="shared" si="4"/>
        <v>0.14969199999999999</v>
      </c>
      <c r="AA36" s="3">
        <f t="shared" si="4"/>
        <v>0.10165483870967743</v>
      </c>
      <c r="AB36" s="4">
        <f t="shared" si="14"/>
        <v>0.11584722222222223</v>
      </c>
      <c r="AC36" s="47">
        <f t="shared" si="5"/>
        <v>1.435983528275488</v>
      </c>
      <c r="AD36" s="47">
        <f t="shared" si="6"/>
        <v>1.8198753322885444</v>
      </c>
      <c r="AE36" s="47">
        <f t="shared" si="7"/>
        <v>1.5017323696945117</v>
      </c>
      <c r="AF36" s="47">
        <f t="shared" si="15"/>
        <v>4.7575912302585444</v>
      </c>
      <c r="AG36" s="47">
        <f t="shared" si="16"/>
        <v>0.30182995107745975</v>
      </c>
      <c r="AH36" s="47">
        <f t="shared" si="17"/>
        <v>0.38252032261915153</v>
      </c>
      <c r="AI36" s="47">
        <f t="shared" si="18"/>
        <v>0.31564972630338867</v>
      </c>
      <c r="AJ36" s="47">
        <f t="shared" si="8"/>
        <v>3</v>
      </c>
    </row>
    <row r="37" spans="1:36" x14ac:dyDescent="0.3">
      <c r="A37" s="2">
        <v>25</v>
      </c>
      <c r="B37" s="13">
        <v>4.933555335810913E-2</v>
      </c>
      <c r="C37" s="21">
        <v>0.35697519890735652</v>
      </c>
      <c r="D37" s="31">
        <v>0.97408168607555767</v>
      </c>
      <c r="E37" s="25">
        <f t="shared" si="19"/>
        <v>0</v>
      </c>
      <c r="F37" s="26">
        <f t="shared" si="20"/>
        <v>0</v>
      </c>
      <c r="G37" s="26">
        <f t="shared" si="21"/>
        <v>30000</v>
      </c>
      <c r="H37" s="27">
        <f t="shared" si="22"/>
        <v>30000</v>
      </c>
      <c r="I37" s="25">
        <f t="shared" si="9"/>
        <v>0</v>
      </c>
      <c r="J37" s="26">
        <f t="shared" si="10"/>
        <v>0</v>
      </c>
      <c r="K37" s="26">
        <f t="shared" si="11"/>
        <v>3101</v>
      </c>
      <c r="L37" s="27">
        <f t="shared" si="0"/>
        <v>3101</v>
      </c>
      <c r="M37" s="19" t="str">
        <f t="shared" si="1"/>
        <v/>
      </c>
      <c r="N37" s="3" t="str">
        <f t="shared" si="1"/>
        <v/>
      </c>
      <c r="O37" s="3">
        <f t="shared" si="1"/>
        <v>0.10336666666666666</v>
      </c>
      <c r="P37" s="4">
        <f t="shared" si="2"/>
        <v>0.10336666666666666</v>
      </c>
      <c r="Q37" s="25">
        <f>SUM(E$13:E37)</f>
        <v>160000</v>
      </c>
      <c r="R37" s="26">
        <f>SUM(F$13:F37)</f>
        <v>250000</v>
      </c>
      <c r="S37" s="26">
        <f>SUM(G$13:G37)</f>
        <v>340000</v>
      </c>
      <c r="T37" s="27">
        <f t="shared" si="12"/>
        <v>750000</v>
      </c>
      <c r="U37" s="25">
        <f>SUM(I$13:I37)</f>
        <v>14474</v>
      </c>
      <c r="V37" s="26">
        <f>SUM(J$13:J37)</f>
        <v>37423</v>
      </c>
      <c r="W37" s="26">
        <f>SUM(K$13:K37)</f>
        <v>34614</v>
      </c>
      <c r="X37" s="27">
        <f t="shared" si="3"/>
        <v>86511</v>
      </c>
      <c r="Y37" s="3">
        <f t="shared" si="13"/>
        <v>9.0462500000000001E-2</v>
      </c>
      <c r="Z37" s="3">
        <f t="shared" si="4"/>
        <v>0.14969199999999999</v>
      </c>
      <c r="AA37" s="3">
        <f t="shared" si="4"/>
        <v>0.10180588235294118</v>
      </c>
      <c r="AB37" s="4">
        <f t="shared" si="14"/>
        <v>0.11534800000000001</v>
      </c>
      <c r="AC37" s="47">
        <f t="shared" si="5"/>
        <v>1.435983528275488</v>
      </c>
      <c r="AD37" s="47">
        <f t="shared" si="6"/>
        <v>1.8198753322885444</v>
      </c>
      <c r="AE37" s="47">
        <f t="shared" si="7"/>
        <v>1.5026399523493885</v>
      </c>
      <c r="AF37" s="47">
        <f t="shared" si="15"/>
        <v>4.7584988129134214</v>
      </c>
      <c r="AG37" s="47">
        <f t="shared" si="16"/>
        <v>0.30177238342028667</v>
      </c>
      <c r="AH37" s="47">
        <f t="shared" si="17"/>
        <v>0.38244736498616755</v>
      </c>
      <c r="AI37" s="47">
        <f t="shared" si="18"/>
        <v>0.31578025159354567</v>
      </c>
      <c r="AJ37" s="47">
        <f t="shared" si="8"/>
        <v>2</v>
      </c>
    </row>
    <row r="38" spans="1:36" x14ac:dyDescent="0.3">
      <c r="A38" s="2">
        <v>26</v>
      </c>
      <c r="B38" s="13">
        <v>0.82917890129802863</v>
      </c>
      <c r="C38" s="21">
        <v>0.4786780692503757</v>
      </c>
      <c r="D38" s="31">
        <v>0.76999271073489683</v>
      </c>
      <c r="E38" s="25">
        <f t="shared" si="19"/>
        <v>0</v>
      </c>
      <c r="F38" s="26">
        <f t="shared" si="20"/>
        <v>30000</v>
      </c>
      <c r="G38" s="26">
        <f t="shared" si="21"/>
        <v>0</v>
      </c>
      <c r="H38" s="27">
        <f t="shared" si="22"/>
        <v>30000</v>
      </c>
      <c r="I38" s="25">
        <f t="shared" si="9"/>
        <v>0</v>
      </c>
      <c r="J38" s="26">
        <f t="shared" si="10"/>
        <v>4497</v>
      </c>
      <c r="K38" s="26">
        <f t="shared" si="11"/>
        <v>0</v>
      </c>
      <c r="L38" s="27">
        <f t="shared" si="0"/>
        <v>4497</v>
      </c>
      <c r="M38" s="19" t="str">
        <f t="shared" si="1"/>
        <v/>
      </c>
      <c r="N38" s="3">
        <f t="shared" si="1"/>
        <v>0.14990000000000001</v>
      </c>
      <c r="O38" s="3" t="str">
        <f t="shared" si="1"/>
        <v/>
      </c>
      <c r="P38" s="4">
        <f t="shared" si="2"/>
        <v>0.14990000000000001</v>
      </c>
      <c r="Q38" s="25">
        <f>SUM(E$13:E38)</f>
        <v>160000</v>
      </c>
      <c r="R38" s="26">
        <f>SUM(F$13:F38)</f>
        <v>280000</v>
      </c>
      <c r="S38" s="26">
        <f>SUM(G$13:G38)</f>
        <v>340000</v>
      </c>
      <c r="T38" s="27">
        <f t="shared" si="12"/>
        <v>780000</v>
      </c>
      <c r="U38" s="25">
        <f>SUM(I$13:I38)</f>
        <v>14474</v>
      </c>
      <c r="V38" s="26">
        <f>SUM(J$13:J38)</f>
        <v>41920</v>
      </c>
      <c r="W38" s="26">
        <f>SUM(K$13:K38)</f>
        <v>34614</v>
      </c>
      <c r="X38" s="27">
        <f t="shared" si="3"/>
        <v>91008</v>
      </c>
      <c r="Y38" s="3">
        <f t="shared" si="13"/>
        <v>9.0462500000000001E-2</v>
      </c>
      <c r="Z38" s="3">
        <f t="shared" si="4"/>
        <v>0.14971428571428572</v>
      </c>
      <c r="AA38" s="3">
        <f t="shared" si="4"/>
        <v>0.10180588235294118</v>
      </c>
      <c r="AB38" s="4">
        <f t="shared" si="14"/>
        <v>0.11667692307692308</v>
      </c>
      <c r="AC38" s="47">
        <f t="shared" si="5"/>
        <v>1.435983528275488</v>
      </c>
      <c r="AD38" s="47">
        <f t="shared" si="6"/>
        <v>1.8200375684062966</v>
      </c>
      <c r="AE38" s="47">
        <f t="shared" si="7"/>
        <v>1.5026399523493885</v>
      </c>
      <c r="AF38" s="47">
        <f t="shared" si="15"/>
        <v>4.7586610490311738</v>
      </c>
      <c r="AG38" s="47">
        <f t="shared" si="16"/>
        <v>0.30176209515234187</v>
      </c>
      <c r="AH38" s="47">
        <f t="shared" si="17"/>
        <v>0.38246841908961809</v>
      </c>
      <c r="AI38" s="47">
        <f t="shared" si="18"/>
        <v>0.31576948575803993</v>
      </c>
      <c r="AJ38" s="47">
        <f t="shared" si="8"/>
        <v>2</v>
      </c>
    </row>
    <row r="39" spans="1:36" x14ac:dyDescent="0.3">
      <c r="A39" s="2">
        <v>27</v>
      </c>
      <c r="B39" s="13">
        <v>0.83057412655940144</v>
      </c>
      <c r="C39" s="21">
        <v>0.11268826372767071</v>
      </c>
      <c r="D39" s="31">
        <v>0.10136237862120667</v>
      </c>
      <c r="E39" s="25">
        <f t="shared" si="19"/>
        <v>0</v>
      </c>
      <c r="F39" s="26">
        <f t="shared" si="20"/>
        <v>30000</v>
      </c>
      <c r="G39" s="26">
        <f t="shared" si="21"/>
        <v>0</v>
      </c>
      <c r="H39" s="27">
        <f t="shared" si="22"/>
        <v>30000</v>
      </c>
      <c r="I39" s="25">
        <f t="shared" si="9"/>
        <v>0</v>
      </c>
      <c r="J39" s="26">
        <f t="shared" si="10"/>
        <v>4425</v>
      </c>
      <c r="K39" s="26">
        <f t="shared" si="11"/>
        <v>0</v>
      </c>
      <c r="L39" s="27">
        <f t="shared" si="0"/>
        <v>4425</v>
      </c>
      <c r="M39" s="19" t="str">
        <f t="shared" si="1"/>
        <v/>
      </c>
      <c r="N39" s="3">
        <f t="shared" si="1"/>
        <v>0.14749999999999999</v>
      </c>
      <c r="O39" s="3" t="str">
        <f t="shared" si="1"/>
        <v/>
      </c>
      <c r="P39" s="4">
        <f t="shared" si="2"/>
        <v>0.14749999999999999</v>
      </c>
      <c r="Q39" s="25">
        <f>SUM(E$13:E39)</f>
        <v>160000</v>
      </c>
      <c r="R39" s="26">
        <f>SUM(F$13:F39)</f>
        <v>310000</v>
      </c>
      <c r="S39" s="26">
        <f>SUM(G$13:G39)</f>
        <v>340000</v>
      </c>
      <c r="T39" s="27">
        <f t="shared" si="12"/>
        <v>810000</v>
      </c>
      <c r="U39" s="25">
        <f>SUM(I$13:I39)</f>
        <v>14474</v>
      </c>
      <c r="V39" s="26">
        <f>SUM(J$13:J39)</f>
        <v>46345</v>
      </c>
      <c r="W39" s="26">
        <f>SUM(K$13:K39)</f>
        <v>34614</v>
      </c>
      <c r="X39" s="27">
        <f t="shared" si="3"/>
        <v>95433</v>
      </c>
      <c r="Y39" s="3">
        <f t="shared" si="13"/>
        <v>9.0462500000000001E-2</v>
      </c>
      <c r="Z39" s="3">
        <f t="shared" si="4"/>
        <v>0.14949999999999999</v>
      </c>
      <c r="AA39" s="3">
        <f t="shared" si="4"/>
        <v>0.10180588235294118</v>
      </c>
      <c r="AB39" s="4">
        <f t="shared" si="14"/>
        <v>0.11781851851851852</v>
      </c>
      <c r="AC39" s="47">
        <f t="shared" si="5"/>
        <v>1.435983528275488</v>
      </c>
      <c r="AD39" s="47">
        <f t="shared" si="6"/>
        <v>1.8184782045990513</v>
      </c>
      <c r="AE39" s="47">
        <f t="shared" si="7"/>
        <v>1.5026399523493885</v>
      </c>
      <c r="AF39" s="47">
        <f t="shared" si="15"/>
        <v>4.7571016852239278</v>
      </c>
      <c r="AG39" s="47">
        <f t="shared" si="16"/>
        <v>0.30186101187111641</v>
      </c>
      <c r="AH39" s="47">
        <f t="shared" si="17"/>
        <v>0.38226599407102041</v>
      </c>
      <c r="AI39" s="47">
        <f t="shared" si="18"/>
        <v>0.31587299405786312</v>
      </c>
      <c r="AJ39" s="47">
        <f t="shared" si="8"/>
        <v>1</v>
      </c>
    </row>
    <row r="40" spans="1:36" x14ac:dyDescent="0.3">
      <c r="A40" s="2">
        <v>28</v>
      </c>
      <c r="B40" s="13">
        <v>0.12541295162440103</v>
      </c>
      <c r="C40" s="21">
        <v>0.57034601159728393</v>
      </c>
      <c r="D40" s="31">
        <v>0.33625967477603558</v>
      </c>
      <c r="E40" s="25">
        <f t="shared" si="19"/>
        <v>30000</v>
      </c>
      <c r="F40" s="26">
        <f t="shared" si="20"/>
        <v>0</v>
      </c>
      <c r="G40" s="26">
        <f t="shared" si="21"/>
        <v>0</v>
      </c>
      <c r="H40" s="27">
        <f t="shared" si="22"/>
        <v>30000</v>
      </c>
      <c r="I40" s="25">
        <f t="shared" si="9"/>
        <v>2643</v>
      </c>
      <c r="J40" s="26">
        <f t="shared" si="10"/>
        <v>0</v>
      </c>
      <c r="K40" s="26">
        <f t="shared" si="11"/>
        <v>0</v>
      </c>
      <c r="L40" s="27">
        <f t="shared" si="0"/>
        <v>2643</v>
      </c>
      <c r="M40" s="19">
        <f t="shared" si="1"/>
        <v>8.8099999999999998E-2</v>
      </c>
      <c r="N40" s="3" t="str">
        <f t="shared" si="1"/>
        <v/>
      </c>
      <c r="O40" s="3" t="str">
        <f t="shared" si="1"/>
        <v/>
      </c>
      <c r="P40" s="4">
        <f t="shared" si="2"/>
        <v>8.8099999999999998E-2</v>
      </c>
      <c r="Q40" s="25">
        <f>SUM(E$13:E40)</f>
        <v>190000</v>
      </c>
      <c r="R40" s="26">
        <f>SUM(F$13:F40)</f>
        <v>310000</v>
      </c>
      <c r="S40" s="26">
        <f>SUM(G$13:G40)</f>
        <v>340000</v>
      </c>
      <c r="T40" s="27">
        <f t="shared" si="12"/>
        <v>840000</v>
      </c>
      <c r="U40" s="25">
        <f>SUM(I$13:I40)</f>
        <v>17117</v>
      </c>
      <c r="V40" s="26">
        <f>SUM(J$13:J40)</f>
        <v>46345</v>
      </c>
      <c r="W40" s="26">
        <f>SUM(K$13:K40)</f>
        <v>34614</v>
      </c>
      <c r="X40" s="27">
        <f t="shared" si="3"/>
        <v>98076</v>
      </c>
      <c r="Y40" s="3">
        <f t="shared" si="13"/>
        <v>9.0089473684210525E-2</v>
      </c>
      <c r="Z40" s="3">
        <f t="shared" si="4"/>
        <v>0.14949999999999999</v>
      </c>
      <c r="AA40" s="3">
        <f t="shared" si="4"/>
        <v>0.10180588235294118</v>
      </c>
      <c r="AB40" s="4">
        <f t="shared" si="14"/>
        <v>0.11675714285714285</v>
      </c>
      <c r="AC40" s="47">
        <f t="shared" si="5"/>
        <v>1.4338424874215341</v>
      </c>
      <c r="AD40" s="47">
        <f t="shared" si="6"/>
        <v>1.8184782045990513</v>
      </c>
      <c r="AE40" s="47">
        <f t="shared" si="7"/>
        <v>1.5026399523493885</v>
      </c>
      <c r="AF40" s="47">
        <f t="shared" si="15"/>
        <v>4.7549606443699739</v>
      </c>
      <c r="AG40" s="47">
        <f t="shared" si="16"/>
        <v>0.30154665719878243</v>
      </c>
      <c r="AH40" s="47">
        <f t="shared" si="17"/>
        <v>0.38243811896785895</v>
      </c>
      <c r="AI40" s="47">
        <f t="shared" si="18"/>
        <v>0.31601522383335862</v>
      </c>
      <c r="AJ40" s="47">
        <f t="shared" si="8"/>
        <v>2</v>
      </c>
    </row>
    <row r="41" spans="1:36" x14ac:dyDescent="0.3">
      <c r="A41" s="2">
        <v>29</v>
      </c>
      <c r="B41" s="13">
        <v>0.82183322305407136</v>
      </c>
      <c r="C41" s="21">
        <v>0.89974636370046324</v>
      </c>
      <c r="D41" s="31">
        <v>0.63026915525054616</v>
      </c>
      <c r="E41" s="25">
        <f t="shared" si="19"/>
        <v>0</v>
      </c>
      <c r="F41" s="26">
        <f t="shared" si="20"/>
        <v>30000</v>
      </c>
      <c r="G41" s="26">
        <f t="shared" si="21"/>
        <v>0</v>
      </c>
      <c r="H41" s="27">
        <f t="shared" si="22"/>
        <v>30000</v>
      </c>
      <c r="I41" s="25">
        <f t="shared" si="9"/>
        <v>0</v>
      </c>
      <c r="J41" s="26">
        <f t="shared" si="10"/>
        <v>4579</v>
      </c>
      <c r="K41" s="26">
        <f t="shared" si="11"/>
        <v>0</v>
      </c>
      <c r="L41" s="27">
        <f t="shared" si="0"/>
        <v>4579</v>
      </c>
      <c r="M41" s="19" t="str">
        <f t="shared" si="1"/>
        <v/>
      </c>
      <c r="N41" s="3">
        <f t="shared" si="1"/>
        <v>0.15263333333333334</v>
      </c>
      <c r="O41" s="3" t="str">
        <f t="shared" si="1"/>
        <v/>
      </c>
      <c r="P41" s="4">
        <f t="shared" si="2"/>
        <v>0.15263333333333334</v>
      </c>
      <c r="Q41" s="25">
        <f>SUM(E$13:E41)</f>
        <v>190000</v>
      </c>
      <c r="R41" s="26">
        <f>SUM(F$13:F41)</f>
        <v>340000</v>
      </c>
      <c r="S41" s="26">
        <f>SUM(G$13:G41)</f>
        <v>340000</v>
      </c>
      <c r="T41" s="27">
        <f t="shared" si="12"/>
        <v>870000</v>
      </c>
      <c r="U41" s="25">
        <f>SUM(I$13:I41)</f>
        <v>17117</v>
      </c>
      <c r="V41" s="26">
        <f>SUM(J$13:J41)</f>
        <v>50924</v>
      </c>
      <c r="W41" s="26">
        <f>SUM(K$13:K41)</f>
        <v>34614</v>
      </c>
      <c r="X41" s="27">
        <f t="shared" si="3"/>
        <v>102655</v>
      </c>
      <c r="Y41" s="3">
        <f t="shared" si="13"/>
        <v>9.0089473684210525E-2</v>
      </c>
      <c r="Z41" s="3">
        <f t="shared" si="4"/>
        <v>0.14977647058823529</v>
      </c>
      <c r="AA41" s="3">
        <f t="shared" si="4"/>
        <v>0.10180588235294118</v>
      </c>
      <c r="AB41" s="4">
        <f t="shared" si="14"/>
        <v>0.11799425287356322</v>
      </c>
      <c r="AC41" s="47">
        <f t="shared" si="5"/>
        <v>1.4338424874215341</v>
      </c>
      <c r="AD41" s="47">
        <f t="shared" si="6"/>
        <v>1.8204903399421433</v>
      </c>
      <c r="AE41" s="47">
        <f t="shared" si="7"/>
        <v>1.5026399523493885</v>
      </c>
      <c r="AF41" s="47">
        <f t="shared" si="15"/>
        <v>4.7569727797130659</v>
      </c>
      <c r="AG41" s="47">
        <f t="shared" si="16"/>
        <v>0.3014191070288238</v>
      </c>
      <c r="AH41" s="47">
        <f t="shared" si="17"/>
        <v>0.38269933931636935</v>
      </c>
      <c r="AI41" s="47">
        <f t="shared" si="18"/>
        <v>0.31588155365480686</v>
      </c>
      <c r="AJ41" s="47">
        <f t="shared" si="8"/>
        <v>3</v>
      </c>
    </row>
    <row r="42" spans="1:36" x14ac:dyDescent="0.3">
      <c r="A42" s="2">
        <v>30</v>
      </c>
      <c r="B42" s="13">
        <v>0.46672346542798115</v>
      </c>
      <c r="C42" s="21">
        <v>0.13789038283209309</v>
      </c>
      <c r="D42" s="31">
        <v>0.69099104221869756</v>
      </c>
      <c r="E42" s="25">
        <f t="shared" si="19"/>
        <v>0</v>
      </c>
      <c r="F42" s="26">
        <f t="shared" si="20"/>
        <v>0</v>
      </c>
      <c r="G42" s="26">
        <f t="shared" si="21"/>
        <v>30000</v>
      </c>
      <c r="H42" s="27">
        <f t="shared" si="22"/>
        <v>30000</v>
      </c>
      <c r="I42" s="25">
        <f t="shared" si="9"/>
        <v>0</v>
      </c>
      <c r="J42" s="26">
        <f t="shared" si="10"/>
        <v>0</v>
      </c>
      <c r="K42" s="26">
        <f t="shared" si="11"/>
        <v>3026</v>
      </c>
      <c r="L42" s="27">
        <f t="shared" si="0"/>
        <v>3026</v>
      </c>
      <c r="M42" s="19" t="str">
        <f t="shared" si="1"/>
        <v/>
      </c>
      <c r="N42" s="3" t="str">
        <f t="shared" si="1"/>
        <v/>
      </c>
      <c r="O42" s="3">
        <f t="shared" si="1"/>
        <v>0.10086666666666666</v>
      </c>
      <c r="P42" s="4">
        <f t="shared" si="2"/>
        <v>0.10086666666666666</v>
      </c>
      <c r="Q42" s="25">
        <f>SUM(E$13:E42)</f>
        <v>190000</v>
      </c>
      <c r="R42" s="26">
        <f>SUM(F$13:F42)</f>
        <v>340000</v>
      </c>
      <c r="S42" s="26">
        <f>SUM(G$13:G42)</f>
        <v>370000</v>
      </c>
      <c r="T42" s="27">
        <f t="shared" si="12"/>
        <v>900000</v>
      </c>
      <c r="U42" s="25">
        <f>SUM(I$13:I42)</f>
        <v>17117</v>
      </c>
      <c r="V42" s="26">
        <f>SUM(J$13:J42)</f>
        <v>50924</v>
      </c>
      <c r="W42" s="26">
        <f>SUM(K$13:K42)</f>
        <v>37640</v>
      </c>
      <c r="X42" s="27">
        <f t="shared" si="3"/>
        <v>105681</v>
      </c>
      <c r="Y42" s="3">
        <f t="shared" si="13"/>
        <v>9.0089473684210525E-2</v>
      </c>
      <c r="Z42" s="3">
        <f t="shared" si="4"/>
        <v>0.14977647058823529</v>
      </c>
      <c r="AA42" s="3">
        <f t="shared" si="4"/>
        <v>0.10172972972972973</v>
      </c>
      <c r="AB42" s="4">
        <f t="shared" si="14"/>
        <v>0.11742333333333334</v>
      </c>
      <c r="AC42" s="47">
        <f t="shared" si="5"/>
        <v>1.4338424874215341</v>
      </c>
      <c r="AD42" s="47">
        <f t="shared" si="6"/>
        <v>1.8204903399421433</v>
      </c>
      <c r="AE42" s="47">
        <f t="shared" si="7"/>
        <v>1.5021823021589973</v>
      </c>
      <c r="AF42" s="47">
        <f t="shared" si="15"/>
        <v>4.7565151295226746</v>
      </c>
      <c r="AG42" s="47">
        <f t="shared" si="16"/>
        <v>0.30144810820047219</v>
      </c>
      <c r="AH42" s="47">
        <f t="shared" si="17"/>
        <v>0.3827361609012338</v>
      </c>
      <c r="AI42" s="47">
        <f t="shared" si="18"/>
        <v>0.31581573089829407</v>
      </c>
      <c r="AJ42" s="47">
        <f t="shared" si="8"/>
        <v>1</v>
      </c>
    </row>
    <row r="43" spans="1:36" x14ac:dyDescent="0.3">
      <c r="A43" s="2">
        <v>31</v>
      </c>
      <c r="B43" s="13">
        <v>0.12246731489099971</v>
      </c>
      <c r="C43" s="21">
        <v>0.95644669866009235</v>
      </c>
      <c r="D43" s="31">
        <v>0.53654371147099855</v>
      </c>
      <c r="E43" s="25">
        <f t="shared" si="19"/>
        <v>30000</v>
      </c>
      <c r="F43" s="26">
        <f t="shared" si="20"/>
        <v>0</v>
      </c>
      <c r="G43" s="26">
        <f t="shared" si="21"/>
        <v>0</v>
      </c>
      <c r="H43" s="27">
        <f t="shared" si="22"/>
        <v>30000</v>
      </c>
      <c r="I43" s="25">
        <f t="shared" si="9"/>
        <v>2642</v>
      </c>
      <c r="J43" s="26">
        <f t="shared" si="10"/>
        <v>0</v>
      </c>
      <c r="K43" s="26">
        <f t="shared" si="11"/>
        <v>0</v>
      </c>
      <c r="L43" s="27">
        <f t="shared" si="0"/>
        <v>2642</v>
      </c>
      <c r="M43" s="19">
        <f t="shared" si="1"/>
        <v>8.8066666666666668E-2</v>
      </c>
      <c r="N43" s="3" t="str">
        <f t="shared" si="1"/>
        <v/>
      </c>
      <c r="O43" s="3" t="str">
        <f t="shared" si="1"/>
        <v/>
      </c>
      <c r="P43" s="4">
        <f t="shared" si="2"/>
        <v>8.8066666666666668E-2</v>
      </c>
      <c r="Q43" s="25">
        <f>SUM(E$13:E43)</f>
        <v>220000</v>
      </c>
      <c r="R43" s="26">
        <f>SUM(F$13:F43)</f>
        <v>340000</v>
      </c>
      <c r="S43" s="26">
        <f>SUM(G$13:G43)</f>
        <v>370000</v>
      </c>
      <c r="T43" s="27">
        <f t="shared" si="12"/>
        <v>930000</v>
      </c>
      <c r="U43" s="25">
        <f>SUM(I$13:I43)</f>
        <v>19759</v>
      </c>
      <c r="V43" s="26">
        <f>SUM(J$13:J43)</f>
        <v>50924</v>
      </c>
      <c r="W43" s="26">
        <f>SUM(K$13:K43)</f>
        <v>37640</v>
      </c>
      <c r="X43" s="27">
        <f t="shared" si="3"/>
        <v>108323</v>
      </c>
      <c r="Y43" s="3">
        <f t="shared" si="13"/>
        <v>8.9813636363636359E-2</v>
      </c>
      <c r="Z43" s="3">
        <f t="shared" si="4"/>
        <v>0.14977647058823529</v>
      </c>
      <c r="AA43" s="3">
        <f t="shared" si="4"/>
        <v>0.10172972972972973</v>
      </c>
      <c r="AB43" s="4">
        <f t="shared" si="14"/>
        <v>0.1164763440860215</v>
      </c>
      <c r="AC43" s="47">
        <f t="shared" si="5"/>
        <v>1.4322613307865359</v>
      </c>
      <c r="AD43" s="47">
        <f t="shared" si="6"/>
        <v>1.8204903399421433</v>
      </c>
      <c r="AE43" s="47">
        <f t="shared" si="7"/>
        <v>1.5021823021589973</v>
      </c>
      <c r="AF43" s="47">
        <f t="shared" si="15"/>
        <v>4.7549339728876765</v>
      </c>
      <c r="AG43" s="47">
        <f t="shared" si="16"/>
        <v>0.30121581896892713</v>
      </c>
      <c r="AH43" s="47">
        <f t="shared" si="17"/>
        <v>0.38286343203133011</v>
      </c>
      <c r="AI43" s="47">
        <f t="shared" si="18"/>
        <v>0.31592074899974276</v>
      </c>
      <c r="AJ43" s="47">
        <f t="shared" si="8"/>
        <v>3</v>
      </c>
    </row>
    <row r="44" spans="1:36" x14ac:dyDescent="0.3">
      <c r="A44" s="2">
        <v>32</v>
      </c>
      <c r="B44" s="13">
        <v>0.75077591207314509</v>
      </c>
      <c r="C44" s="21">
        <v>0.64110748239285398</v>
      </c>
      <c r="D44" s="31">
        <v>0.98913580362115039</v>
      </c>
      <c r="E44" s="25">
        <f t="shared" si="19"/>
        <v>0</v>
      </c>
      <c r="F44" s="26">
        <f t="shared" si="20"/>
        <v>0</v>
      </c>
      <c r="G44" s="26">
        <f t="shared" si="21"/>
        <v>30000</v>
      </c>
      <c r="H44" s="27">
        <f t="shared" si="22"/>
        <v>30000</v>
      </c>
      <c r="I44" s="25">
        <f t="shared" si="9"/>
        <v>0</v>
      </c>
      <c r="J44" s="26">
        <f t="shared" si="10"/>
        <v>0</v>
      </c>
      <c r="K44" s="26">
        <f t="shared" si="11"/>
        <v>3120</v>
      </c>
      <c r="L44" s="27">
        <f t="shared" si="0"/>
        <v>3120</v>
      </c>
      <c r="M44" s="19" t="str">
        <f t="shared" si="1"/>
        <v/>
      </c>
      <c r="N44" s="3" t="str">
        <f t="shared" si="1"/>
        <v/>
      </c>
      <c r="O44" s="3">
        <f t="shared" si="1"/>
        <v>0.104</v>
      </c>
      <c r="P44" s="4">
        <f t="shared" si="2"/>
        <v>0.104</v>
      </c>
      <c r="Q44" s="25">
        <f>SUM(E$13:E44)</f>
        <v>220000</v>
      </c>
      <c r="R44" s="26">
        <f>SUM(F$13:F44)</f>
        <v>340000</v>
      </c>
      <c r="S44" s="26">
        <f>SUM(G$13:G44)</f>
        <v>400000</v>
      </c>
      <c r="T44" s="27">
        <f t="shared" si="12"/>
        <v>960000</v>
      </c>
      <c r="U44" s="25">
        <f>SUM(I$13:I44)</f>
        <v>19759</v>
      </c>
      <c r="V44" s="26">
        <f>SUM(J$13:J44)</f>
        <v>50924</v>
      </c>
      <c r="W44" s="26">
        <f>SUM(K$13:K44)</f>
        <v>40760</v>
      </c>
      <c r="X44" s="27">
        <f t="shared" si="3"/>
        <v>111443</v>
      </c>
      <c r="Y44" s="3">
        <f t="shared" si="13"/>
        <v>8.9813636363636359E-2</v>
      </c>
      <c r="Z44" s="3">
        <f t="shared" si="4"/>
        <v>0.14977647058823529</v>
      </c>
      <c r="AA44" s="3">
        <f t="shared" si="4"/>
        <v>0.1019</v>
      </c>
      <c r="AB44" s="4">
        <f t="shared" si="14"/>
        <v>0.11608645833333334</v>
      </c>
      <c r="AC44" s="47">
        <f t="shared" si="5"/>
        <v>1.4322613307865359</v>
      </c>
      <c r="AD44" s="47">
        <f t="shared" si="6"/>
        <v>1.8204903399421433</v>
      </c>
      <c r="AE44" s="47">
        <f t="shared" si="7"/>
        <v>1.5032057585941778</v>
      </c>
      <c r="AF44" s="47">
        <f t="shared" si="15"/>
        <v>4.7559574293228568</v>
      </c>
      <c r="AG44" s="47">
        <f t="shared" si="16"/>
        <v>0.30115099894627489</v>
      </c>
      <c r="AH44" s="47">
        <f t="shared" si="17"/>
        <v>0.38278104188189521</v>
      </c>
      <c r="AI44" s="47">
        <f t="shared" si="18"/>
        <v>0.31606795917182989</v>
      </c>
      <c r="AJ44" s="47">
        <f t="shared" si="8"/>
        <v>2</v>
      </c>
    </row>
    <row r="45" spans="1:36" x14ac:dyDescent="0.3">
      <c r="A45" s="2">
        <v>33</v>
      </c>
      <c r="B45" s="13">
        <v>0.44080644629370691</v>
      </c>
      <c r="C45" s="21">
        <v>0.70481351186439056</v>
      </c>
      <c r="D45" s="31">
        <v>5.7944183564048068E-2</v>
      </c>
      <c r="E45" s="25">
        <f t="shared" si="19"/>
        <v>0</v>
      </c>
      <c r="F45" s="26">
        <f t="shared" si="20"/>
        <v>30000</v>
      </c>
      <c r="G45" s="26">
        <f t="shared" si="21"/>
        <v>0</v>
      </c>
      <c r="H45" s="27">
        <f t="shared" si="22"/>
        <v>30000</v>
      </c>
      <c r="I45" s="25">
        <f t="shared" si="9"/>
        <v>0</v>
      </c>
      <c r="J45" s="26">
        <f t="shared" si="10"/>
        <v>4533</v>
      </c>
      <c r="K45" s="26">
        <f t="shared" si="11"/>
        <v>0</v>
      </c>
      <c r="L45" s="27">
        <f t="shared" si="0"/>
        <v>4533</v>
      </c>
      <c r="M45" s="19" t="str">
        <f t="shared" ref="M45:O76" si="23">IF(E45=0,"",I45/E45)</f>
        <v/>
      </c>
      <c r="N45" s="3">
        <f t="shared" si="23"/>
        <v>0.15110000000000001</v>
      </c>
      <c r="O45" s="3" t="str">
        <f t="shared" si="23"/>
        <v/>
      </c>
      <c r="P45" s="4">
        <f t="shared" si="2"/>
        <v>0.15110000000000001</v>
      </c>
      <c r="Q45" s="25">
        <f>SUM(E$13:E45)</f>
        <v>220000</v>
      </c>
      <c r="R45" s="26">
        <f>SUM(F$13:F45)</f>
        <v>370000</v>
      </c>
      <c r="S45" s="26">
        <f>SUM(G$13:G45)</f>
        <v>400000</v>
      </c>
      <c r="T45" s="27">
        <f t="shared" si="12"/>
        <v>990000</v>
      </c>
      <c r="U45" s="25">
        <f>SUM(I$13:I45)</f>
        <v>19759</v>
      </c>
      <c r="V45" s="26">
        <f>SUM(J$13:J45)</f>
        <v>55457</v>
      </c>
      <c r="W45" s="26">
        <f>SUM(K$13:K45)</f>
        <v>40760</v>
      </c>
      <c r="X45" s="27">
        <f t="shared" si="3"/>
        <v>115976</v>
      </c>
      <c r="Y45" s="3">
        <f t="shared" si="13"/>
        <v>8.9813636363636359E-2</v>
      </c>
      <c r="Z45" s="3">
        <f t="shared" si="4"/>
        <v>0.14988378378378378</v>
      </c>
      <c r="AA45" s="3">
        <f t="shared" si="4"/>
        <v>0.1019</v>
      </c>
      <c r="AB45" s="4">
        <f t="shared" si="14"/>
        <v>0.11714747474747475</v>
      </c>
      <c r="AC45" s="47">
        <f t="shared" ref="AC45:AC76" si="24">EXP(Y45/$C$8)</f>
        <v>1.4322613307865359</v>
      </c>
      <c r="AD45" s="47">
        <f t="shared" ref="AD45:AD76" si="25">EXP(Z45/$C$8)</f>
        <v>1.8212719582294312</v>
      </c>
      <c r="AE45" s="47">
        <f t="shared" ref="AE45:AE76" si="26">EXP(AA45/$C$8)</f>
        <v>1.5032057585941778</v>
      </c>
      <c r="AF45" s="47">
        <f t="shared" si="15"/>
        <v>4.7567390476101448</v>
      </c>
      <c r="AG45" s="47">
        <f t="shared" si="16"/>
        <v>0.30110151438854416</v>
      </c>
      <c r="AH45" s="47">
        <f t="shared" si="17"/>
        <v>0.38288246212380828</v>
      </c>
      <c r="AI45" s="47">
        <f t="shared" si="18"/>
        <v>0.31601602348764757</v>
      </c>
      <c r="AJ45" s="47">
        <f t="shared" ref="AJ45:AJ76" si="27">IF(AG45&gt;=C45,1,IF(SUM(AG45:AH45)&gt;=C45,2,3))</f>
        <v>3</v>
      </c>
    </row>
    <row r="46" spans="1:36" x14ac:dyDescent="0.3">
      <c r="A46" s="2">
        <v>34</v>
      </c>
      <c r="B46" s="13">
        <v>0.37928300021913264</v>
      </c>
      <c r="C46" s="21">
        <v>0.58343850906323758</v>
      </c>
      <c r="D46" s="31">
        <v>0.9713856665544085</v>
      </c>
      <c r="E46" s="25">
        <f t="shared" si="19"/>
        <v>0</v>
      </c>
      <c r="F46" s="26">
        <f t="shared" si="20"/>
        <v>0</v>
      </c>
      <c r="G46" s="26">
        <f t="shared" si="21"/>
        <v>30000</v>
      </c>
      <c r="H46" s="27">
        <f t="shared" si="22"/>
        <v>30000</v>
      </c>
      <c r="I46" s="25">
        <f t="shared" si="9"/>
        <v>0</v>
      </c>
      <c r="J46" s="26">
        <f t="shared" si="10"/>
        <v>0</v>
      </c>
      <c r="K46" s="26">
        <f t="shared" si="11"/>
        <v>3099</v>
      </c>
      <c r="L46" s="27">
        <f t="shared" si="0"/>
        <v>3099</v>
      </c>
      <c r="M46" s="19" t="str">
        <f t="shared" si="23"/>
        <v/>
      </c>
      <c r="N46" s="3" t="str">
        <f t="shared" si="23"/>
        <v/>
      </c>
      <c r="O46" s="3">
        <f t="shared" si="23"/>
        <v>0.1033</v>
      </c>
      <c r="P46" s="4">
        <f t="shared" si="2"/>
        <v>0.1033</v>
      </c>
      <c r="Q46" s="25">
        <f>SUM(E$13:E46)</f>
        <v>220000</v>
      </c>
      <c r="R46" s="26">
        <f>SUM(F$13:F46)</f>
        <v>370000</v>
      </c>
      <c r="S46" s="26">
        <f>SUM(G$13:G46)</f>
        <v>430000</v>
      </c>
      <c r="T46" s="27">
        <f t="shared" si="12"/>
        <v>1020000</v>
      </c>
      <c r="U46" s="25">
        <f>SUM(I$13:I46)</f>
        <v>19759</v>
      </c>
      <c r="V46" s="26">
        <f>SUM(J$13:J46)</f>
        <v>55457</v>
      </c>
      <c r="W46" s="26">
        <f>SUM(K$13:K46)</f>
        <v>43859</v>
      </c>
      <c r="X46" s="27">
        <f t="shared" si="3"/>
        <v>119075</v>
      </c>
      <c r="Y46" s="3">
        <f t="shared" si="13"/>
        <v>8.9813636363636359E-2</v>
      </c>
      <c r="Z46" s="3">
        <f t="shared" si="4"/>
        <v>0.14988378378378378</v>
      </c>
      <c r="AA46" s="3">
        <f t="shared" si="4"/>
        <v>0.10199767441860465</v>
      </c>
      <c r="AB46" s="4">
        <f t="shared" si="14"/>
        <v>0.11674019607843138</v>
      </c>
      <c r="AC46" s="47">
        <f t="shared" si="24"/>
        <v>1.4322613307865359</v>
      </c>
      <c r="AD46" s="47">
        <f t="shared" si="25"/>
        <v>1.8212719582294312</v>
      </c>
      <c r="AE46" s="47">
        <f t="shared" si="26"/>
        <v>1.5037931723313516</v>
      </c>
      <c r="AF46" s="47">
        <f t="shared" si="15"/>
        <v>4.7573264613473185</v>
      </c>
      <c r="AG46" s="47">
        <f t="shared" si="16"/>
        <v>0.30106433569852309</v>
      </c>
      <c r="AH46" s="47">
        <f t="shared" si="17"/>
        <v>0.38283518548223205</v>
      </c>
      <c r="AI46" s="47">
        <f t="shared" si="18"/>
        <v>0.31610047881924497</v>
      </c>
      <c r="AJ46" s="47">
        <f t="shared" si="27"/>
        <v>2</v>
      </c>
    </row>
    <row r="47" spans="1:36" x14ac:dyDescent="0.3">
      <c r="A47" s="2">
        <v>35</v>
      </c>
      <c r="B47" s="13">
        <v>0.16918604551395922</v>
      </c>
      <c r="C47" s="21">
        <v>0.85672879876591712</v>
      </c>
      <c r="D47" s="31">
        <v>0.79024571973503632</v>
      </c>
      <c r="E47" s="25">
        <f t="shared" si="19"/>
        <v>0</v>
      </c>
      <c r="F47" s="26">
        <f t="shared" si="20"/>
        <v>30000</v>
      </c>
      <c r="G47" s="26">
        <f t="shared" si="21"/>
        <v>0</v>
      </c>
      <c r="H47" s="27">
        <f t="shared" si="22"/>
        <v>30000</v>
      </c>
      <c r="I47" s="25">
        <f t="shared" si="9"/>
        <v>0</v>
      </c>
      <c r="J47" s="26">
        <f t="shared" si="10"/>
        <v>4566</v>
      </c>
      <c r="K47" s="26">
        <f t="shared" si="11"/>
        <v>0</v>
      </c>
      <c r="L47" s="27">
        <f t="shared" si="0"/>
        <v>4566</v>
      </c>
      <c r="M47" s="19" t="str">
        <f t="shared" si="23"/>
        <v/>
      </c>
      <c r="N47" s="3">
        <f t="shared" si="23"/>
        <v>0.1522</v>
      </c>
      <c r="O47" s="3" t="str">
        <f t="shared" si="23"/>
        <v/>
      </c>
      <c r="P47" s="4">
        <f t="shared" si="2"/>
        <v>0.1522</v>
      </c>
      <c r="Q47" s="25">
        <f>SUM(E$13:E47)</f>
        <v>220000</v>
      </c>
      <c r="R47" s="26">
        <f>SUM(F$13:F47)</f>
        <v>400000</v>
      </c>
      <c r="S47" s="26">
        <f>SUM(G$13:G47)</f>
        <v>430000</v>
      </c>
      <c r="T47" s="27">
        <f t="shared" si="12"/>
        <v>1050000</v>
      </c>
      <c r="U47" s="25">
        <f>SUM(I$13:I47)</f>
        <v>19759</v>
      </c>
      <c r="V47" s="26">
        <f>SUM(J$13:J47)</f>
        <v>60023</v>
      </c>
      <c r="W47" s="26">
        <f>SUM(K$13:K47)</f>
        <v>43859</v>
      </c>
      <c r="X47" s="27">
        <f t="shared" si="3"/>
        <v>123641</v>
      </c>
      <c r="Y47" s="3">
        <f t="shared" si="13"/>
        <v>8.9813636363636359E-2</v>
      </c>
      <c r="Z47" s="3">
        <f t="shared" si="4"/>
        <v>0.15005750000000001</v>
      </c>
      <c r="AA47" s="3">
        <f t="shared" si="4"/>
        <v>0.10199767441860465</v>
      </c>
      <c r="AB47" s="4">
        <f t="shared" si="14"/>
        <v>0.11775333333333333</v>
      </c>
      <c r="AC47" s="47">
        <f t="shared" si="24"/>
        <v>1.4322613307865359</v>
      </c>
      <c r="AD47" s="47">
        <f t="shared" si="25"/>
        <v>1.8225379359133362</v>
      </c>
      <c r="AE47" s="47">
        <f t="shared" si="26"/>
        <v>1.5037931723313516</v>
      </c>
      <c r="AF47" s="47">
        <f t="shared" si="15"/>
        <v>4.758592439031224</v>
      </c>
      <c r="AG47" s="47">
        <f t="shared" si="16"/>
        <v>0.30098424043184546</v>
      </c>
      <c r="AH47" s="47">
        <f t="shared" si="17"/>
        <v>0.3829993762366371</v>
      </c>
      <c r="AI47" s="47">
        <f t="shared" si="18"/>
        <v>0.31601638333151738</v>
      </c>
      <c r="AJ47" s="47">
        <f t="shared" si="27"/>
        <v>3</v>
      </c>
    </row>
    <row r="48" spans="1:36" x14ac:dyDescent="0.3">
      <c r="A48" s="2">
        <v>36</v>
      </c>
      <c r="B48" s="13">
        <v>4.7865154844888069E-2</v>
      </c>
      <c r="C48" s="21">
        <v>0.52541042716998121</v>
      </c>
      <c r="D48" s="31">
        <v>0.41685646428506251</v>
      </c>
      <c r="E48" s="25">
        <f t="shared" si="19"/>
        <v>0</v>
      </c>
      <c r="F48" s="26">
        <f t="shared" si="20"/>
        <v>0</v>
      </c>
      <c r="G48" s="26">
        <f t="shared" si="21"/>
        <v>30000</v>
      </c>
      <c r="H48" s="27">
        <f t="shared" si="22"/>
        <v>30000</v>
      </c>
      <c r="I48" s="25">
        <f t="shared" si="9"/>
        <v>0</v>
      </c>
      <c r="J48" s="26">
        <f t="shared" si="10"/>
        <v>0</v>
      </c>
      <c r="K48" s="26">
        <f t="shared" si="11"/>
        <v>2989</v>
      </c>
      <c r="L48" s="27">
        <f t="shared" si="0"/>
        <v>2989</v>
      </c>
      <c r="M48" s="19" t="str">
        <f t="shared" si="23"/>
        <v/>
      </c>
      <c r="N48" s="3" t="str">
        <f t="shared" si="23"/>
        <v/>
      </c>
      <c r="O48" s="3">
        <f t="shared" si="23"/>
        <v>9.9633333333333338E-2</v>
      </c>
      <c r="P48" s="4">
        <f t="shared" si="2"/>
        <v>9.9633333333333338E-2</v>
      </c>
      <c r="Q48" s="25">
        <f>SUM(E$13:E48)</f>
        <v>220000</v>
      </c>
      <c r="R48" s="26">
        <f>SUM(F$13:F48)</f>
        <v>400000</v>
      </c>
      <c r="S48" s="26">
        <f>SUM(G$13:G48)</f>
        <v>460000</v>
      </c>
      <c r="T48" s="27">
        <f t="shared" si="12"/>
        <v>1080000</v>
      </c>
      <c r="U48" s="25">
        <f>SUM(I$13:I48)</f>
        <v>19759</v>
      </c>
      <c r="V48" s="26">
        <f>SUM(J$13:J48)</f>
        <v>60023</v>
      </c>
      <c r="W48" s="26">
        <f>SUM(K$13:K48)</f>
        <v>46848</v>
      </c>
      <c r="X48" s="27">
        <f t="shared" si="3"/>
        <v>126630</v>
      </c>
      <c r="Y48" s="3">
        <f t="shared" si="13"/>
        <v>8.9813636363636359E-2</v>
      </c>
      <c r="Z48" s="3">
        <f t="shared" si="4"/>
        <v>0.15005750000000001</v>
      </c>
      <c r="AA48" s="3">
        <f t="shared" si="4"/>
        <v>0.10184347826086956</v>
      </c>
      <c r="AB48" s="4">
        <f t="shared" si="14"/>
        <v>0.11724999999999999</v>
      </c>
      <c r="AC48" s="47">
        <f t="shared" si="24"/>
        <v>1.4322613307865359</v>
      </c>
      <c r="AD48" s="47">
        <f t="shared" si="25"/>
        <v>1.8225379359133362</v>
      </c>
      <c r="AE48" s="47">
        <f t="shared" si="26"/>
        <v>1.5028659417947117</v>
      </c>
      <c r="AF48" s="47">
        <f t="shared" si="15"/>
        <v>4.7576652084945836</v>
      </c>
      <c r="AG48" s="47">
        <f t="shared" si="16"/>
        <v>0.30104289983021543</v>
      </c>
      <c r="AH48" s="47">
        <f t="shared" si="17"/>
        <v>0.38307401972280058</v>
      </c>
      <c r="AI48" s="47">
        <f t="shared" si="18"/>
        <v>0.31588308044698404</v>
      </c>
      <c r="AJ48" s="47">
        <f t="shared" si="27"/>
        <v>2</v>
      </c>
    </row>
    <row r="49" spans="1:36" x14ac:dyDescent="0.3">
      <c r="A49" s="2">
        <v>37</v>
      </c>
      <c r="B49" s="13">
        <v>0.19716443155712249</v>
      </c>
      <c r="C49" s="21">
        <v>0.88580004983850236</v>
      </c>
      <c r="D49" s="31">
        <v>3.0788225974295758E-2</v>
      </c>
      <c r="E49" s="25">
        <f t="shared" si="19"/>
        <v>0</v>
      </c>
      <c r="F49" s="26">
        <f t="shared" si="20"/>
        <v>30000</v>
      </c>
      <c r="G49" s="26">
        <f t="shared" si="21"/>
        <v>0</v>
      </c>
      <c r="H49" s="27">
        <f t="shared" si="22"/>
        <v>30000</v>
      </c>
      <c r="I49" s="25">
        <f t="shared" si="9"/>
        <v>0</v>
      </c>
      <c r="J49" s="26">
        <f t="shared" si="10"/>
        <v>4575</v>
      </c>
      <c r="K49" s="26">
        <f t="shared" si="11"/>
        <v>0</v>
      </c>
      <c r="L49" s="27">
        <f t="shared" si="0"/>
        <v>4575</v>
      </c>
      <c r="M49" s="19" t="str">
        <f t="shared" si="23"/>
        <v/>
      </c>
      <c r="N49" s="3">
        <f t="shared" si="23"/>
        <v>0.1525</v>
      </c>
      <c r="O49" s="3" t="str">
        <f t="shared" si="23"/>
        <v/>
      </c>
      <c r="P49" s="4">
        <f t="shared" si="2"/>
        <v>0.1525</v>
      </c>
      <c r="Q49" s="25">
        <f>SUM(E$13:E49)</f>
        <v>220000</v>
      </c>
      <c r="R49" s="26">
        <f>SUM(F$13:F49)</f>
        <v>430000</v>
      </c>
      <c r="S49" s="26">
        <f>SUM(G$13:G49)</f>
        <v>460000</v>
      </c>
      <c r="T49" s="27">
        <f t="shared" si="12"/>
        <v>1110000</v>
      </c>
      <c r="U49" s="25">
        <f>SUM(I$13:I49)</f>
        <v>19759</v>
      </c>
      <c r="V49" s="26">
        <f>SUM(J$13:J49)</f>
        <v>64598</v>
      </c>
      <c r="W49" s="26">
        <f>SUM(K$13:K49)</f>
        <v>46848</v>
      </c>
      <c r="X49" s="27">
        <f t="shared" si="3"/>
        <v>131205</v>
      </c>
      <c r="Y49" s="3">
        <f t="shared" si="13"/>
        <v>8.9813636363636359E-2</v>
      </c>
      <c r="Z49" s="3">
        <f t="shared" si="4"/>
        <v>0.15022790697674418</v>
      </c>
      <c r="AA49" s="3">
        <f t="shared" si="4"/>
        <v>0.10184347826086956</v>
      </c>
      <c r="AB49" s="4">
        <f t="shared" si="14"/>
        <v>0.11820270270270271</v>
      </c>
      <c r="AC49" s="47">
        <f t="shared" si="24"/>
        <v>1.4322613307865359</v>
      </c>
      <c r="AD49" s="47">
        <f t="shared" si="25"/>
        <v>1.823780652118886</v>
      </c>
      <c r="AE49" s="47">
        <f t="shared" si="26"/>
        <v>1.5028659417947117</v>
      </c>
      <c r="AF49" s="47">
        <f t="shared" si="15"/>
        <v>4.7589079247001331</v>
      </c>
      <c r="AG49" s="47">
        <f t="shared" si="16"/>
        <v>0.30096428706945094</v>
      </c>
      <c r="AH49" s="47">
        <f t="shared" si="17"/>
        <v>0.38323512053110492</v>
      </c>
      <c r="AI49" s="47">
        <f t="shared" si="18"/>
        <v>0.31580059239944419</v>
      </c>
      <c r="AJ49" s="47">
        <f t="shared" si="27"/>
        <v>3</v>
      </c>
    </row>
    <row r="50" spans="1:36" x14ac:dyDescent="0.3">
      <c r="A50" s="2">
        <v>38</v>
      </c>
      <c r="B50" s="13">
        <v>0.48165300113802223</v>
      </c>
      <c r="C50" s="21">
        <v>0.63957253558059357</v>
      </c>
      <c r="D50" s="31">
        <v>0.56574500553275064</v>
      </c>
      <c r="E50" s="25">
        <f t="shared" si="19"/>
        <v>0</v>
      </c>
      <c r="F50" s="26">
        <f t="shared" si="20"/>
        <v>0</v>
      </c>
      <c r="G50" s="26">
        <f t="shared" si="21"/>
        <v>30000</v>
      </c>
      <c r="H50" s="27">
        <f t="shared" si="22"/>
        <v>30000</v>
      </c>
      <c r="I50" s="25">
        <f t="shared" si="9"/>
        <v>0</v>
      </c>
      <c r="J50" s="26">
        <f t="shared" si="10"/>
        <v>0</v>
      </c>
      <c r="K50" s="26">
        <f t="shared" si="11"/>
        <v>3008</v>
      </c>
      <c r="L50" s="27">
        <f t="shared" si="0"/>
        <v>3008</v>
      </c>
      <c r="M50" s="19" t="str">
        <f t="shared" si="23"/>
        <v/>
      </c>
      <c r="N50" s="3" t="str">
        <f t="shared" si="23"/>
        <v/>
      </c>
      <c r="O50" s="3">
        <f t="shared" si="23"/>
        <v>0.10026666666666667</v>
      </c>
      <c r="P50" s="4">
        <f t="shared" si="2"/>
        <v>0.10026666666666667</v>
      </c>
      <c r="Q50" s="25">
        <f>SUM(E$13:E50)</f>
        <v>220000</v>
      </c>
      <c r="R50" s="26">
        <f>SUM(F$13:F50)</f>
        <v>430000</v>
      </c>
      <c r="S50" s="26">
        <f>SUM(G$13:G50)</f>
        <v>490000</v>
      </c>
      <c r="T50" s="27">
        <f t="shared" si="12"/>
        <v>1140000</v>
      </c>
      <c r="U50" s="25">
        <f>SUM(I$13:I50)</f>
        <v>19759</v>
      </c>
      <c r="V50" s="26">
        <f>SUM(J$13:J50)</f>
        <v>64598</v>
      </c>
      <c r="W50" s="26">
        <f>SUM(K$13:K50)</f>
        <v>49856</v>
      </c>
      <c r="X50" s="27">
        <f t="shared" si="3"/>
        <v>134213</v>
      </c>
      <c r="Y50" s="3">
        <f t="shared" si="13"/>
        <v>8.9813636363636359E-2</v>
      </c>
      <c r="Z50" s="3">
        <f t="shared" si="4"/>
        <v>0.15022790697674418</v>
      </c>
      <c r="AA50" s="3">
        <f t="shared" si="4"/>
        <v>0.10174693877551021</v>
      </c>
      <c r="AB50" s="4">
        <f t="shared" si="14"/>
        <v>0.11773070175438596</v>
      </c>
      <c r="AC50" s="47">
        <f t="shared" si="24"/>
        <v>1.4322613307865359</v>
      </c>
      <c r="AD50" s="47">
        <f t="shared" si="25"/>
        <v>1.823780652118886</v>
      </c>
      <c r="AE50" s="47">
        <f t="shared" si="26"/>
        <v>1.5022857102140983</v>
      </c>
      <c r="AF50" s="47">
        <f t="shared" si="15"/>
        <v>4.7583276931195204</v>
      </c>
      <c r="AG50" s="47">
        <f t="shared" si="16"/>
        <v>0.30100098672429959</v>
      </c>
      <c r="AH50" s="47">
        <f t="shared" si="17"/>
        <v>0.38328185231043438</v>
      </c>
      <c r="AI50" s="47">
        <f t="shared" si="18"/>
        <v>0.31571716096526597</v>
      </c>
      <c r="AJ50" s="47">
        <f t="shared" si="27"/>
        <v>2</v>
      </c>
    </row>
    <row r="51" spans="1:36" x14ac:dyDescent="0.3">
      <c r="A51" s="2">
        <v>39</v>
      </c>
      <c r="B51" s="13">
        <v>0.53252149389767411</v>
      </c>
      <c r="C51" s="21">
        <v>0.26264872583515153</v>
      </c>
      <c r="D51" s="31">
        <v>0.87955960602997807</v>
      </c>
      <c r="E51" s="25">
        <f t="shared" si="19"/>
        <v>0</v>
      </c>
      <c r="F51" s="26">
        <f t="shared" si="20"/>
        <v>30000</v>
      </c>
      <c r="G51" s="26">
        <f t="shared" si="21"/>
        <v>0</v>
      </c>
      <c r="H51" s="27">
        <f t="shared" si="22"/>
        <v>30000</v>
      </c>
      <c r="I51" s="25">
        <f t="shared" si="9"/>
        <v>0</v>
      </c>
      <c r="J51" s="26">
        <f t="shared" si="10"/>
        <v>4461</v>
      </c>
      <c r="K51" s="26">
        <f t="shared" si="11"/>
        <v>0</v>
      </c>
      <c r="L51" s="27">
        <f t="shared" si="0"/>
        <v>4461</v>
      </c>
      <c r="M51" s="19" t="str">
        <f t="shared" si="23"/>
        <v/>
      </c>
      <c r="N51" s="3">
        <f t="shared" si="23"/>
        <v>0.1487</v>
      </c>
      <c r="O51" s="3" t="str">
        <f t="shared" si="23"/>
        <v/>
      </c>
      <c r="P51" s="4">
        <f t="shared" si="2"/>
        <v>0.1487</v>
      </c>
      <c r="Q51" s="25">
        <f>SUM(E$13:E51)</f>
        <v>220000</v>
      </c>
      <c r="R51" s="26">
        <f>SUM(F$13:F51)</f>
        <v>460000</v>
      </c>
      <c r="S51" s="26">
        <f>SUM(G$13:G51)</f>
        <v>490000</v>
      </c>
      <c r="T51" s="27">
        <f t="shared" si="12"/>
        <v>1170000</v>
      </c>
      <c r="U51" s="25">
        <f>SUM(I$13:I51)</f>
        <v>19759</v>
      </c>
      <c r="V51" s="26">
        <f>SUM(J$13:J51)</f>
        <v>69059</v>
      </c>
      <c r="W51" s="26">
        <f>SUM(K$13:K51)</f>
        <v>49856</v>
      </c>
      <c r="X51" s="27">
        <f t="shared" si="3"/>
        <v>138674</v>
      </c>
      <c r="Y51" s="3">
        <f t="shared" si="13"/>
        <v>8.9813636363636359E-2</v>
      </c>
      <c r="Z51" s="3">
        <f t="shared" si="4"/>
        <v>0.15012826086956521</v>
      </c>
      <c r="AA51" s="3">
        <f t="shared" si="4"/>
        <v>0.10174693877551021</v>
      </c>
      <c r="AB51" s="4">
        <f t="shared" si="14"/>
        <v>0.11852478632478633</v>
      </c>
      <c r="AC51" s="47">
        <f t="shared" si="24"/>
        <v>1.4322613307865359</v>
      </c>
      <c r="AD51" s="47">
        <f t="shared" si="25"/>
        <v>1.8230538664019151</v>
      </c>
      <c r="AE51" s="47">
        <f t="shared" si="26"/>
        <v>1.5022857102140983</v>
      </c>
      <c r="AF51" s="47">
        <f t="shared" si="15"/>
        <v>4.7576009074025496</v>
      </c>
      <c r="AG51" s="47">
        <f t="shared" si="16"/>
        <v>0.30104696855888458</v>
      </c>
      <c r="AH51" s="47">
        <f t="shared" si="17"/>
        <v>0.38318764055331955</v>
      </c>
      <c r="AI51" s="47">
        <f t="shared" si="18"/>
        <v>0.31576539088779587</v>
      </c>
      <c r="AJ51" s="47">
        <f t="shared" si="27"/>
        <v>1</v>
      </c>
    </row>
    <row r="52" spans="1:36" x14ac:dyDescent="0.3">
      <c r="A52" s="2">
        <v>40</v>
      </c>
      <c r="B52" s="13">
        <v>0.92255295532965398</v>
      </c>
      <c r="C52" s="21">
        <v>0.5670472003227135</v>
      </c>
      <c r="D52" s="31">
        <v>0.28631397150172722</v>
      </c>
      <c r="E52" s="25">
        <f t="shared" si="19"/>
        <v>30000</v>
      </c>
      <c r="F52" s="26">
        <f t="shared" si="20"/>
        <v>0</v>
      </c>
      <c r="G52" s="26">
        <f t="shared" si="21"/>
        <v>0</v>
      </c>
      <c r="H52" s="27">
        <f t="shared" si="22"/>
        <v>30000</v>
      </c>
      <c r="I52" s="25">
        <f t="shared" si="9"/>
        <v>2771</v>
      </c>
      <c r="J52" s="26">
        <f t="shared" si="10"/>
        <v>0</v>
      </c>
      <c r="K52" s="26">
        <f t="shared" si="11"/>
        <v>0</v>
      </c>
      <c r="L52" s="27">
        <f t="shared" si="0"/>
        <v>2771</v>
      </c>
      <c r="M52" s="19">
        <f t="shared" si="23"/>
        <v>9.2366666666666666E-2</v>
      </c>
      <c r="N52" s="3" t="str">
        <f t="shared" si="23"/>
        <v/>
      </c>
      <c r="O52" s="3" t="str">
        <f t="shared" si="23"/>
        <v/>
      </c>
      <c r="P52" s="4">
        <f t="shared" si="2"/>
        <v>9.2366666666666666E-2</v>
      </c>
      <c r="Q52" s="25">
        <f>SUM(E$13:E52)</f>
        <v>250000</v>
      </c>
      <c r="R52" s="26">
        <f>SUM(F$13:F52)</f>
        <v>460000</v>
      </c>
      <c r="S52" s="26">
        <f>SUM(G$13:G52)</f>
        <v>490000</v>
      </c>
      <c r="T52" s="27">
        <f t="shared" si="12"/>
        <v>1200000</v>
      </c>
      <c r="U52" s="25">
        <f>SUM(I$13:I52)</f>
        <v>22530</v>
      </c>
      <c r="V52" s="26">
        <f>SUM(J$13:J52)</f>
        <v>69059</v>
      </c>
      <c r="W52" s="26">
        <f>SUM(K$13:K52)</f>
        <v>49856</v>
      </c>
      <c r="X52" s="27">
        <f t="shared" si="3"/>
        <v>141445</v>
      </c>
      <c r="Y52" s="3">
        <f t="shared" si="13"/>
        <v>9.0120000000000006E-2</v>
      </c>
      <c r="Z52" s="3">
        <f t="shared" si="4"/>
        <v>0.15012826086956521</v>
      </c>
      <c r="AA52" s="3">
        <f t="shared" si="4"/>
        <v>0.10174693877551021</v>
      </c>
      <c r="AB52" s="4">
        <f t="shared" si="14"/>
        <v>0.11787083333333333</v>
      </c>
      <c r="AC52" s="47">
        <f t="shared" si="24"/>
        <v>1.4340175778253001</v>
      </c>
      <c r="AD52" s="47">
        <f t="shared" si="25"/>
        <v>1.8230538664019151</v>
      </c>
      <c r="AE52" s="47">
        <f t="shared" si="26"/>
        <v>1.5022857102140983</v>
      </c>
      <c r="AF52" s="47">
        <f t="shared" si="15"/>
        <v>4.7593571544413136</v>
      </c>
      <c r="AG52" s="47">
        <f t="shared" si="16"/>
        <v>0.30130488872580419</v>
      </c>
      <c r="AH52" s="47">
        <f t="shared" si="17"/>
        <v>0.38304624075137683</v>
      </c>
      <c r="AI52" s="47">
        <f t="shared" si="18"/>
        <v>0.31564887052281898</v>
      </c>
      <c r="AJ52" s="47">
        <f t="shared" si="27"/>
        <v>2</v>
      </c>
    </row>
    <row r="53" spans="1:36" x14ac:dyDescent="0.3">
      <c r="A53" s="2">
        <v>41</v>
      </c>
      <c r="B53" s="13">
        <v>0.30472102087462405</v>
      </c>
      <c r="C53" s="21">
        <v>0.32391430552632161</v>
      </c>
      <c r="D53" s="31">
        <v>0.93321803690125427</v>
      </c>
      <c r="E53" s="25">
        <f t="shared" si="19"/>
        <v>0</v>
      </c>
      <c r="F53" s="26">
        <f t="shared" si="20"/>
        <v>30000</v>
      </c>
      <c r="G53" s="26">
        <f t="shared" si="21"/>
        <v>0</v>
      </c>
      <c r="H53" s="27">
        <f t="shared" si="22"/>
        <v>30000</v>
      </c>
      <c r="I53" s="25">
        <f t="shared" si="9"/>
        <v>0</v>
      </c>
      <c r="J53" s="26">
        <f t="shared" si="10"/>
        <v>4472</v>
      </c>
      <c r="K53" s="26">
        <f t="shared" si="11"/>
        <v>0</v>
      </c>
      <c r="L53" s="27">
        <f t="shared" si="0"/>
        <v>4472</v>
      </c>
      <c r="M53" s="19" t="str">
        <f t="shared" si="23"/>
        <v/>
      </c>
      <c r="N53" s="3">
        <f t="shared" si="23"/>
        <v>0.14906666666666665</v>
      </c>
      <c r="O53" s="3" t="str">
        <f t="shared" si="23"/>
        <v/>
      </c>
      <c r="P53" s="4">
        <f t="shared" si="2"/>
        <v>0.14906666666666665</v>
      </c>
      <c r="Q53" s="25">
        <f>SUM(E$13:E53)</f>
        <v>250000</v>
      </c>
      <c r="R53" s="26">
        <f>SUM(F$13:F53)</f>
        <v>490000</v>
      </c>
      <c r="S53" s="26">
        <f>SUM(G$13:G53)</f>
        <v>490000</v>
      </c>
      <c r="T53" s="27">
        <f t="shared" si="12"/>
        <v>1230000</v>
      </c>
      <c r="U53" s="25">
        <f>SUM(I$13:I53)</f>
        <v>22530</v>
      </c>
      <c r="V53" s="26">
        <f>SUM(J$13:J53)</f>
        <v>73531</v>
      </c>
      <c r="W53" s="26">
        <f>SUM(K$13:K53)</f>
        <v>49856</v>
      </c>
      <c r="X53" s="27">
        <f t="shared" si="3"/>
        <v>145917</v>
      </c>
      <c r="Y53" s="3">
        <f t="shared" si="13"/>
        <v>9.0120000000000006E-2</v>
      </c>
      <c r="Z53" s="3">
        <f t="shared" si="4"/>
        <v>0.15006326530612246</v>
      </c>
      <c r="AA53" s="3">
        <f t="shared" si="4"/>
        <v>0.10174693877551021</v>
      </c>
      <c r="AB53" s="4">
        <f t="shared" si="14"/>
        <v>0.11863170731707318</v>
      </c>
      <c r="AC53" s="47">
        <f t="shared" si="24"/>
        <v>1.4340175778253001</v>
      </c>
      <c r="AD53" s="47">
        <f t="shared" si="25"/>
        <v>1.8225799663544524</v>
      </c>
      <c r="AE53" s="47">
        <f t="shared" si="26"/>
        <v>1.5022857102140983</v>
      </c>
      <c r="AF53" s="47">
        <f t="shared" si="15"/>
        <v>4.7588832543938508</v>
      </c>
      <c r="AG53" s="47">
        <f t="shared" si="16"/>
        <v>0.30133489332844626</v>
      </c>
      <c r="AH53" s="47">
        <f t="shared" si="17"/>
        <v>0.38298480314087857</v>
      </c>
      <c r="AI53" s="47">
        <f t="shared" si="18"/>
        <v>0.31568030353067522</v>
      </c>
      <c r="AJ53" s="47">
        <f t="shared" si="27"/>
        <v>2</v>
      </c>
    </row>
    <row r="54" spans="1:36" x14ac:dyDescent="0.3">
      <c r="A54" s="2">
        <v>42</v>
      </c>
      <c r="B54" s="13">
        <v>0.82345547987851098</v>
      </c>
      <c r="C54" s="21">
        <v>0.28873626061197466</v>
      </c>
      <c r="D54" s="31">
        <v>0.59287093332749319</v>
      </c>
      <c r="E54" s="25">
        <f t="shared" si="19"/>
        <v>0</v>
      </c>
      <c r="F54" s="26">
        <f t="shared" si="20"/>
        <v>30000</v>
      </c>
      <c r="G54" s="26">
        <f t="shared" si="21"/>
        <v>0</v>
      </c>
      <c r="H54" s="27">
        <f t="shared" si="22"/>
        <v>30000</v>
      </c>
      <c r="I54" s="25">
        <f t="shared" si="9"/>
        <v>0</v>
      </c>
      <c r="J54" s="26">
        <f t="shared" si="10"/>
        <v>4465</v>
      </c>
      <c r="K54" s="26">
        <f t="shared" si="11"/>
        <v>0</v>
      </c>
      <c r="L54" s="27">
        <f t="shared" si="0"/>
        <v>4465</v>
      </c>
      <c r="M54" s="19" t="str">
        <f t="shared" si="23"/>
        <v/>
      </c>
      <c r="N54" s="3">
        <f t="shared" si="23"/>
        <v>0.14883333333333335</v>
      </c>
      <c r="O54" s="3" t="str">
        <f t="shared" si="23"/>
        <v/>
      </c>
      <c r="P54" s="4">
        <f t="shared" si="2"/>
        <v>0.14883333333333335</v>
      </c>
      <c r="Q54" s="25">
        <f>SUM(E$13:E54)</f>
        <v>250000</v>
      </c>
      <c r="R54" s="26">
        <f>SUM(F$13:F54)</f>
        <v>520000</v>
      </c>
      <c r="S54" s="26">
        <f>SUM(G$13:G54)</f>
        <v>490000</v>
      </c>
      <c r="T54" s="27">
        <f t="shared" si="12"/>
        <v>1260000</v>
      </c>
      <c r="U54" s="25">
        <f>SUM(I$13:I54)</f>
        <v>22530</v>
      </c>
      <c r="V54" s="26">
        <f>SUM(J$13:J54)</f>
        <v>77996</v>
      </c>
      <c r="W54" s="26">
        <f>SUM(K$13:K54)</f>
        <v>49856</v>
      </c>
      <c r="X54" s="27">
        <f t="shared" si="3"/>
        <v>150382</v>
      </c>
      <c r="Y54" s="3">
        <f t="shared" si="13"/>
        <v>9.0120000000000006E-2</v>
      </c>
      <c r="Z54" s="3">
        <f t="shared" si="4"/>
        <v>0.1499923076923077</v>
      </c>
      <c r="AA54" s="3">
        <f t="shared" si="4"/>
        <v>0.10174693877551021</v>
      </c>
      <c r="AB54" s="4">
        <f t="shared" si="14"/>
        <v>0.11935079365079365</v>
      </c>
      <c r="AC54" s="47">
        <f t="shared" si="24"/>
        <v>1.4340175778253001</v>
      </c>
      <c r="AD54" s="47">
        <f t="shared" si="25"/>
        <v>1.8220627360591835</v>
      </c>
      <c r="AE54" s="47">
        <f t="shared" si="26"/>
        <v>1.5022857102140983</v>
      </c>
      <c r="AF54" s="47">
        <f t="shared" si="15"/>
        <v>4.7583660240985814</v>
      </c>
      <c r="AG54" s="47">
        <f t="shared" si="16"/>
        <v>0.30136764817224387</v>
      </c>
      <c r="AH54" s="47">
        <f t="shared" si="17"/>
        <v>0.38291773411952951</v>
      </c>
      <c r="AI54" s="47">
        <f t="shared" si="18"/>
        <v>0.31571461770822673</v>
      </c>
      <c r="AJ54" s="47">
        <f t="shared" si="27"/>
        <v>1</v>
      </c>
    </row>
    <row r="55" spans="1:36" x14ac:dyDescent="0.3">
      <c r="A55" s="2">
        <v>43</v>
      </c>
      <c r="B55" s="13">
        <v>0.69675708463763708</v>
      </c>
      <c r="C55" s="21">
        <v>0.33186280995242534</v>
      </c>
      <c r="D55" s="31">
        <v>3.0146157546610541E-2</v>
      </c>
      <c r="E55" s="25">
        <f t="shared" si="19"/>
        <v>30000</v>
      </c>
      <c r="F55" s="26">
        <f t="shared" si="20"/>
        <v>0</v>
      </c>
      <c r="G55" s="26">
        <f t="shared" si="21"/>
        <v>0</v>
      </c>
      <c r="H55" s="27">
        <f t="shared" si="22"/>
        <v>30000</v>
      </c>
      <c r="I55" s="25">
        <f t="shared" si="9"/>
        <v>2725</v>
      </c>
      <c r="J55" s="26">
        <f t="shared" si="10"/>
        <v>0</v>
      </c>
      <c r="K55" s="26">
        <f t="shared" si="11"/>
        <v>0</v>
      </c>
      <c r="L55" s="27">
        <f t="shared" si="0"/>
        <v>2725</v>
      </c>
      <c r="M55" s="19">
        <f t="shared" si="23"/>
        <v>9.0833333333333335E-2</v>
      </c>
      <c r="N55" s="3" t="str">
        <f t="shared" si="23"/>
        <v/>
      </c>
      <c r="O55" s="3" t="str">
        <f t="shared" si="23"/>
        <v/>
      </c>
      <c r="P55" s="4">
        <f t="shared" si="2"/>
        <v>9.0833333333333335E-2</v>
      </c>
      <c r="Q55" s="25">
        <f>SUM(E$13:E55)</f>
        <v>280000</v>
      </c>
      <c r="R55" s="26">
        <f>SUM(F$13:F55)</f>
        <v>520000</v>
      </c>
      <c r="S55" s="26">
        <f>SUM(G$13:G55)</f>
        <v>490000</v>
      </c>
      <c r="T55" s="27">
        <f t="shared" si="12"/>
        <v>1290000</v>
      </c>
      <c r="U55" s="25">
        <f>SUM(I$13:I55)</f>
        <v>25255</v>
      </c>
      <c r="V55" s="26">
        <f>SUM(J$13:J55)</f>
        <v>77996</v>
      </c>
      <c r="W55" s="26">
        <f>SUM(K$13:K55)</f>
        <v>49856</v>
      </c>
      <c r="X55" s="27">
        <f t="shared" si="3"/>
        <v>153107</v>
      </c>
      <c r="Y55" s="3">
        <f t="shared" si="13"/>
        <v>9.0196428571428566E-2</v>
      </c>
      <c r="Z55" s="3">
        <f t="shared" si="4"/>
        <v>0.1499923076923077</v>
      </c>
      <c r="AA55" s="3">
        <f t="shared" si="4"/>
        <v>0.10174693877551021</v>
      </c>
      <c r="AB55" s="4">
        <f t="shared" si="14"/>
        <v>0.11868759689922481</v>
      </c>
      <c r="AC55" s="47">
        <f t="shared" si="24"/>
        <v>1.4344560445041554</v>
      </c>
      <c r="AD55" s="47">
        <f t="shared" si="25"/>
        <v>1.8220627360591835</v>
      </c>
      <c r="AE55" s="47">
        <f t="shared" si="26"/>
        <v>1.5022857102140983</v>
      </c>
      <c r="AF55" s="47">
        <f t="shared" si="15"/>
        <v>4.7588044907774378</v>
      </c>
      <c r="AG55" s="47">
        <f t="shared" si="16"/>
        <v>0.30143201875263648</v>
      </c>
      <c r="AH55" s="47">
        <f t="shared" si="17"/>
        <v>0.38288245284931133</v>
      </c>
      <c r="AI55" s="47">
        <f t="shared" si="18"/>
        <v>0.31568552839805203</v>
      </c>
      <c r="AJ55" s="47">
        <f t="shared" si="27"/>
        <v>2</v>
      </c>
    </row>
    <row r="56" spans="1:36" x14ac:dyDescent="0.3">
      <c r="A56" s="2">
        <v>44</v>
      </c>
      <c r="B56" s="13">
        <v>0.55118861757691073</v>
      </c>
      <c r="C56" s="21">
        <v>0.32279980663695784</v>
      </c>
      <c r="D56" s="31">
        <v>0.30245200454104371</v>
      </c>
      <c r="E56" s="25">
        <f t="shared" si="19"/>
        <v>0</v>
      </c>
      <c r="F56" s="26">
        <f t="shared" si="20"/>
        <v>30000</v>
      </c>
      <c r="G56" s="26">
        <f t="shared" si="21"/>
        <v>0</v>
      </c>
      <c r="H56" s="27">
        <f t="shared" si="22"/>
        <v>30000</v>
      </c>
      <c r="I56" s="25">
        <f t="shared" si="9"/>
        <v>0</v>
      </c>
      <c r="J56" s="26">
        <f t="shared" si="10"/>
        <v>4471</v>
      </c>
      <c r="K56" s="26">
        <f t="shared" si="11"/>
        <v>0</v>
      </c>
      <c r="L56" s="27">
        <f t="shared" si="0"/>
        <v>4471</v>
      </c>
      <c r="M56" s="19" t="str">
        <f t="shared" si="23"/>
        <v/>
      </c>
      <c r="N56" s="3">
        <f t="shared" si="23"/>
        <v>0.14903333333333332</v>
      </c>
      <c r="O56" s="3" t="str">
        <f t="shared" si="23"/>
        <v/>
      </c>
      <c r="P56" s="4">
        <f t="shared" si="2"/>
        <v>0.14903333333333332</v>
      </c>
      <c r="Q56" s="25">
        <f>SUM(E$13:E56)</f>
        <v>280000</v>
      </c>
      <c r="R56" s="26">
        <f>SUM(F$13:F56)</f>
        <v>550000</v>
      </c>
      <c r="S56" s="26">
        <f>SUM(G$13:G56)</f>
        <v>490000</v>
      </c>
      <c r="T56" s="27">
        <f t="shared" si="12"/>
        <v>1320000</v>
      </c>
      <c r="U56" s="25">
        <f>SUM(I$13:I56)</f>
        <v>25255</v>
      </c>
      <c r="V56" s="26">
        <f>SUM(J$13:J56)</f>
        <v>82467</v>
      </c>
      <c r="W56" s="26">
        <f>SUM(K$13:K56)</f>
        <v>49856</v>
      </c>
      <c r="X56" s="27">
        <f t="shared" si="3"/>
        <v>157578</v>
      </c>
      <c r="Y56" s="3">
        <f t="shared" si="13"/>
        <v>9.0196428571428566E-2</v>
      </c>
      <c r="Z56" s="3">
        <f t="shared" si="4"/>
        <v>0.14993999999999999</v>
      </c>
      <c r="AA56" s="3">
        <f t="shared" si="4"/>
        <v>0.10174693877551021</v>
      </c>
      <c r="AB56" s="4">
        <f t="shared" si="14"/>
        <v>0.11937727272727272</v>
      </c>
      <c r="AC56" s="47">
        <f t="shared" si="24"/>
        <v>1.4344560445041554</v>
      </c>
      <c r="AD56" s="47">
        <f t="shared" si="25"/>
        <v>1.8216815443512386</v>
      </c>
      <c r="AE56" s="47">
        <f t="shared" si="26"/>
        <v>1.5022857102140983</v>
      </c>
      <c r="AF56" s="47">
        <f t="shared" si="15"/>
        <v>4.7584232990694924</v>
      </c>
      <c r="AG56" s="47">
        <f t="shared" si="16"/>
        <v>0.30145616611802123</v>
      </c>
      <c r="AH56" s="47">
        <f t="shared" si="17"/>
        <v>0.38283301628660649</v>
      </c>
      <c r="AI56" s="47">
        <f t="shared" si="18"/>
        <v>0.31571081759537234</v>
      </c>
      <c r="AJ56" s="47">
        <f t="shared" si="27"/>
        <v>2</v>
      </c>
    </row>
    <row r="57" spans="1:36" x14ac:dyDescent="0.3">
      <c r="A57" s="2">
        <v>45</v>
      </c>
      <c r="B57" s="13">
        <v>0.97126569621433068</v>
      </c>
      <c r="C57" s="21">
        <v>0.27809922304627921</v>
      </c>
      <c r="D57" s="31">
        <v>8.1146938452552164E-2</v>
      </c>
      <c r="E57" s="25">
        <f t="shared" si="19"/>
        <v>0</v>
      </c>
      <c r="F57" s="26">
        <f t="shared" si="20"/>
        <v>30000</v>
      </c>
      <c r="G57" s="26">
        <f t="shared" si="21"/>
        <v>0</v>
      </c>
      <c r="H57" s="27">
        <f t="shared" si="22"/>
        <v>30000</v>
      </c>
      <c r="I57" s="25">
        <f t="shared" si="9"/>
        <v>0</v>
      </c>
      <c r="J57" s="26">
        <f t="shared" si="10"/>
        <v>4464</v>
      </c>
      <c r="K57" s="26">
        <f t="shared" si="11"/>
        <v>0</v>
      </c>
      <c r="L57" s="27">
        <f t="shared" si="0"/>
        <v>4464</v>
      </c>
      <c r="M57" s="19" t="str">
        <f t="shared" si="23"/>
        <v/>
      </c>
      <c r="N57" s="3">
        <f t="shared" si="23"/>
        <v>0.14879999999999999</v>
      </c>
      <c r="O57" s="3" t="str">
        <f t="shared" si="23"/>
        <v/>
      </c>
      <c r="P57" s="4">
        <f t="shared" si="2"/>
        <v>0.14879999999999999</v>
      </c>
      <c r="Q57" s="25">
        <f>SUM(E$13:E57)</f>
        <v>280000</v>
      </c>
      <c r="R57" s="26">
        <f>SUM(F$13:F57)</f>
        <v>580000</v>
      </c>
      <c r="S57" s="26">
        <f>SUM(G$13:G57)</f>
        <v>490000</v>
      </c>
      <c r="T57" s="27">
        <f t="shared" si="12"/>
        <v>1350000</v>
      </c>
      <c r="U57" s="25">
        <f>SUM(I$13:I57)</f>
        <v>25255</v>
      </c>
      <c r="V57" s="26">
        <f>SUM(J$13:J57)</f>
        <v>86931</v>
      </c>
      <c r="W57" s="26">
        <f>SUM(K$13:K57)</f>
        <v>49856</v>
      </c>
      <c r="X57" s="27">
        <f t="shared" si="3"/>
        <v>162042</v>
      </c>
      <c r="Y57" s="3">
        <f t="shared" si="13"/>
        <v>9.0196428571428566E-2</v>
      </c>
      <c r="Z57" s="3">
        <f t="shared" si="4"/>
        <v>0.14988103448275861</v>
      </c>
      <c r="AA57" s="3">
        <f t="shared" si="4"/>
        <v>0.10174693877551021</v>
      </c>
      <c r="AB57" s="4">
        <f t="shared" si="14"/>
        <v>0.12003111111111112</v>
      </c>
      <c r="AC57" s="47">
        <f t="shared" si="24"/>
        <v>1.4344560445041554</v>
      </c>
      <c r="AD57" s="47">
        <f t="shared" si="25"/>
        <v>1.8212519294401142</v>
      </c>
      <c r="AE57" s="47">
        <f t="shared" si="26"/>
        <v>1.5022857102140983</v>
      </c>
      <c r="AF57" s="47">
        <f t="shared" si="15"/>
        <v>4.7579936841583681</v>
      </c>
      <c r="AG57" s="47">
        <f t="shared" si="16"/>
        <v>0.30148338558753118</v>
      </c>
      <c r="AH57" s="47">
        <f t="shared" si="17"/>
        <v>0.38277729024818402</v>
      </c>
      <c r="AI57" s="47">
        <f t="shared" si="18"/>
        <v>0.31573932416428474</v>
      </c>
      <c r="AJ57" s="47">
        <f t="shared" si="27"/>
        <v>1</v>
      </c>
    </row>
    <row r="58" spans="1:36" x14ac:dyDescent="0.3">
      <c r="A58" s="2">
        <v>46</v>
      </c>
      <c r="B58" s="13">
        <v>0.43683091602869928</v>
      </c>
      <c r="C58" s="21">
        <v>0.65151255819418341</v>
      </c>
      <c r="D58" s="31">
        <v>0.43435853801382374</v>
      </c>
      <c r="E58" s="25">
        <f t="shared" si="19"/>
        <v>30000</v>
      </c>
      <c r="F58" s="26">
        <f t="shared" si="20"/>
        <v>0</v>
      </c>
      <c r="G58" s="26">
        <f t="shared" si="21"/>
        <v>0</v>
      </c>
      <c r="H58" s="27">
        <f t="shared" si="22"/>
        <v>30000</v>
      </c>
      <c r="I58" s="25">
        <f t="shared" si="9"/>
        <v>2692</v>
      </c>
      <c r="J58" s="26">
        <f t="shared" si="10"/>
        <v>0</v>
      </c>
      <c r="K58" s="26">
        <f t="shared" si="11"/>
        <v>0</v>
      </c>
      <c r="L58" s="27">
        <f t="shared" si="0"/>
        <v>2692</v>
      </c>
      <c r="M58" s="19">
        <f t="shared" si="23"/>
        <v>8.9733333333333332E-2</v>
      </c>
      <c r="N58" s="3" t="str">
        <f t="shared" si="23"/>
        <v/>
      </c>
      <c r="O58" s="3" t="str">
        <f t="shared" si="23"/>
        <v/>
      </c>
      <c r="P58" s="4">
        <f t="shared" si="2"/>
        <v>8.9733333333333332E-2</v>
      </c>
      <c r="Q58" s="25">
        <f>SUM(E$13:E58)</f>
        <v>310000</v>
      </c>
      <c r="R58" s="26">
        <f>SUM(F$13:F58)</f>
        <v>580000</v>
      </c>
      <c r="S58" s="26">
        <f>SUM(G$13:G58)</f>
        <v>490000</v>
      </c>
      <c r="T58" s="27">
        <f t="shared" si="12"/>
        <v>1380000</v>
      </c>
      <c r="U58" s="25">
        <f>SUM(I$13:I58)</f>
        <v>27947</v>
      </c>
      <c r="V58" s="26">
        <f>SUM(J$13:J58)</f>
        <v>86931</v>
      </c>
      <c r="W58" s="26">
        <f>SUM(K$13:K58)</f>
        <v>49856</v>
      </c>
      <c r="X58" s="27">
        <f t="shared" si="3"/>
        <v>164734</v>
      </c>
      <c r="Y58" s="3">
        <f t="shared" si="13"/>
        <v>9.0151612903225806E-2</v>
      </c>
      <c r="Z58" s="3">
        <f t="shared" si="4"/>
        <v>0.14988103448275861</v>
      </c>
      <c r="AA58" s="3">
        <f t="shared" si="4"/>
        <v>0.10174693877551021</v>
      </c>
      <c r="AB58" s="4">
        <f t="shared" si="14"/>
        <v>0.11937246376811594</v>
      </c>
      <c r="AC58" s="47">
        <f t="shared" si="24"/>
        <v>1.434198923126409</v>
      </c>
      <c r="AD58" s="47">
        <f t="shared" si="25"/>
        <v>1.8212519294401142</v>
      </c>
      <c r="AE58" s="47">
        <f t="shared" si="26"/>
        <v>1.5022857102140983</v>
      </c>
      <c r="AF58" s="47">
        <f t="shared" si="15"/>
        <v>4.7577365627806216</v>
      </c>
      <c r="AG58" s="47">
        <f t="shared" si="16"/>
        <v>0.30144563579791872</v>
      </c>
      <c r="AH58" s="47">
        <f t="shared" si="17"/>
        <v>0.38279797660249137</v>
      </c>
      <c r="AI58" s="47">
        <f t="shared" si="18"/>
        <v>0.31575638759958985</v>
      </c>
      <c r="AJ58" s="47">
        <f t="shared" si="27"/>
        <v>2</v>
      </c>
    </row>
    <row r="59" spans="1:36" x14ac:dyDescent="0.3">
      <c r="A59" s="2">
        <v>47</v>
      </c>
      <c r="B59" s="13">
        <v>0.13072269162680195</v>
      </c>
      <c r="C59" s="21">
        <v>0.92090357503884801</v>
      </c>
      <c r="D59" s="31">
        <v>0.93803893204143263</v>
      </c>
      <c r="E59" s="25">
        <f t="shared" si="19"/>
        <v>0</v>
      </c>
      <c r="F59" s="26">
        <f t="shared" si="20"/>
        <v>30000</v>
      </c>
      <c r="G59" s="26">
        <f t="shared" si="21"/>
        <v>0</v>
      </c>
      <c r="H59" s="27">
        <f t="shared" si="22"/>
        <v>30000</v>
      </c>
      <c r="I59" s="25">
        <f t="shared" si="9"/>
        <v>0</v>
      </c>
      <c r="J59" s="26">
        <f t="shared" si="10"/>
        <v>4587</v>
      </c>
      <c r="K59" s="26">
        <f t="shared" si="11"/>
        <v>0</v>
      </c>
      <c r="L59" s="27">
        <f t="shared" si="0"/>
        <v>4587</v>
      </c>
      <c r="M59" s="19" t="str">
        <f t="shared" si="23"/>
        <v/>
      </c>
      <c r="N59" s="3">
        <f t="shared" si="23"/>
        <v>0.15290000000000001</v>
      </c>
      <c r="O59" s="3" t="str">
        <f t="shared" si="23"/>
        <v/>
      </c>
      <c r="P59" s="4">
        <f t="shared" si="2"/>
        <v>0.15290000000000001</v>
      </c>
      <c r="Q59" s="25">
        <f>SUM(E$13:E59)</f>
        <v>310000</v>
      </c>
      <c r="R59" s="26">
        <f>SUM(F$13:F59)</f>
        <v>610000</v>
      </c>
      <c r="S59" s="26">
        <f>SUM(G$13:G59)</f>
        <v>490000</v>
      </c>
      <c r="T59" s="27">
        <f t="shared" si="12"/>
        <v>1410000</v>
      </c>
      <c r="U59" s="25">
        <f>SUM(I$13:I59)</f>
        <v>27947</v>
      </c>
      <c r="V59" s="26">
        <f>SUM(J$13:J59)</f>
        <v>91518</v>
      </c>
      <c r="W59" s="26">
        <f>SUM(K$13:K59)</f>
        <v>49856</v>
      </c>
      <c r="X59" s="27">
        <f t="shared" si="3"/>
        <v>169321</v>
      </c>
      <c r="Y59" s="3">
        <f t="shared" si="13"/>
        <v>9.0151612903225806E-2</v>
      </c>
      <c r="Z59" s="3">
        <f t="shared" si="4"/>
        <v>0.15002950819672131</v>
      </c>
      <c r="AA59" s="3">
        <f t="shared" si="4"/>
        <v>0.10174693877551021</v>
      </c>
      <c r="AB59" s="4">
        <f t="shared" si="14"/>
        <v>0.12008581560283688</v>
      </c>
      <c r="AC59" s="47">
        <f t="shared" si="24"/>
        <v>1.434198923126409</v>
      </c>
      <c r="AD59" s="47">
        <f t="shared" si="25"/>
        <v>1.8223338828436961</v>
      </c>
      <c r="AE59" s="47">
        <f t="shared" si="26"/>
        <v>1.5022857102140983</v>
      </c>
      <c r="AF59" s="47">
        <f t="shared" si="15"/>
        <v>4.7588185161842027</v>
      </c>
      <c r="AG59" s="47">
        <f t="shared" si="16"/>
        <v>0.30137709985133093</v>
      </c>
      <c r="AH59" s="47">
        <f t="shared" si="17"/>
        <v>0.38293830215339059</v>
      </c>
      <c r="AI59" s="47">
        <f t="shared" si="18"/>
        <v>0.31568459799527859</v>
      </c>
      <c r="AJ59" s="47">
        <f t="shared" si="27"/>
        <v>3</v>
      </c>
    </row>
    <row r="60" spans="1:36" x14ac:dyDescent="0.3">
      <c r="A60" s="2">
        <v>48</v>
      </c>
      <c r="B60" s="13">
        <v>0.81470058361646791</v>
      </c>
      <c r="C60" s="21">
        <v>0.24018709609043409</v>
      </c>
      <c r="D60" s="31">
        <v>0.75655942169367063</v>
      </c>
      <c r="E60" s="25">
        <f t="shared" si="19"/>
        <v>0</v>
      </c>
      <c r="F60" s="26">
        <f t="shared" si="20"/>
        <v>0</v>
      </c>
      <c r="G60" s="26">
        <f t="shared" si="21"/>
        <v>30000</v>
      </c>
      <c r="H60" s="27">
        <f t="shared" si="22"/>
        <v>30000</v>
      </c>
      <c r="I60" s="25">
        <f t="shared" si="9"/>
        <v>0</v>
      </c>
      <c r="J60" s="26">
        <f t="shared" si="10"/>
        <v>0</v>
      </c>
      <c r="K60" s="26">
        <f t="shared" si="11"/>
        <v>3036</v>
      </c>
      <c r="L60" s="27">
        <f t="shared" si="0"/>
        <v>3036</v>
      </c>
      <c r="M60" s="19" t="str">
        <f t="shared" si="23"/>
        <v/>
      </c>
      <c r="N60" s="3" t="str">
        <f t="shared" si="23"/>
        <v/>
      </c>
      <c r="O60" s="3">
        <f t="shared" si="23"/>
        <v>0.1012</v>
      </c>
      <c r="P60" s="4">
        <f t="shared" si="2"/>
        <v>0.1012</v>
      </c>
      <c r="Q60" s="25">
        <f>SUM(E$13:E60)</f>
        <v>310000</v>
      </c>
      <c r="R60" s="26">
        <f>SUM(F$13:F60)</f>
        <v>610000</v>
      </c>
      <c r="S60" s="26">
        <f>SUM(G$13:G60)</f>
        <v>520000</v>
      </c>
      <c r="T60" s="27">
        <f t="shared" si="12"/>
        <v>1440000</v>
      </c>
      <c r="U60" s="25">
        <f>SUM(I$13:I60)</f>
        <v>27947</v>
      </c>
      <c r="V60" s="26">
        <f>SUM(J$13:J60)</f>
        <v>91518</v>
      </c>
      <c r="W60" s="26">
        <f>SUM(K$13:K60)</f>
        <v>52892</v>
      </c>
      <c r="X60" s="27">
        <f t="shared" si="3"/>
        <v>172357</v>
      </c>
      <c r="Y60" s="3">
        <f t="shared" si="13"/>
        <v>9.0151612903225806E-2</v>
      </c>
      <c r="Z60" s="3">
        <f t="shared" si="4"/>
        <v>0.15002950819672131</v>
      </c>
      <c r="AA60" s="3">
        <f t="shared" si="4"/>
        <v>0.10171538461538461</v>
      </c>
      <c r="AB60" s="4">
        <f t="shared" si="14"/>
        <v>0.11969236111111112</v>
      </c>
      <c r="AC60" s="47">
        <f t="shared" si="24"/>
        <v>1.434198923126409</v>
      </c>
      <c r="AD60" s="47">
        <f t="shared" si="25"/>
        <v>1.8223338828436961</v>
      </c>
      <c r="AE60" s="47">
        <f t="shared" si="26"/>
        <v>1.5020961087243636</v>
      </c>
      <c r="AF60" s="47">
        <f t="shared" si="15"/>
        <v>4.7586289146944685</v>
      </c>
      <c r="AG60" s="47">
        <f t="shared" si="16"/>
        <v>0.30138910783685113</v>
      </c>
      <c r="AH60" s="47">
        <f t="shared" si="17"/>
        <v>0.38295355984081825</v>
      </c>
      <c r="AI60" s="47">
        <f t="shared" si="18"/>
        <v>0.31565733232233067</v>
      </c>
      <c r="AJ60" s="47">
        <f t="shared" si="27"/>
        <v>1</v>
      </c>
    </row>
    <row r="61" spans="1:36" x14ac:dyDescent="0.3">
      <c r="A61" s="2">
        <v>49</v>
      </c>
      <c r="B61" s="13">
        <v>0.79026756724035763</v>
      </c>
      <c r="C61" s="21">
        <v>0.82548138017143335</v>
      </c>
      <c r="D61" s="31">
        <v>5.7515534179600314E-2</v>
      </c>
      <c r="E61" s="25">
        <f t="shared" si="19"/>
        <v>30000</v>
      </c>
      <c r="F61" s="26">
        <f t="shared" si="20"/>
        <v>0</v>
      </c>
      <c r="G61" s="26">
        <f t="shared" si="21"/>
        <v>0</v>
      </c>
      <c r="H61" s="27">
        <f t="shared" si="22"/>
        <v>30000</v>
      </c>
      <c r="I61" s="25">
        <f t="shared" si="9"/>
        <v>2740</v>
      </c>
      <c r="J61" s="26">
        <f t="shared" si="10"/>
        <v>0</v>
      </c>
      <c r="K61" s="26">
        <f t="shared" si="11"/>
        <v>0</v>
      </c>
      <c r="L61" s="27">
        <f t="shared" si="0"/>
        <v>2740</v>
      </c>
      <c r="M61" s="19">
        <f t="shared" si="23"/>
        <v>9.1333333333333336E-2</v>
      </c>
      <c r="N61" s="3" t="str">
        <f t="shared" si="23"/>
        <v/>
      </c>
      <c r="O61" s="3" t="str">
        <f t="shared" si="23"/>
        <v/>
      </c>
      <c r="P61" s="4">
        <f t="shared" si="2"/>
        <v>9.1333333333333336E-2</v>
      </c>
      <c r="Q61" s="25">
        <f>SUM(E$13:E61)</f>
        <v>340000</v>
      </c>
      <c r="R61" s="26">
        <f>SUM(F$13:F61)</f>
        <v>610000</v>
      </c>
      <c r="S61" s="26">
        <f>SUM(G$13:G61)</f>
        <v>520000</v>
      </c>
      <c r="T61" s="27">
        <f t="shared" si="12"/>
        <v>1470000</v>
      </c>
      <c r="U61" s="25">
        <f>SUM(I$13:I61)</f>
        <v>30687</v>
      </c>
      <c r="V61" s="26">
        <f>SUM(J$13:J61)</f>
        <v>91518</v>
      </c>
      <c r="W61" s="26">
        <f>SUM(K$13:K61)</f>
        <v>52892</v>
      </c>
      <c r="X61" s="27">
        <f t="shared" si="3"/>
        <v>175097</v>
      </c>
      <c r="Y61" s="3">
        <f t="shared" si="13"/>
        <v>9.0255882352941172E-2</v>
      </c>
      <c r="Z61" s="3">
        <f t="shared" si="4"/>
        <v>0.15002950819672131</v>
      </c>
      <c r="AA61" s="3">
        <f t="shared" si="4"/>
        <v>0.10171538461538461</v>
      </c>
      <c r="AB61" s="4">
        <f t="shared" si="14"/>
        <v>0.11911360544217688</v>
      </c>
      <c r="AC61" s="47">
        <f t="shared" si="24"/>
        <v>1.4347972204159813</v>
      </c>
      <c r="AD61" s="47">
        <f t="shared" si="25"/>
        <v>1.8223338828436961</v>
      </c>
      <c r="AE61" s="47">
        <f t="shared" si="26"/>
        <v>1.5020961087243636</v>
      </c>
      <c r="AF61" s="47">
        <f t="shared" si="15"/>
        <v>4.7592272119840411</v>
      </c>
      <c r="AG61" s="47">
        <f t="shared" si="16"/>
        <v>0.30147693239000428</v>
      </c>
      <c r="AH61" s="47">
        <f t="shared" si="17"/>
        <v>0.38290541755496393</v>
      </c>
      <c r="AI61" s="47">
        <f t="shared" si="18"/>
        <v>0.31561765005503178</v>
      </c>
      <c r="AJ61" s="47">
        <f t="shared" si="27"/>
        <v>3</v>
      </c>
    </row>
    <row r="62" spans="1:36" x14ac:dyDescent="0.3">
      <c r="A62" s="2">
        <v>50</v>
      </c>
      <c r="B62" s="13">
        <v>0.42758733201812404</v>
      </c>
      <c r="C62" s="21">
        <v>0.95349662323506224</v>
      </c>
      <c r="D62" s="31">
        <v>0.94465908454631897</v>
      </c>
      <c r="E62" s="25">
        <f t="shared" si="19"/>
        <v>0</v>
      </c>
      <c r="F62" s="26">
        <f t="shared" si="20"/>
        <v>0</v>
      </c>
      <c r="G62" s="26">
        <f t="shared" si="21"/>
        <v>30000</v>
      </c>
      <c r="H62" s="27">
        <f t="shared" si="22"/>
        <v>30000</v>
      </c>
      <c r="I62" s="25">
        <f t="shared" si="9"/>
        <v>0</v>
      </c>
      <c r="J62" s="26">
        <f t="shared" si="10"/>
        <v>0</v>
      </c>
      <c r="K62" s="26">
        <f t="shared" si="11"/>
        <v>3083</v>
      </c>
      <c r="L62" s="27">
        <f t="shared" si="0"/>
        <v>3083</v>
      </c>
      <c r="M62" s="19" t="str">
        <f t="shared" si="23"/>
        <v/>
      </c>
      <c r="N62" s="3" t="str">
        <f t="shared" si="23"/>
        <v/>
      </c>
      <c r="O62" s="3">
        <f t="shared" si="23"/>
        <v>0.10276666666666667</v>
      </c>
      <c r="P62" s="4">
        <f t="shared" si="2"/>
        <v>0.10276666666666667</v>
      </c>
      <c r="Q62" s="25">
        <f>SUM(E$13:E62)</f>
        <v>340000</v>
      </c>
      <c r="R62" s="26">
        <f>SUM(F$13:F62)</f>
        <v>610000</v>
      </c>
      <c r="S62" s="26">
        <f>SUM(G$13:G62)</f>
        <v>550000</v>
      </c>
      <c r="T62" s="27">
        <f t="shared" si="12"/>
        <v>1500000</v>
      </c>
      <c r="U62" s="25">
        <f>SUM(I$13:I62)</f>
        <v>30687</v>
      </c>
      <c r="V62" s="26">
        <f>SUM(J$13:J62)</f>
        <v>91518</v>
      </c>
      <c r="W62" s="26">
        <f>SUM(K$13:K62)</f>
        <v>55975</v>
      </c>
      <c r="X62" s="27">
        <f t="shared" si="3"/>
        <v>178180</v>
      </c>
      <c r="Y62" s="3">
        <f t="shared" si="13"/>
        <v>9.0255882352941172E-2</v>
      </c>
      <c r="Z62" s="3">
        <f t="shared" si="4"/>
        <v>0.15002950819672131</v>
      </c>
      <c r="AA62" s="3">
        <f t="shared" si="4"/>
        <v>0.10177272727272728</v>
      </c>
      <c r="AB62" s="4">
        <f t="shared" si="14"/>
        <v>0.11878666666666667</v>
      </c>
      <c r="AC62" s="47">
        <f t="shared" si="24"/>
        <v>1.4347972204159813</v>
      </c>
      <c r="AD62" s="47">
        <f t="shared" si="25"/>
        <v>1.8223338828436961</v>
      </c>
      <c r="AE62" s="47">
        <f t="shared" si="26"/>
        <v>1.5024406849705216</v>
      </c>
      <c r="AF62" s="47">
        <f t="shared" si="15"/>
        <v>4.7595717882301987</v>
      </c>
      <c r="AG62" s="47">
        <f t="shared" si="16"/>
        <v>0.30145510652114715</v>
      </c>
      <c r="AH62" s="47">
        <f t="shared" si="17"/>
        <v>0.38287769655036835</v>
      </c>
      <c r="AI62" s="47">
        <f t="shared" si="18"/>
        <v>0.31566719692848461</v>
      </c>
      <c r="AJ62" s="47">
        <f t="shared" si="27"/>
        <v>3</v>
      </c>
    </row>
    <row r="63" spans="1:36" x14ac:dyDescent="0.3">
      <c r="A63" s="2">
        <v>51</v>
      </c>
      <c r="B63" s="13">
        <v>0.65943465308028182</v>
      </c>
      <c r="C63" s="21">
        <v>0.57687389067164185</v>
      </c>
      <c r="D63" s="31">
        <v>0.98088432174162832</v>
      </c>
      <c r="E63" s="25">
        <f t="shared" si="19"/>
        <v>0</v>
      </c>
      <c r="F63" s="26">
        <f t="shared" si="20"/>
        <v>0</v>
      </c>
      <c r="G63" s="26">
        <f t="shared" si="21"/>
        <v>30000</v>
      </c>
      <c r="H63" s="27">
        <f t="shared" si="22"/>
        <v>30000</v>
      </c>
      <c r="I63" s="25">
        <f t="shared" si="9"/>
        <v>0</v>
      </c>
      <c r="J63" s="26">
        <f t="shared" si="10"/>
        <v>0</v>
      </c>
      <c r="K63" s="26">
        <f t="shared" si="11"/>
        <v>3108</v>
      </c>
      <c r="L63" s="27">
        <f t="shared" si="0"/>
        <v>3108</v>
      </c>
      <c r="M63" s="19" t="str">
        <f t="shared" si="23"/>
        <v/>
      </c>
      <c r="N63" s="3" t="str">
        <f t="shared" si="23"/>
        <v/>
      </c>
      <c r="O63" s="3">
        <f t="shared" si="23"/>
        <v>0.1036</v>
      </c>
      <c r="P63" s="4">
        <f t="shared" si="2"/>
        <v>0.1036</v>
      </c>
      <c r="Q63" s="25">
        <f>SUM(E$13:E63)</f>
        <v>340000</v>
      </c>
      <c r="R63" s="26">
        <f>SUM(F$13:F63)</f>
        <v>610000</v>
      </c>
      <c r="S63" s="26">
        <f>SUM(G$13:G63)</f>
        <v>580000</v>
      </c>
      <c r="T63" s="27">
        <f t="shared" si="12"/>
        <v>1530000</v>
      </c>
      <c r="U63" s="25">
        <f>SUM(I$13:I63)</f>
        <v>30687</v>
      </c>
      <c r="V63" s="26">
        <f>SUM(J$13:J63)</f>
        <v>91518</v>
      </c>
      <c r="W63" s="26">
        <f>SUM(K$13:K63)</f>
        <v>59083</v>
      </c>
      <c r="X63" s="27">
        <f t="shared" si="3"/>
        <v>181288</v>
      </c>
      <c r="Y63" s="3">
        <f t="shared" si="13"/>
        <v>9.0255882352941172E-2</v>
      </c>
      <c r="Z63" s="3">
        <f t="shared" si="4"/>
        <v>0.15002950819672131</v>
      </c>
      <c r="AA63" s="3">
        <f t="shared" si="4"/>
        <v>0.10186724137931034</v>
      </c>
      <c r="AB63" s="4">
        <f t="shared" si="14"/>
        <v>0.11848888888888889</v>
      </c>
      <c r="AC63" s="47">
        <f t="shared" si="24"/>
        <v>1.4347972204159813</v>
      </c>
      <c r="AD63" s="47">
        <f t="shared" si="25"/>
        <v>1.8223338828436961</v>
      </c>
      <c r="AE63" s="47">
        <f t="shared" si="26"/>
        <v>1.5030087997096051</v>
      </c>
      <c r="AF63" s="47">
        <f t="shared" si="15"/>
        <v>4.7601399029692821</v>
      </c>
      <c r="AG63" s="47">
        <f t="shared" si="16"/>
        <v>0.30141912835817763</v>
      </c>
      <c r="AH63" s="47">
        <f t="shared" si="17"/>
        <v>0.38283200073740686</v>
      </c>
      <c r="AI63" s="47">
        <f t="shared" si="18"/>
        <v>0.31574887090441556</v>
      </c>
      <c r="AJ63" s="47">
        <f t="shared" si="27"/>
        <v>2</v>
      </c>
    </row>
    <row r="64" spans="1:36" x14ac:dyDescent="0.3">
      <c r="A64" s="2">
        <v>52</v>
      </c>
      <c r="B64" s="13">
        <v>0.42883399079216966</v>
      </c>
      <c r="C64" s="21">
        <v>0.36718630775224848</v>
      </c>
      <c r="D64" s="31">
        <v>0.44067449123700475</v>
      </c>
      <c r="E64" s="25">
        <f t="shared" si="19"/>
        <v>0</v>
      </c>
      <c r="F64" s="26">
        <f t="shared" si="20"/>
        <v>30000</v>
      </c>
      <c r="G64" s="26">
        <f t="shared" si="21"/>
        <v>0</v>
      </c>
      <c r="H64" s="27">
        <f t="shared" si="22"/>
        <v>30000</v>
      </c>
      <c r="I64" s="25">
        <f t="shared" si="9"/>
        <v>0</v>
      </c>
      <c r="J64" s="26">
        <f t="shared" si="10"/>
        <v>4479</v>
      </c>
      <c r="K64" s="26">
        <f t="shared" si="11"/>
        <v>0</v>
      </c>
      <c r="L64" s="27">
        <f t="shared" si="0"/>
        <v>4479</v>
      </c>
      <c r="M64" s="19" t="str">
        <f t="shared" si="23"/>
        <v/>
      </c>
      <c r="N64" s="3">
        <f t="shared" si="23"/>
        <v>0.14929999999999999</v>
      </c>
      <c r="O64" s="3" t="str">
        <f t="shared" si="23"/>
        <v/>
      </c>
      <c r="P64" s="4">
        <f t="shared" si="2"/>
        <v>0.14929999999999999</v>
      </c>
      <c r="Q64" s="25">
        <f>SUM(E$13:E64)</f>
        <v>340000</v>
      </c>
      <c r="R64" s="26">
        <f>SUM(F$13:F64)</f>
        <v>640000</v>
      </c>
      <c r="S64" s="26">
        <f>SUM(G$13:G64)</f>
        <v>580000</v>
      </c>
      <c r="T64" s="27">
        <f t="shared" si="12"/>
        <v>1560000</v>
      </c>
      <c r="U64" s="25">
        <f>SUM(I$13:I64)</f>
        <v>30687</v>
      </c>
      <c r="V64" s="26">
        <f>SUM(J$13:J64)</f>
        <v>95997</v>
      </c>
      <c r="W64" s="26">
        <f>SUM(K$13:K64)</f>
        <v>59083</v>
      </c>
      <c r="X64" s="27">
        <f t="shared" si="3"/>
        <v>185767</v>
      </c>
      <c r="Y64" s="3">
        <f t="shared" si="13"/>
        <v>9.0255882352941172E-2</v>
      </c>
      <c r="Z64" s="3">
        <f t="shared" si="4"/>
        <v>0.14999531250000001</v>
      </c>
      <c r="AA64" s="3">
        <f t="shared" si="4"/>
        <v>0.10186724137931034</v>
      </c>
      <c r="AB64" s="4">
        <f t="shared" si="14"/>
        <v>0.11908141025641025</v>
      </c>
      <c r="AC64" s="47">
        <f t="shared" si="24"/>
        <v>1.4347972204159813</v>
      </c>
      <c r="AD64" s="47">
        <f t="shared" si="25"/>
        <v>1.8220846359832941</v>
      </c>
      <c r="AE64" s="47">
        <f t="shared" si="26"/>
        <v>1.5030087997096051</v>
      </c>
      <c r="AF64" s="47">
        <f t="shared" si="15"/>
        <v>4.7598906561088805</v>
      </c>
      <c r="AG64" s="47">
        <f t="shared" si="16"/>
        <v>0.30143491186600085</v>
      </c>
      <c r="AH64" s="47">
        <f t="shared" si="17"/>
        <v>0.38279968335928399</v>
      </c>
      <c r="AI64" s="47">
        <f t="shared" si="18"/>
        <v>0.31576540477471515</v>
      </c>
      <c r="AJ64" s="47">
        <f t="shared" si="27"/>
        <v>2</v>
      </c>
    </row>
    <row r="65" spans="1:36" x14ac:dyDescent="0.3">
      <c r="A65" s="2">
        <v>53</v>
      </c>
      <c r="B65" s="13">
        <v>0.7962500473750127</v>
      </c>
      <c r="C65" s="21">
        <v>0.19777003374874824</v>
      </c>
      <c r="D65" s="31">
        <v>0.99290287080816053</v>
      </c>
      <c r="E65" s="25">
        <f t="shared" si="19"/>
        <v>0</v>
      </c>
      <c r="F65" s="26">
        <f t="shared" si="20"/>
        <v>30000</v>
      </c>
      <c r="G65" s="26">
        <f t="shared" si="21"/>
        <v>0</v>
      </c>
      <c r="H65" s="27">
        <f t="shared" si="22"/>
        <v>30000</v>
      </c>
      <c r="I65" s="25">
        <f t="shared" si="9"/>
        <v>0</v>
      </c>
      <c r="J65" s="26">
        <f t="shared" si="10"/>
        <v>4447</v>
      </c>
      <c r="K65" s="26">
        <f t="shared" si="11"/>
        <v>0</v>
      </c>
      <c r="L65" s="27">
        <f t="shared" si="0"/>
        <v>4447</v>
      </c>
      <c r="M65" s="19" t="str">
        <f t="shared" si="23"/>
        <v/>
      </c>
      <c r="N65" s="3">
        <f t="shared" si="23"/>
        <v>0.14823333333333333</v>
      </c>
      <c r="O65" s="3" t="str">
        <f t="shared" si="23"/>
        <v/>
      </c>
      <c r="P65" s="4">
        <f t="shared" si="2"/>
        <v>0.14823333333333333</v>
      </c>
      <c r="Q65" s="25">
        <f>SUM(E$13:E65)</f>
        <v>340000</v>
      </c>
      <c r="R65" s="26">
        <f>SUM(F$13:F65)</f>
        <v>670000</v>
      </c>
      <c r="S65" s="26">
        <f>SUM(G$13:G65)</f>
        <v>580000</v>
      </c>
      <c r="T65" s="27">
        <f t="shared" si="12"/>
        <v>1590000</v>
      </c>
      <c r="U65" s="25">
        <f>SUM(I$13:I65)</f>
        <v>30687</v>
      </c>
      <c r="V65" s="26">
        <f>SUM(J$13:J65)</f>
        <v>100444</v>
      </c>
      <c r="W65" s="26">
        <f>SUM(K$13:K65)</f>
        <v>59083</v>
      </c>
      <c r="X65" s="27">
        <f t="shared" si="3"/>
        <v>190214</v>
      </c>
      <c r="Y65" s="3">
        <f t="shared" si="13"/>
        <v>9.0255882352941172E-2</v>
      </c>
      <c r="Z65" s="3">
        <f t="shared" si="4"/>
        <v>0.14991641791044777</v>
      </c>
      <c r="AA65" s="3">
        <f t="shared" si="4"/>
        <v>0.10186724137931034</v>
      </c>
      <c r="AB65" s="4">
        <f t="shared" si="14"/>
        <v>0.11963144654088051</v>
      </c>
      <c r="AC65" s="47">
        <f t="shared" si="24"/>
        <v>1.4347972204159813</v>
      </c>
      <c r="AD65" s="47">
        <f t="shared" si="25"/>
        <v>1.8215097162262406</v>
      </c>
      <c r="AE65" s="47">
        <f t="shared" si="26"/>
        <v>1.5030087997096051</v>
      </c>
      <c r="AF65" s="47">
        <f t="shared" si="15"/>
        <v>4.7593157363518266</v>
      </c>
      <c r="AG65" s="47">
        <f t="shared" si="16"/>
        <v>0.30147132484969386</v>
      </c>
      <c r="AH65" s="47">
        <f t="shared" si="17"/>
        <v>0.38272512628516808</v>
      </c>
      <c r="AI65" s="47">
        <f t="shared" si="18"/>
        <v>0.31580354886513817</v>
      </c>
      <c r="AJ65" s="47">
        <f t="shared" si="27"/>
        <v>1</v>
      </c>
    </row>
    <row r="66" spans="1:36" x14ac:dyDescent="0.3">
      <c r="A66" s="2">
        <v>54</v>
      </c>
      <c r="B66" s="13">
        <v>0.70403495542233963</v>
      </c>
      <c r="C66" s="21">
        <v>0.68229574211941502</v>
      </c>
      <c r="D66" s="31">
        <v>0.59709338272492474</v>
      </c>
      <c r="E66" s="25">
        <f t="shared" si="19"/>
        <v>30000</v>
      </c>
      <c r="F66" s="26">
        <f t="shared" si="20"/>
        <v>0</v>
      </c>
      <c r="G66" s="26">
        <f t="shared" si="21"/>
        <v>0</v>
      </c>
      <c r="H66" s="27">
        <f t="shared" si="22"/>
        <v>30000</v>
      </c>
      <c r="I66" s="25">
        <f t="shared" si="9"/>
        <v>2726</v>
      </c>
      <c r="J66" s="26">
        <f t="shared" si="10"/>
        <v>0</v>
      </c>
      <c r="K66" s="26">
        <f t="shared" si="11"/>
        <v>0</v>
      </c>
      <c r="L66" s="27">
        <f t="shared" si="0"/>
        <v>2726</v>
      </c>
      <c r="M66" s="19">
        <f t="shared" si="23"/>
        <v>9.0866666666666665E-2</v>
      </c>
      <c r="N66" s="3" t="str">
        <f t="shared" si="23"/>
        <v/>
      </c>
      <c r="O66" s="3" t="str">
        <f t="shared" si="23"/>
        <v/>
      </c>
      <c r="P66" s="4">
        <f t="shared" si="2"/>
        <v>9.0866666666666665E-2</v>
      </c>
      <c r="Q66" s="25">
        <f>SUM(E$13:E66)</f>
        <v>370000</v>
      </c>
      <c r="R66" s="26">
        <f>SUM(F$13:F66)</f>
        <v>670000</v>
      </c>
      <c r="S66" s="26">
        <f>SUM(G$13:G66)</f>
        <v>580000</v>
      </c>
      <c r="T66" s="27">
        <f t="shared" si="12"/>
        <v>1620000</v>
      </c>
      <c r="U66" s="25">
        <f>SUM(I$13:I66)</f>
        <v>33413</v>
      </c>
      <c r="V66" s="26">
        <f>SUM(J$13:J66)</f>
        <v>100444</v>
      </c>
      <c r="W66" s="26">
        <f>SUM(K$13:K66)</f>
        <v>59083</v>
      </c>
      <c r="X66" s="27">
        <f t="shared" si="3"/>
        <v>192940</v>
      </c>
      <c r="Y66" s="3">
        <f t="shared" si="13"/>
        <v>9.0305405405405409E-2</v>
      </c>
      <c r="Z66" s="3">
        <f t="shared" si="4"/>
        <v>0.14991641791044777</v>
      </c>
      <c r="AA66" s="3">
        <f t="shared" si="4"/>
        <v>0.10186724137931034</v>
      </c>
      <c r="AB66" s="4">
        <f t="shared" si="14"/>
        <v>0.11909876543209877</v>
      </c>
      <c r="AC66" s="47">
        <f t="shared" si="24"/>
        <v>1.435081470721026</v>
      </c>
      <c r="AD66" s="47">
        <f t="shared" si="25"/>
        <v>1.8215097162262406</v>
      </c>
      <c r="AE66" s="47">
        <f t="shared" si="26"/>
        <v>1.5030087997096051</v>
      </c>
      <c r="AF66" s="47">
        <f t="shared" si="15"/>
        <v>4.7595999866568715</v>
      </c>
      <c r="AG66" s="47">
        <f t="shared" si="16"/>
        <v>0.30151304200860435</v>
      </c>
      <c r="AH66" s="47">
        <f t="shared" si="17"/>
        <v>0.38270226937824314</v>
      </c>
      <c r="AI66" s="47">
        <f t="shared" si="18"/>
        <v>0.31578468861315251</v>
      </c>
      <c r="AJ66" s="47">
        <f t="shared" si="27"/>
        <v>2</v>
      </c>
    </row>
    <row r="67" spans="1:36" x14ac:dyDescent="0.3">
      <c r="A67" s="2">
        <v>55</v>
      </c>
      <c r="B67" s="13">
        <v>1.3340648779700648E-2</v>
      </c>
      <c r="C67" s="21">
        <v>0.49982915942260175</v>
      </c>
      <c r="D67" s="31">
        <v>0.1440601078158471</v>
      </c>
      <c r="E67" s="25">
        <f t="shared" si="19"/>
        <v>0</v>
      </c>
      <c r="F67" s="26">
        <f t="shared" si="20"/>
        <v>30000</v>
      </c>
      <c r="G67" s="26">
        <f t="shared" si="21"/>
        <v>0</v>
      </c>
      <c r="H67" s="27">
        <f t="shared" si="22"/>
        <v>30000</v>
      </c>
      <c r="I67" s="25">
        <f t="shared" si="9"/>
        <v>0</v>
      </c>
      <c r="J67" s="26">
        <f t="shared" si="10"/>
        <v>4500</v>
      </c>
      <c r="K67" s="26">
        <f t="shared" si="11"/>
        <v>0</v>
      </c>
      <c r="L67" s="27">
        <f t="shared" si="0"/>
        <v>4500</v>
      </c>
      <c r="M67" s="19" t="str">
        <f t="shared" si="23"/>
        <v/>
      </c>
      <c r="N67" s="3">
        <f t="shared" si="23"/>
        <v>0.15</v>
      </c>
      <c r="O67" s="3" t="str">
        <f t="shared" si="23"/>
        <v/>
      </c>
      <c r="P67" s="4">
        <f t="shared" si="2"/>
        <v>0.15</v>
      </c>
      <c r="Q67" s="25">
        <f>SUM(E$13:E67)</f>
        <v>370000</v>
      </c>
      <c r="R67" s="26">
        <f>SUM(F$13:F67)</f>
        <v>700000</v>
      </c>
      <c r="S67" s="26">
        <f>SUM(G$13:G67)</f>
        <v>580000</v>
      </c>
      <c r="T67" s="27">
        <f t="shared" si="12"/>
        <v>1650000</v>
      </c>
      <c r="U67" s="25">
        <f>SUM(I$13:I67)</f>
        <v>33413</v>
      </c>
      <c r="V67" s="26">
        <f>SUM(J$13:J67)</f>
        <v>104944</v>
      </c>
      <c r="W67" s="26">
        <f>SUM(K$13:K67)</f>
        <v>59083</v>
      </c>
      <c r="X67" s="27">
        <f t="shared" si="3"/>
        <v>197440</v>
      </c>
      <c r="Y67" s="3">
        <f t="shared" si="13"/>
        <v>9.0305405405405409E-2</v>
      </c>
      <c r="Z67" s="3">
        <f t="shared" si="4"/>
        <v>0.14992</v>
      </c>
      <c r="AA67" s="3">
        <f t="shared" si="4"/>
        <v>0.10186724137931034</v>
      </c>
      <c r="AB67" s="4">
        <f t="shared" si="14"/>
        <v>0.11966060606060606</v>
      </c>
      <c r="AC67" s="47">
        <f t="shared" si="24"/>
        <v>1.435081470721026</v>
      </c>
      <c r="AD67" s="47">
        <f t="shared" si="25"/>
        <v>1.8215358156569161</v>
      </c>
      <c r="AE67" s="47">
        <f t="shared" si="26"/>
        <v>1.5030087997096051</v>
      </c>
      <c r="AF67" s="47">
        <f t="shared" si="15"/>
        <v>4.7596260860875468</v>
      </c>
      <c r="AG67" s="47">
        <f t="shared" si="16"/>
        <v>0.30151138866050614</v>
      </c>
      <c r="AH67" s="47">
        <f t="shared" si="17"/>
        <v>0.38270565433307685</v>
      </c>
      <c r="AI67" s="47">
        <f t="shared" si="18"/>
        <v>0.31578295700641712</v>
      </c>
      <c r="AJ67" s="47">
        <f t="shared" si="27"/>
        <v>2</v>
      </c>
    </row>
    <row r="68" spans="1:36" x14ac:dyDescent="0.3">
      <c r="A68" s="2">
        <v>56</v>
      </c>
      <c r="B68" s="13">
        <v>0.1236542602056504</v>
      </c>
      <c r="C68" s="21">
        <v>0.49142859139611528</v>
      </c>
      <c r="D68" s="31">
        <v>0.11963361925312777</v>
      </c>
      <c r="E68" s="25">
        <f t="shared" si="19"/>
        <v>0</v>
      </c>
      <c r="F68" s="26">
        <f t="shared" si="20"/>
        <v>30000</v>
      </c>
      <c r="G68" s="26">
        <f t="shared" si="21"/>
        <v>0</v>
      </c>
      <c r="H68" s="27">
        <f t="shared" si="22"/>
        <v>30000</v>
      </c>
      <c r="I68" s="25">
        <f t="shared" si="9"/>
        <v>0</v>
      </c>
      <c r="J68" s="26">
        <f t="shared" si="10"/>
        <v>4499</v>
      </c>
      <c r="K68" s="26">
        <f t="shared" si="11"/>
        <v>0</v>
      </c>
      <c r="L68" s="27">
        <f t="shared" si="0"/>
        <v>4499</v>
      </c>
      <c r="M68" s="19" t="str">
        <f t="shared" si="23"/>
        <v/>
      </c>
      <c r="N68" s="3">
        <f t="shared" si="23"/>
        <v>0.14996666666666666</v>
      </c>
      <c r="O68" s="3" t="str">
        <f t="shared" si="23"/>
        <v/>
      </c>
      <c r="P68" s="4">
        <f t="shared" si="2"/>
        <v>0.14996666666666666</v>
      </c>
      <c r="Q68" s="25">
        <f>SUM(E$13:E68)</f>
        <v>370000</v>
      </c>
      <c r="R68" s="26">
        <f>SUM(F$13:F68)</f>
        <v>730000</v>
      </c>
      <c r="S68" s="26">
        <f>SUM(G$13:G68)</f>
        <v>580000</v>
      </c>
      <c r="T68" s="27">
        <f t="shared" si="12"/>
        <v>1680000</v>
      </c>
      <c r="U68" s="25">
        <f>SUM(I$13:I68)</f>
        <v>33413</v>
      </c>
      <c r="V68" s="26">
        <f>SUM(J$13:J68)</f>
        <v>109443</v>
      </c>
      <c r="W68" s="26">
        <f>SUM(K$13:K68)</f>
        <v>59083</v>
      </c>
      <c r="X68" s="27">
        <f t="shared" si="3"/>
        <v>201939</v>
      </c>
      <c r="Y68" s="3">
        <f t="shared" si="13"/>
        <v>9.0305405405405409E-2</v>
      </c>
      <c r="Z68" s="3">
        <f t="shared" si="4"/>
        <v>0.14992191780821917</v>
      </c>
      <c r="AA68" s="3">
        <f t="shared" si="4"/>
        <v>0.10186724137931034</v>
      </c>
      <c r="AB68" s="4">
        <f t="shared" si="14"/>
        <v>0.12020178571428572</v>
      </c>
      <c r="AC68" s="47">
        <f t="shared" si="24"/>
        <v>1.435081470721026</v>
      </c>
      <c r="AD68" s="47">
        <f t="shared" si="25"/>
        <v>1.8215497891359482</v>
      </c>
      <c r="AE68" s="47">
        <f t="shared" si="26"/>
        <v>1.5030087997096051</v>
      </c>
      <c r="AF68" s="47">
        <f t="shared" si="15"/>
        <v>4.7596400595665793</v>
      </c>
      <c r="AG68" s="47">
        <f t="shared" si="16"/>
        <v>0.30151050347527897</v>
      </c>
      <c r="AH68" s="47">
        <f t="shared" si="17"/>
        <v>0.38270746660238453</v>
      </c>
      <c r="AI68" s="47">
        <f t="shared" si="18"/>
        <v>0.3157820299223365</v>
      </c>
      <c r="AJ68" s="47">
        <f t="shared" si="27"/>
        <v>2</v>
      </c>
    </row>
    <row r="69" spans="1:36" x14ac:dyDescent="0.3">
      <c r="A69" s="2">
        <v>57</v>
      </c>
      <c r="B69" s="13">
        <v>0.1068913172375765</v>
      </c>
      <c r="C69" s="21">
        <v>0.75020115715201474</v>
      </c>
      <c r="D69" s="31">
        <v>0.33398222748228101</v>
      </c>
      <c r="E69" s="25">
        <f t="shared" si="19"/>
        <v>0</v>
      </c>
      <c r="F69" s="26">
        <f t="shared" si="20"/>
        <v>30000</v>
      </c>
      <c r="G69" s="26">
        <f t="shared" si="21"/>
        <v>0</v>
      </c>
      <c r="H69" s="27">
        <f t="shared" si="22"/>
        <v>30000</v>
      </c>
      <c r="I69" s="25">
        <f t="shared" si="9"/>
        <v>0</v>
      </c>
      <c r="J69" s="26">
        <f t="shared" si="10"/>
        <v>4542</v>
      </c>
      <c r="K69" s="26">
        <f t="shared" si="11"/>
        <v>0</v>
      </c>
      <c r="L69" s="27">
        <f t="shared" si="0"/>
        <v>4542</v>
      </c>
      <c r="M69" s="19" t="str">
        <f t="shared" si="23"/>
        <v/>
      </c>
      <c r="N69" s="3">
        <f t="shared" si="23"/>
        <v>0.15140000000000001</v>
      </c>
      <c r="O69" s="3" t="str">
        <f t="shared" si="23"/>
        <v/>
      </c>
      <c r="P69" s="4">
        <f t="shared" si="2"/>
        <v>0.15140000000000001</v>
      </c>
      <c r="Q69" s="25">
        <f>SUM(E$13:E69)</f>
        <v>370000</v>
      </c>
      <c r="R69" s="26">
        <f>SUM(F$13:F69)</f>
        <v>760000</v>
      </c>
      <c r="S69" s="26">
        <f>SUM(G$13:G69)</f>
        <v>580000</v>
      </c>
      <c r="T69" s="27">
        <f t="shared" si="12"/>
        <v>1710000</v>
      </c>
      <c r="U69" s="25">
        <f>SUM(I$13:I69)</f>
        <v>33413</v>
      </c>
      <c r="V69" s="26">
        <f>SUM(J$13:J69)</f>
        <v>113985</v>
      </c>
      <c r="W69" s="26">
        <f>SUM(K$13:K69)</f>
        <v>59083</v>
      </c>
      <c r="X69" s="27">
        <f t="shared" si="3"/>
        <v>206481</v>
      </c>
      <c r="Y69" s="3">
        <f t="shared" si="13"/>
        <v>9.0305405405405409E-2</v>
      </c>
      <c r="Z69" s="3">
        <f t="shared" si="4"/>
        <v>0.14998026315789473</v>
      </c>
      <c r="AA69" s="3">
        <f t="shared" si="4"/>
        <v>0.10186724137931034</v>
      </c>
      <c r="AB69" s="4">
        <f t="shared" si="14"/>
        <v>0.12074912280701755</v>
      </c>
      <c r="AC69" s="47">
        <f t="shared" si="24"/>
        <v>1.435081470721026</v>
      </c>
      <c r="AD69" s="47">
        <f t="shared" si="25"/>
        <v>1.8219749545844661</v>
      </c>
      <c r="AE69" s="47">
        <f t="shared" si="26"/>
        <v>1.5030087997096051</v>
      </c>
      <c r="AF69" s="47">
        <f t="shared" si="15"/>
        <v>4.7600652250150972</v>
      </c>
      <c r="AG69" s="47">
        <f t="shared" si="16"/>
        <v>0.3014835727837058</v>
      </c>
      <c r="AH69" s="47">
        <f t="shared" si="17"/>
        <v>0.38276260270754747</v>
      </c>
      <c r="AI69" s="47">
        <f t="shared" si="18"/>
        <v>0.31575382450874673</v>
      </c>
      <c r="AJ69" s="47">
        <f t="shared" si="27"/>
        <v>3</v>
      </c>
    </row>
    <row r="70" spans="1:36" x14ac:dyDescent="0.3">
      <c r="A70" s="2">
        <v>58</v>
      </c>
      <c r="B70" s="13">
        <v>0.10351727872833261</v>
      </c>
      <c r="C70" s="21">
        <v>0.23134266036686824</v>
      </c>
      <c r="D70" s="31">
        <v>0.95695578079638932</v>
      </c>
      <c r="E70" s="25">
        <f t="shared" si="19"/>
        <v>0</v>
      </c>
      <c r="F70" s="26">
        <f t="shared" si="20"/>
        <v>0</v>
      </c>
      <c r="G70" s="26">
        <f t="shared" si="21"/>
        <v>30000</v>
      </c>
      <c r="H70" s="27">
        <f t="shared" si="22"/>
        <v>30000</v>
      </c>
      <c r="I70" s="25">
        <f t="shared" si="9"/>
        <v>0</v>
      </c>
      <c r="J70" s="26">
        <f t="shared" si="10"/>
        <v>0</v>
      </c>
      <c r="K70" s="26">
        <f t="shared" si="11"/>
        <v>3089</v>
      </c>
      <c r="L70" s="27">
        <f t="shared" si="0"/>
        <v>3089</v>
      </c>
      <c r="M70" s="19" t="str">
        <f t="shared" si="23"/>
        <v/>
      </c>
      <c r="N70" s="3" t="str">
        <f t="shared" si="23"/>
        <v/>
      </c>
      <c r="O70" s="3">
        <f t="shared" si="23"/>
        <v>0.10296666666666666</v>
      </c>
      <c r="P70" s="4">
        <f t="shared" si="2"/>
        <v>0.10296666666666666</v>
      </c>
      <c r="Q70" s="25">
        <f>SUM(E$13:E70)</f>
        <v>370000</v>
      </c>
      <c r="R70" s="26">
        <f>SUM(F$13:F70)</f>
        <v>760000</v>
      </c>
      <c r="S70" s="26">
        <f>SUM(G$13:G70)</f>
        <v>610000</v>
      </c>
      <c r="T70" s="27">
        <f t="shared" si="12"/>
        <v>1740000</v>
      </c>
      <c r="U70" s="25">
        <f>SUM(I$13:I70)</f>
        <v>33413</v>
      </c>
      <c r="V70" s="26">
        <f>SUM(J$13:J70)</f>
        <v>113985</v>
      </c>
      <c r="W70" s="26">
        <f>SUM(K$13:K70)</f>
        <v>62172</v>
      </c>
      <c r="X70" s="27">
        <f t="shared" si="3"/>
        <v>209570</v>
      </c>
      <c r="Y70" s="3">
        <f t="shared" si="13"/>
        <v>9.0305405405405409E-2</v>
      </c>
      <c r="Z70" s="3">
        <f t="shared" si="4"/>
        <v>0.14998026315789473</v>
      </c>
      <c r="AA70" s="3">
        <f t="shared" si="4"/>
        <v>0.10192131147540984</v>
      </c>
      <c r="AB70" s="4">
        <f t="shared" si="14"/>
        <v>0.12044252873563219</v>
      </c>
      <c r="AC70" s="47">
        <f t="shared" si="24"/>
        <v>1.435081470721026</v>
      </c>
      <c r="AD70" s="47">
        <f t="shared" si="25"/>
        <v>1.8219749545844661</v>
      </c>
      <c r="AE70" s="47">
        <f t="shared" si="26"/>
        <v>1.5033339061863695</v>
      </c>
      <c r="AF70" s="47">
        <f t="shared" si="15"/>
        <v>4.7603903314918616</v>
      </c>
      <c r="AG70" s="47">
        <f t="shared" si="16"/>
        <v>0.30146298324055393</v>
      </c>
      <c r="AH70" s="47">
        <f t="shared" si="17"/>
        <v>0.38273646228784697</v>
      </c>
      <c r="AI70" s="47">
        <f t="shared" si="18"/>
        <v>0.31580055447159916</v>
      </c>
      <c r="AJ70" s="47">
        <f t="shared" si="27"/>
        <v>1</v>
      </c>
    </row>
    <row r="71" spans="1:36" x14ac:dyDescent="0.3">
      <c r="A71" s="2">
        <v>59</v>
      </c>
      <c r="B71" s="13">
        <v>0.4804902732606352</v>
      </c>
      <c r="C71" s="21">
        <v>0.5137663061763984</v>
      </c>
      <c r="D71" s="31">
        <v>0.45305565013918581</v>
      </c>
      <c r="E71" s="25">
        <f t="shared" si="19"/>
        <v>30000</v>
      </c>
      <c r="F71" s="26">
        <f t="shared" si="20"/>
        <v>0</v>
      </c>
      <c r="G71" s="26">
        <f t="shared" si="21"/>
        <v>0</v>
      </c>
      <c r="H71" s="27">
        <f t="shared" si="22"/>
        <v>30000</v>
      </c>
      <c r="I71" s="25">
        <f t="shared" si="9"/>
        <v>2697</v>
      </c>
      <c r="J71" s="26">
        <f t="shared" si="10"/>
        <v>0</v>
      </c>
      <c r="K71" s="26">
        <f t="shared" si="11"/>
        <v>0</v>
      </c>
      <c r="L71" s="27">
        <f t="shared" si="0"/>
        <v>2697</v>
      </c>
      <c r="M71" s="19">
        <f t="shared" si="23"/>
        <v>8.9899999999999994E-2</v>
      </c>
      <c r="N71" s="3" t="str">
        <f t="shared" si="23"/>
        <v/>
      </c>
      <c r="O71" s="3" t="str">
        <f t="shared" si="23"/>
        <v/>
      </c>
      <c r="P71" s="4">
        <f t="shared" si="2"/>
        <v>8.9899999999999994E-2</v>
      </c>
      <c r="Q71" s="25">
        <f>SUM(E$13:E71)</f>
        <v>400000</v>
      </c>
      <c r="R71" s="26">
        <f>SUM(F$13:F71)</f>
        <v>760000</v>
      </c>
      <c r="S71" s="26">
        <f>SUM(G$13:G71)</f>
        <v>610000</v>
      </c>
      <c r="T71" s="27">
        <f t="shared" si="12"/>
        <v>1770000</v>
      </c>
      <c r="U71" s="25">
        <f>SUM(I$13:I71)</f>
        <v>36110</v>
      </c>
      <c r="V71" s="26">
        <f>SUM(J$13:J71)</f>
        <v>113985</v>
      </c>
      <c r="W71" s="26">
        <f>SUM(K$13:K71)</f>
        <v>62172</v>
      </c>
      <c r="X71" s="27">
        <f t="shared" si="3"/>
        <v>212267</v>
      </c>
      <c r="Y71" s="3">
        <f t="shared" si="13"/>
        <v>9.0274999999999994E-2</v>
      </c>
      <c r="Z71" s="3">
        <f t="shared" si="4"/>
        <v>0.14998026315789473</v>
      </c>
      <c r="AA71" s="3">
        <f t="shared" si="4"/>
        <v>0.10192131147540984</v>
      </c>
      <c r="AB71" s="4">
        <f t="shared" si="14"/>
        <v>0.11992485875706214</v>
      </c>
      <c r="AC71" s="47">
        <f t="shared" si="24"/>
        <v>1.4349069443987001</v>
      </c>
      <c r="AD71" s="47">
        <f t="shared" si="25"/>
        <v>1.8219749545844661</v>
      </c>
      <c r="AE71" s="47">
        <f t="shared" si="26"/>
        <v>1.5033339061863695</v>
      </c>
      <c r="AF71" s="47">
        <f t="shared" si="15"/>
        <v>4.7602158051695351</v>
      </c>
      <c r="AG71" s="47">
        <f t="shared" si="16"/>
        <v>0.30143737240660584</v>
      </c>
      <c r="AH71" s="47">
        <f t="shared" si="17"/>
        <v>0.38275049475820488</v>
      </c>
      <c r="AI71" s="47">
        <f t="shared" si="18"/>
        <v>0.31581213283518944</v>
      </c>
      <c r="AJ71" s="47">
        <f t="shared" si="27"/>
        <v>2</v>
      </c>
    </row>
    <row r="72" spans="1:36" x14ac:dyDescent="0.3">
      <c r="A72" s="2">
        <v>60</v>
      </c>
      <c r="B72" s="13">
        <v>6.2317728534169947E-2</v>
      </c>
      <c r="C72" s="21">
        <v>0.60105487775360378</v>
      </c>
      <c r="D72" s="31">
        <v>0.3315854579555686</v>
      </c>
      <c r="E72" s="25">
        <f t="shared" si="19"/>
        <v>0</v>
      </c>
      <c r="F72" s="26">
        <f t="shared" si="20"/>
        <v>30000</v>
      </c>
      <c r="G72" s="26">
        <f t="shared" si="21"/>
        <v>0</v>
      </c>
      <c r="H72" s="27">
        <f t="shared" si="22"/>
        <v>30000</v>
      </c>
      <c r="I72" s="25">
        <f t="shared" si="9"/>
        <v>0</v>
      </c>
      <c r="J72" s="26">
        <f t="shared" si="10"/>
        <v>4516</v>
      </c>
      <c r="K72" s="26">
        <f t="shared" si="11"/>
        <v>0</v>
      </c>
      <c r="L72" s="27">
        <f t="shared" si="0"/>
        <v>4516</v>
      </c>
      <c r="M72" s="19" t="str">
        <f t="shared" si="23"/>
        <v/>
      </c>
      <c r="N72" s="3">
        <f t="shared" si="23"/>
        <v>0.15053333333333332</v>
      </c>
      <c r="O72" s="3" t="str">
        <f t="shared" si="23"/>
        <v/>
      </c>
      <c r="P72" s="4">
        <f t="shared" si="2"/>
        <v>0.15053333333333332</v>
      </c>
      <c r="Q72" s="25">
        <f>SUM(E$13:E72)</f>
        <v>400000</v>
      </c>
      <c r="R72" s="26">
        <f>SUM(F$13:F72)</f>
        <v>790000</v>
      </c>
      <c r="S72" s="26">
        <f>SUM(G$13:G72)</f>
        <v>610000</v>
      </c>
      <c r="T72" s="27">
        <f t="shared" si="12"/>
        <v>1800000</v>
      </c>
      <c r="U72" s="25">
        <f>SUM(I$13:I72)</f>
        <v>36110</v>
      </c>
      <c r="V72" s="26">
        <f>SUM(J$13:J72)</f>
        <v>118501</v>
      </c>
      <c r="W72" s="26">
        <f>SUM(K$13:K72)</f>
        <v>62172</v>
      </c>
      <c r="X72" s="27">
        <f t="shared" si="3"/>
        <v>216783</v>
      </c>
      <c r="Y72" s="3">
        <f t="shared" si="13"/>
        <v>9.0274999999999994E-2</v>
      </c>
      <c r="Z72" s="3">
        <f t="shared" si="4"/>
        <v>0.15000126582278481</v>
      </c>
      <c r="AA72" s="3">
        <f t="shared" si="4"/>
        <v>0.10192131147540984</v>
      </c>
      <c r="AB72" s="4">
        <f t="shared" si="14"/>
        <v>0.120435</v>
      </c>
      <c r="AC72" s="47">
        <f t="shared" si="24"/>
        <v>1.4349069443987001</v>
      </c>
      <c r="AD72" s="47">
        <f t="shared" si="25"/>
        <v>1.8221280263318425</v>
      </c>
      <c r="AE72" s="47">
        <f t="shared" si="26"/>
        <v>1.5033339061863695</v>
      </c>
      <c r="AF72" s="47">
        <f t="shared" si="15"/>
        <v>4.7603688769169121</v>
      </c>
      <c r="AG72" s="47">
        <f t="shared" si="16"/>
        <v>0.30142767955579697</v>
      </c>
      <c r="AH72" s="47">
        <f t="shared" si="17"/>
        <v>0.38277034268654347</v>
      </c>
      <c r="AI72" s="47">
        <f t="shared" si="18"/>
        <v>0.31580197775765956</v>
      </c>
      <c r="AJ72" s="47">
        <f t="shared" si="27"/>
        <v>2</v>
      </c>
    </row>
    <row r="73" spans="1:36" x14ac:dyDescent="0.3">
      <c r="A73" s="2">
        <v>61</v>
      </c>
      <c r="B73" s="13">
        <v>0.30040763454036046</v>
      </c>
      <c r="C73" s="21">
        <v>0.78221505924762524</v>
      </c>
      <c r="D73" s="31">
        <v>2.48736075771403E-2</v>
      </c>
      <c r="E73" s="25">
        <f t="shared" si="19"/>
        <v>0</v>
      </c>
      <c r="F73" s="26">
        <f t="shared" si="20"/>
        <v>30000</v>
      </c>
      <c r="G73" s="26">
        <f t="shared" si="21"/>
        <v>0</v>
      </c>
      <c r="H73" s="27">
        <f t="shared" si="22"/>
        <v>30000</v>
      </c>
      <c r="I73" s="25">
        <f t="shared" si="9"/>
        <v>0</v>
      </c>
      <c r="J73" s="26">
        <f t="shared" si="10"/>
        <v>4548</v>
      </c>
      <c r="K73" s="26">
        <f t="shared" si="11"/>
        <v>0</v>
      </c>
      <c r="L73" s="27">
        <f t="shared" si="0"/>
        <v>4548</v>
      </c>
      <c r="M73" s="19" t="str">
        <f t="shared" si="23"/>
        <v/>
      </c>
      <c r="N73" s="3">
        <f t="shared" si="23"/>
        <v>0.15160000000000001</v>
      </c>
      <c r="O73" s="3" t="str">
        <f t="shared" si="23"/>
        <v/>
      </c>
      <c r="P73" s="4">
        <f t="shared" si="2"/>
        <v>0.15160000000000001</v>
      </c>
      <c r="Q73" s="25">
        <f>SUM(E$13:E73)</f>
        <v>400000</v>
      </c>
      <c r="R73" s="26">
        <f>SUM(F$13:F73)</f>
        <v>820000</v>
      </c>
      <c r="S73" s="26">
        <f>SUM(G$13:G73)</f>
        <v>610000</v>
      </c>
      <c r="T73" s="27">
        <f t="shared" si="12"/>
        <v>1830000</v>
      </c>
      <c r="U73" s="25">
        <f>SUM(I$13:I73)</f>
        <v>36110</v>
      </c>
      <c r="V73" s="26">
        <f>SUM(J$13:J73)</f>
        <v>123049</v>
      </c>
      <c r="W73" s="26">
        <f>SUM(K$13:K73)</f>
        <v>62172</v>
      </c>
      <c r="X73" s="27">
        <f t="shared" si="3"/>
        <v>221331</v>
      </c>
      <c r="Y73" s="3">
        <f t="shared" si="13"/>
        <v>9.0274999999999994E-2</v>
      </c>
      <c r="Z73" s="3">
        <f t="shared" si="4"/>
        <v>0.15005975609756098</v>
      </c>
      <c r="AA73" s="3">
        <f t="shared" si="4"/>
        <v>0.10192131147540984</v>
      </c>
      <c r="AB73" s="4">
        <f t="shared" si="14"/>
        <v>0.12094590163934427</v>
      </c>
      <c r="AC73" s="47">
        <f t="shared" si="24"/>
        <v>1.4349069443987001</v>
      </c>
      <c r="AD73" s="47">
        <f t="shared" si="25"/>
        <v>1.8225543832811177</v>
      </c>
      <c r="AE73" s="47">
        <f t="shared" si="26"/>
        <v>1.5033339061863695</v>
      </c>
      <c r="AF73" s="47">
        <f t="shared" si="15"/>
        <v>4.7607952338661867</v>
      </c>
      <c r="AG73" s="47">
        <f t="shared" si="16"/>
        <v>0.30140068495099481</v>
      </c>
      <c r="AH73" s="47">
        <f t="shared" si="17"/>
        <v>0.38282561919829566</v>
      </c>
      <c r="AI73" s="47">
        <f t="shared" si="18"/>
        <v>0.31577369585070969</v>
      </c>
      <c r="AJ73" s="47">
        <f t="shared" si="27"/>
        <v>3</v>
      </c>
    </row>
    <row r="74" spans="1:36" x14ac:dyDescent="0.3">
      <c r="A74" s="2">
        <v>62</v>
      </c>
      <c r="B74" s="13">
        <v>0.98357770437053726</v>
      </c>
      <c r="C74" s="21">
        <v>0.87604889394012042</v>
      </c>
      <c r="D74" s="31">
        <v>0.67988928237936219</v>
      </c>
      <c r="E74" s="25">
        <f t="shared" si="19"/>
        <v>0</v>
      </c>
      <c r="F74" s="26">
        <f t="shared" si="20"/>
        <v>0</v>
      </c>
      <c r="G74" s="26">
        <f t="shared" si="21"/>
        <v>30000</v>
      </c>
      <c r="H74" s="27">
        <f t="shared" si="22"/>
        <v>30000</v>
      </c>
      <c r="I74" s="25">
        <f t="shared" si="9"/>
        <v>0</v>
      </c>
      <c r="J74" s="26">
        <f t="shared" si="10"/>
        <v>0</v>
      </c>
      <c r="K74" s="26">
        <f t="shared" si="11"/>
        <v>3024</v>
      </c>
      <c r="L74" s="27">
        <f t="shared" si="0"/>
        <v>3024</v>
      </c>
      <c r="M74" s="19" t="str">
        <f t="shared" si="23"/>
        <v/>
      </c>
      <c r="N74" s="3" t="str">
        <f t="shared" si="23"/>
        <v/>
      </c>
      <c r="O74" s="3">
        <f t="shared" si="23"/>
        <v>0.1008</v>
      </c>
      <c r="P74" s="4">
        <f t="shared" si="2"/>
        <v>0.1008</v>
      </c>
      <c r="Q74" s="25">
        <f>SUM(E$13:E74)</f>
        <v>400000</v>
      </c>
      <c r="R74" s="26">
        <f>SUM(F$13:F74)</f>
        <v>820000</v>
      </c>
      <c r="S74" s="26">
        <f>SUM(G$13:G74)</f>
        <v>640000</v>
      </c>
      <c r="T74" s="27">
        <f t="shared" si="12"/>
        <v>1860000</v>
      </c>
      <c r="U74" s="25">
        <f>SUM(I$13:I74)</f>
        <v>36110</v>
      </c>
      <c r="V74" s="26">
        <f>SUM(J$13:J74)</f>
        <v>123049</v>
      </c>
      <c r="W74" s="26">
        <f>SUM(K$13:K74)</f>
        <v>65196</v>
      </c>
      <c r="X74" s="27">
        <f t="shared" si="3"/>
        <v>224355</v>
      </c>
      <c r="Y74" s="3">
        <f t="shared" si="13"/>
        <v>9.0274999999999994E-2</v>
      </c>
      <c r="Z74" s="3">
        <f t="shared" si="4"/>
        <v>0.15005975609756098</v>
      </c>
      <c r="AA74" s="3">
        <f t="shared" si="4"/>
        <v>0.10186874999999999</v>
      </c>
      <c r="AB74" s="4">
        <f t="shared" si="14"/>
        <v>0.12062096774193548</v>
      </c>
      <c r="AC74" s="47">
        <f t="shared" si="24"/>
        <v>1.4349069443987001</v>
      </c>
      <c r="AD74" s="47">
        <f t="shared" si="25"/>
        <v>1.8225543832811177</v>
      </c>
      <c r="AE74" s="47">
        <f t="shared" si="26"/>
        <v>1.503017869617659</v>
      </c>
      <c r="AF74" s="47">
        <f t="shared" si="15"/>
        <v>4.7604791972974763</v>
      </c>
      <c r="AG74" s="47">
        <f t="shared" si="16"/>
        <v>0.30142069420517514</v>
      </c>
      <c r="AH74" s="47">
        <f t="shared" si="17"/>
        <v>0.38285103405467708</v>
      </c>
      <c r="AI74" s="47">
        <f t="shared" si="18"/>
        <v>0.31572827174014795</v>
      </c>
      <c r="AJ74" s="47">
        <f t="shared" si="27"/>
        <v>3</v>
      </c>
    </row>
    <row r="75" spans="1:36" x14ac:dyDescent="0.3">
      <c r="A75" s="2">
        <v>63</v>
      </c>
      <c r="B75" s="13">
        <v>0.83159479974446804</v>
      </c>
      <c r="C75" s="21">
        <v>0.27598501331487124</v>
      </c>
      <c r="D75" s="31">
        <v>0.13111658002056636</v>
      </c>
      <c r="E75" s="25">
        <f t="shared" si="19"/>
        <v>0</v>
      </c>
      <c r="F75" s="26">
        <f t="shared" si="20"/>
        <v>0</v>
      </c>
      <c r="G75" s="26">
        <f t="shared" si="21"/>
        <v>30000</v>
      </c>
      <c r="H75" s="27">
        <f t="shared" si="22"/>
        <v>30000</v>
      </c>
      <c r="I75" s="25">
        <f t="shared" si="9"/>
        <v>0</v>
      </c>
      <c r="J75" s="26">
        <f t="shared" si="10"/>
        <v>0</v>
      </c>
      <c r="K75" s="26">
        <f t="shared" si="11"/>
        <v>2942</v>
      </c>
      <c r="L75" s="27">
        <f t="shared" si="0"/>
        <v>2942</v>
      </c>
      <c r="M75" s="19" t="str">
        <f t="shared" si="23"/>
        <v/>
      </c>
      <c r="N75" s="3" t="str">
        <f t="shared" si="23"/>
        <v/>
      </c>
      <c r="O75" s="3">
        <f t="shared" si="23"/>
        <v>9.8066666666666663E-2</v>
      </c>
      <c r="P75" s="4">
        <f t="shared" si="2"/>
        <v>9.8066666666666663E-2</v>
      </c>
      <c r="Q75" s="25">
        <f>SUM(E$13:E75)</f>
        <v>400000</v>
      </c>
      <c r="R75" s="26">
        <f>SUM(F$13:F75)</f>
        <v>820000</v>
      </c>
      <c r="S75" s="26">
        <f>SUM(G$13:G75)</f>
        <v>670000</v>
      </c>
      <c r="T75" s="27">
        <f t="shared" si="12"/>
        <v>1890000</v>
      </c>
      <c r="U75" s="25">
        <f>SUM(I$13:I75)</f>
        <v>36110</v>
      </c>
      <c r="V75" s="26">
        <f>SUM(J$13:J75)</f>
        <v>123049</v>
      </c>
      <c r="W75" s="26">
        <f>SUM(K$13:K75)</f>
        <v>68138</v>
      </c>
      <c r="X75" s="27">
        <f t="shared" si="3"/>
        <v>227297</v>
      </c>
      <c r="Y75" s="3">
        <f t="shared" si="13"/>
        <v>9.0274999999999994E-2</v>
      </c>
      <c r="Z75" s="3">
        <f t="shared" si="4"/>
        <v>0.15005975609756098</v>
      </c>
      <c r="AA75" s="3">
        <f t="shared" si="4"/>
        <v>0.10169850746268656</v>
      </c>
      <c r="AB75" s="4">
        <f t="shared" si="14"/>
        <v>0.12026296296296296</v>
      </c>
      <c r="AC75" s="47">
        <f t="shared" si="24"/>
        <v>1.4349069443987001</v>
      </c>
      <c r="AD75" s="47">
        <f t="shared" si="25"/>
        <v>1.8225543832811177</v>
      </c>
      <c r="AE75" s="47">
        <f t="shared" si="26"/>
        <v>1.5019947077255462</v>
      </c>
      <c r="AF75" s="47">
        <f t="shared" si="15"/>
        <v>4.7594560354053641</v>
      </c>
      <c r="AG75" s="47">
        <f t="shared" si="16"/>
        <v>0.30148549198154084</v>
      </c>
      <c r="AH75" s="47">
        <f t="shared" si="17"/>
        <v>0.38293333728124046</v>
      </c>
      <c r="AI75" s="47">
        <f t="shared" si="18"/>
        <v>0.3155811707372187</v>
      </c>
      <c r="AJ75" s="47">
        <f t="shared" si="27"/>
        <v>1</v>
      </c>
    </row>
    <row r="76" spans="1:36" x14ac:dyDescent="0.3">
      <c r="A76" s="2">
        <v>64</v>
      </c>
      <c r="B76" s="13">
        <v>0.32156038644239171</v>
      </c>
      <c r="C76" s="21">
        <v>0.40216553317967141</v>
      </c>
      <c r="D76" s="31">
        <v>0.3889124103330005</v>
      </c>
      <c r="E76" s="25">
        <f t="shared" si="19"/>
        <v>30000</v>
      </c>
      <c r="F76" s="26">
        <f t="shared" si="20"/>
        <v>0</v>
      </c>
      <c r="G76" s="26">
        <f t="shared" si="21"/>
        <v>0</v>
      </c>
      <c r="H76" s="27">
        <f t="shared" si="22"/>
        <v>30000</v>
      </c>
      <c r="I76" s="25">
        <f t="shared" si="9"/>
        <v>2677</v>
      </c>
      <c r="J76" s="26">
        <f t="shared" si="10"/>
        <v>0</v>
      </c>
      <c r="K76" s="26">
        <f t="shared" si="11"/>
        <v>0</v>
      </c>
      <c r="L76" s="27">
        <f t="shared" si="0"/>
        <v>2677</v>
      </c>
      <c r="M76" s="19">
        <f t="shared" si="23"/>
        <v>8.9233333333333331E-2</v>
      </c>
      <c r="N76" s="3" t="str">
        <f t="shared" si="23"/>
        <v/>
      </c>
      <c r="O76" s="3" t="str">
        <f t="shared" si="23"/>
        <v/>
      </c>
      <c r="P76" s="4">
        <f t="shared" si="2"/>
        <v>8.9233333333333331E-2</v>
      </c>
      <c r="Q76" s="25">
        <f>SUM(E$13:E76)</f>
        <v>430000</v>
      </c>
      <c r="R76" s="26">
        <f>SUM(F$13:F76)</f>
        <v>820000</v>
      </c>
      <c r="S76" s="26">
        <f>SUM(G$13:G76)</f>
        <v>670000</v>
      </c>
      <c r="T76" s="27">
        <f t="shared" si="12"/>
        <v>1920000</v>
      </c>
      <c r="U76" s="25">
        <f>SUM(I$13:I76)</f>
        <v>38787</v>
      </c>
      <c r="V76" s="26">
        <f>SUM(J$13:J76)</f>
        <v>123049</v>
      </c>
      <c r="W76" s="26">
        <f>SUM(K$13:K76)</f>
        <v>68138</v>
      </c>
      <c r="X76" s="27">
        <f t="shared" si="3"/>
        <v>229974</v>
      </c>
      <c r="Y76" s="3">
        <f t="shared" si="13"/>
        <v>9.0202325581395348E-2</v>
      </c>
      <c r="Z76" s="3">
        <f t="shared" si="4"/>
        <v>0.15005975609756098</v>
      </c>
      <c r="AA76" s="3">
        <f t="shared" si="4"/>
        <v>0.10169850746268656</v>
      </c>
      <c r="AB76" s="4">
        <f t="shared" si="14"/>
        <v>0.119778125</v>
      </c>
      <c r="AC76" s="47">
        <f t="shared" si="24"/>
        <v>1.4344898809095865</v>
      </c>
      <c r="AD76" s="47">
        <f t="shared" si="25"/>
        <v>1.8225543832811177</v>
      </c>
      <c r="AE76" s="47">
        <f t="shared" si="26"/>
        <v>1.5019947077255462</v>
      </c>
      <c r="AF76" s="47">
        <f t="shared" si="15"/>
        <v>4.7590389719162509</v>
      </c>
      <c r="AG76" s="47">
        <f t="shared" si="16"/>
        <v>0.30142427691277801</v>
      </c>
      <c r="AH76" s="47">
        <f t="shared" si="17"/>
        <v>0.38296689605533046</v>
      </c>
      <c r="AI76" s="47">
        <f t="shared" si="18"/>
        <v>0.31560882703189136</v>
      </c>
      <c r="AJ76" s="47">
        <f t="shared" si="27"/>
        <v>2</v>
      </c>
    </row>
    <row r="77" spans="1:36" x14ac:dyDescent="0.3">
      <c r="A77" s="2">
        <v>65</v>
      </c>
      <c r="B77" s="13">
        <v>0.72094992555296589</v>
      </c>
      <c r="C77" s="21">
        <v>0.15903684958592934</v>
      </c>
      <c r="D77" s="31">
        <v>0.14706596914284165</v>
      </c>
      <c r="E77" s="25">
        <f t="shared" si="19"/>
        <v>0</v>
      </c>
      <c r="F77" s="26">
        <f t="shared" si="20"/>
        <v>30000</v>
      </c>
      <c r="G77" s="26">
        <f t="shared" si="21"/>
        <v>0</v>
      </c>
      <c r="H77" s="27">
        <f t="shared" si="22"/>
        <v>30000</v>
      </c>
      <c r="I77" s="25">
        <f t="shared" si="9"/>
        <v>0</v>
      </c>
      <c r="J77" s="26">
        <f t="shared" si="10"/>
        <v>4438</v>
      </c>
      <c r="K77" s="26">
        <f t="shared" si="11"/>
        <v>0</v>
      </c>
      <c r="L77" s="27">
        <f t="shared" ref="L77:L112" si="28">SUM(I77:K77)</f>
        <v>4438</v>
      </c>
      <c r="M77" s="19" t="str">
        <f t="shared" ref="M77:O112" si="29">IF(E77=0,"",I77/E77)</f>
        <v/>
      </c>
      <c r="N77" s="3">
        <f t="shared" si="29"/>
        <v>0.14793333333333333</v>
      </c>
      <c r="O77" s="3" t="str">
        <f t="shared" si="29"/>
        <v/>
      </c>
      <c r="P77" s="4">
        <f t="shared" ref="P77:P112" si="30">L77/H77</f>
        <v>0.14793333333333333</v>
      </c>
      <c r="Q77" s="25">
        <f>SUM(E$13:E77)</f>
        <v>430000</v>
      </c>
      <c r="R77" s="26">
        <f>SUM(F$13:F77)</f>
        <v>850000</v>
      </c>
      <c r="S77" s="26">
        <f>SUM(G$13:G77)</f>
        <v>670000</v>
      </c>
      <c r="T77" s="27">
        <f t="shared" si="12"/>
        <v>1950000</v>
      </c>
      <c r="U77" s="25">
        <f>SUM(I$13:I77)</f>
        <v>38787</v>
      </c>
      <c r="V77" s="26">
        <f>SUM(J$13:J77)</f>
        <v>127487</v>
      </c>
      <c r="W77" s="26">
        <f>SUM(K$13:K77)</f>
        <v>68138</v>
      </c>
      <c r="X77" s="27">
        <f t="shared" ref="X77:X112" si="31">SUM(U77:W77)</f>
        <v>234412</v>
      </c>
      <c r="Y77" s="3">
        <f t="shared" si="13"/>
        <v>9.0202325581395348E-2</v>
      </c>
      <c r="Z77" s="3">
        <f t="shared" si="13"/>
        <v>0.14998470588235294</v>
      </c>
      <c r="AA77" s="3">
        <f t="shared" si="13"/>
        <v>0.10169850746268656</v>
      </c>
      <c r="AB77" s="4">
        <f t="shared" si="14"/>
        <v>0.12021128205128205</v>
      </c>
      <c r="AC77" s="47">
        <f t="shared" ref="AC77:AC111" si="32">EXP(Y77/$C$8)</f>
        <v>1.4344898809095865</v>
      </c>
      <c r="AD77" s="47">
        <f t="shared" ref="AD77:AD111" si="33">EXP(Z77/$C$8)</f>
        <v>1.822007333002934</v>
      </c>
      <c r="AE77" s="47">
        <f t="shared" ref="AE77:AE111" si="34">EXP(AA77/$C$8)</f>
        <v>1.5019947077255462</v>
      </c>
      <c r="AF77" s="47">
        <f t="shared" si="15"/>
        <v>4.7584919216380666</v>
      </c>
      <c r="AG77" s="47">
        <f t="shared" si="16"/>
        <v>0.30145892953744402</v>
      </c>
      <c r="AH77" s="47">
        <f t="shared" si="17"/>
        <v>0.38289596010824473</v>
      </c>
      <c r="AI77" s="47">
        <f t="shared" si="18"/>
        <v>0.31564511035431125</v>
      </c>
      <c r="AJ77" s="47">
        <f t="shared" ref="AJ77:AJ111" si="35">IF(AG77&gt;=C77,1,IF(SUM(AG77:AH77)&gt;=C77,2,3))</f>
        <v>1</v>
      </c>
    </row>
    <row r="78" spans="1:36" x14ac:dyDescent="0.3">
      <c r="A78" s="2">
        <v>66</v>
      </c>
      <c r="B78" s="13">
        <v>0.43486119508435161</v>
      </c>
      <c r="C78" s="21">
        <v>9.2389159231239582E-2</v>
      </c>
      <c r="D78" s="31">
        <v>0.1278941396424369</v>
      </c>
      <c r="E78" s="25">
        <f t="shared" si="19"/>
        <v>30000</v>
      </c>
      <c r="F78" s="26">
        <f t="shared" si="20"/>
        <v>0</v>
      </c>
      <c r="G78" s="26">
        <f t="shared" si="21"/>
        <v>0</v>
      </c>
      <c r="H78" s="27">
        <f t="shared" ref="H78:H112" si="36">SUM(E78:G78)</f>
        <v>30000</v>
      </c>
      <c r="I78" s="25">
        <f t="shared" ref="I78:I112" si="37">IFERROR(_xlfn.BINOM.INV(E78,$C$4,B78),0)</f>
        <v>2692</v>
      </c>
      <c r="J78" s="26">
        <f t="shared" ref="J78:J112" si="38">IFERROR(_xlfn.BINOM.INV(F78,$C$5,C78),0)</f>
        <v>0</v>
      </c>
      <c r="K78" s="26">
        <f t="shared" ref="K78:K112" si="39">IFERROR(_xlfn.BINOM.INV(G78,$C$6,D78),0)</f>
        <v>0</v>
      </c>
      <c r="L78" s="27">
        <f t="shared" si="28"/>
        <v>2692</v>
      </c>
      <c r="M78" s="19">
        <f t="shared" si="29"/>
        <v>8.9733333333333332E-2</v>
      </c>
      <c r="N78" s="3" t="str">
        <f t="shared" si="29"/>
        <v/>
      </c>
      <c r="O78" s="3" t="str">
        <f t="shared" si="29"/>
        <v/>
      </c>
      <c r="P78" s="4">
        <f t="shared" si="30"/>
        <v>8.9733333333333332E-2</v>
      </c>
      <c r="Q78" s="25">
        <f>SUM(E$13:E78)</f>
        <v>460000</v>
      </c>
      <c r="R78" s="26">
        <f>SUM(F$13:F78)</f>
        <v>850000</v>
      </c>
      <c r="S78" s="26">
        <f>SUM(G$13:G78)</f>
        <v>670000</v>
      </c>
      <c r="T78" s="27">
        <f t="shared" ref="T78:T112" si="40">SUM(Q78:S78)</f>
        <v>1980000</v>
      </c>
      <c r="U78" s="25">
        <f>SUM(I$13:I78)</f>
        <v>41479</v>
      </c>
      <c r="V78" s="26">
        <f>SUM(J$13:J78)</f>
        <v>127487</v>
      </c>
      <c r="W78" s="26">
        <f>SUM(K$13:K78)</f>
        <v>68138</v>
      </c>
      <c r="X78" s="27">
        <f t="shared" si="31"/>
        <v>237104</v>
      </c>
      <c r="Y78" s="3">
        <f t="shared" ref="Y78:AA112" si="41">IF(Q78=0,"",U78/Q78)</f>
        <v>9.0171739130434789E-2</v>
      </c>
      <c r="Z78" s="3">
        <f t="shared" si="41"/>
        <v>0.14998470588235294</v>
      </c>
      <c r="AA78" s="3">
        <f t="shared" si="41"/>
        <v>0.10169850746268656</v>
      </c>
      <c r="AB78" s="4">
        <f t="shared" ref="AB78:AB112" si="42">X78/T78</f>
        <v>0.11974949494949495</v>
      </c>
      <c r="AC78" s="47">
        <f t="shared" si="32"/>
        <v>1.434314387827643</v>
      </c>
      <c r="AD78" s="47">
        <f t="shared" si="33"/>
        <v>1.822007333002934</v>
      </c>
      <c r="AE78" s="47">
        <f t="shared" si="34"/>
        <v>1.5019947077255462</v>
      </c>
      <c r="AF78" s="47">
        <f t="shared" ref="AF78:AF111" si="43">SUM(AC78:AE78)</f>
        <v>4.7583164285561237</v>
      </c>
      <c r="AG78" s="47">
        <f t="shared" ref="AG78:AG111" si="44">AC78/AF78</f>
        <v>0.3014331664073201</v>
      </c>
      <c r="AH78" s="47">
        <f t="shared" ref="AH78:AH111" si="45">AD78/AF78</f>
        <v>0.38291008182400532</v>
      </c>
      <c r="AI78" s="47">
        <f t="shared" ref="AI78:AI111" si="46">AE78/AF78</f>
        <v>0.31565675176867453</v>
      </c>
      <c r="AJ78" s="47">
        <f t="shared" si="35"/>
        <v>1</v>
      </c>
    </row>
    <row r="79" spans="1:36" x14ac:dyDescent="0.3">
      <c r="A79" s="2">
        <v>67</v>
      </c>
      <c r="B79" s="13">
        <v>0.76259417931833129</v>
      </c>
      <c r="C79" s="21">
        <v>0.54420035647619047</v>
      </c>
      <c r="D79" s="31">
        <v>0.80386464620775455</v>
      </c>
      <c r="E79" s="25">
        <f t="shared" ref="E79:E112" si="47">IF(AJ78 = 1, $C$2, 0)</f>
        <v>30000</v>
      </c>
      <c r="F79" s="26">
        <f t="shared" ref="F79:F112" si="48">IF(AJ78 = 2, $C$2, 0)</f>
        <v>0</v>
      </c>
      <c r="G79" s="26">
        <f t="shared" ref="G79:G112" si="49">IF(AJ78= 3, $C$2, 0)</f>
        <v>0</v>
      </c>
      <c r="H79" s="27">
        <f t="shared" si="36"/>
        <v>30000</v>
      </c>
      <c r="I79" s="25">
        <f t="shared" si="37"/>
        <v>2735</v>
      </c>
      <c r="J79" s="26">
        <f t="shared" si="38"/>
        <v>0</v>
      </c>
      <c r="K79" s="26">
        <f t="shared" si="39"/>
        <v>0</v>
      </c>
      <c r="L79" s="27">
        <f t="shared" si="28"/>
        <v>2735</v>
      </c>
      <c r="M79" s="19">
        <f t="shared" si="29"/>
        <v>9.116666666666666E-2</v>
      </c>
      <c r="N79" s="3" t="str">
        <f t="shared" si="29"/>
        <v/>
      </c>
      <c r="O79" s="3" t="str">
        <f t="shared" si="29"/>
        <v/>
      </c>
      <c r="P79" s="4">
        <f t="shared" si="30"/>
        <v>9.116666666666666E-2</v>
      </c>
      <c r="Q79" s="25">
        <f>SUM(E$13:E79)</f>
        <v>490000</v>
      </c>
      <c r="R79" s="26">
        <f>SUM(F$13:F79)</f>
        <v>850000</v>
      </c>
      <c r="S79" s="26">
        <f>SUM(G$13:G79)</f>
        <v>670000</v>
      </c>
      <c r="T79" s="27">
        <f t="shared" si="40"/>
        <v>2010000</v>
      </c>
      <c r="U79" s="25">
        <f>SUM(I$13:I79)</f>
        <v>44214</v>
      </c>
      <c r="V79" s="26">
        <f>SUM(J$13:J79)</f>
        <v>127487</v>
      </c>
      <c r="W79" s="26">
        <f>SUM(K$13:K79)</f>
        <v>68138</v>
      </c>
      <c r="X79" s="27">
        <f t="shared" si="31"/>
        <v>239839</v>
      </c>
      <c r="Y79" s="3">
        <f t="shared" si="41"/>
        <v>9.0232653061224494E-2</v>
      </c>
      <c r="Z79" s="3">
        <f t="shared" si="41"/>
        <v>0.14998470588235294</v>
      </c>
      <c r="AA79" s="3">
        <f t="shared" si="41"/>
        <v>0.10169850746268656</v>
      </c>
      <c r="AB79" s="4">
        <f t="shared" si="42"/>
        <v>0.1193228855721393</v>
      </c>
      <c r="AC79" s="47">
        <f t="shared" si="32"/>
        <v>1.4346639093167728</v>
      </c>
      <c r="AD79" s="47">
        <f t="shared" si="33"/>
        <v>1.822007333002934</v>
      </c>
      <c r="AE79" s="47">
        <f t="shared" si="34"/>
        <v>1.5019947077255462</v>
      </c>
      <c r="AF79" s="47">
        <f t="shared" si="43"/>
        <v>4.7586659500452528</v>
      </c>
      <c r="AG79" s="47">
        <f t="shared" si="44"/>
        <v>0.30148447577059484</v>
      </c>
      <c r="AH79" s="47">
        <f t="shared" si="45"/>
        <v>0.38288195728166369</v>
      </c>
      <c r="AI79" s="47">
        <f t="shared" si="46"/>
        <v>0.31563356694774147</v>
      </c>
      <c r="AJ79" s="47">
        <f t="shared" si="35"/>
        <v>2</v>
      </c>
    </row>
    <row r="80" spans="1:36" x14ac:dyDescent="0.3">
      <c r="A80" s="2">
        <v>68</v>
      </c>
      <c r="B80" s="13">
        <v>0.91889146399776012</v>
      </c>
      <c r="C80" s="21">
        <v>5.9655154632712537E-2</v>
      </c>
      <c r="D80" s="31">
        <v>6.3482129442969715E-2</v>
      </c>
      <c r="E80" s="25">
        <f t="shared" si="47"/>
        <v>0</v>
      </c>
      <c r="F80" s="26">
        <f t="shared" si="48"/>
        <v>30000</v>
      </c>
      <c r="G80" s="26">
        <f t="shared" si="49"/>
        <v>0</v>
      </c>
      <c r="H80" s="27">
        <f t="shared" si="36"/>
        <v>30000</v>
      </c>
      <c r="I80" s="25">
        <f t="shared" si="37"/>
        <v>0</v>
      </c>
      <c r="J80" s="26">
        <f t="shared" si="38"/>
        <v>4404</v>
      </c>
      <c r="K80" s="26">
        <f t="shared" si="39"/>
        <v>0</v>
      </c>
      <c r="L80" s="27">
        <f t="shared" si="28"/>
        <v>4404</v>
      </c>
      <c r="M80" s="19" t="str">
        <f t="shared" si="29"/>
        <v/>
      </c>
      <c r="N80" s="3">
        <f t="shared" si="29"/>
        <v>0.14680000000000001</v>
      </c>
      <c r="O80" s="3" t="str">
        <f t="shared" si="29"/>
        <v/>
      </c>
      <c r="P80" s="4">
        <f t="shared" si="30"/>
        <v>0.14680000000000001</v>
      </c>
      <c r="Q80" s="25">
        <f>SUM(E$13:E80)</f>
        <v>490000</v>
      </c>
      <c r="R80" s="26">
        <f>SUM(F$13:F80)</f>
        <v>880000</v>
      </c>
      <c r="S80" s="26">
        <f>SUM(G$13:G80)</f>
        <v>670000</v>
      </c>
      <c r="T80" s="27">
        <f t="shared" si="40"/>
        <v>2040000</v>
      </c>
      <c r="U80" s="25">
        <f>SUM(I$13:I80)</f>
        <v>44214</v>
      </c>
      <c r="V80" s="26">
        <f>SUM(J$13:J80)</f>
        <v>131891</v>
      </c>
      <c r="W80" s="26">
        <f>SUM(K$13:K80)</f>
        <v>68138</v>
      </c>
      <c r="X80" s="27">
        <f t="shared" si="31"/>
        <v>244243</v>
      </c>
      <c r="Y80" s="3">
        <f t="shared" si="41"/>
        <v>9.0232653061224494E-2</v>
      </c>
      <c r="Z80" s="3">
        <f t="shared" si="41"/>
        <v>0.14987613636363636</v>
      </c>
      <c r="AA80" s="3">
        <f t="shared" si="41"/>
        <v>0.10169850746268656</v>
      </c>
      <c r="AB80" s="4">
        <f t="shared" si="42"/>
        <v>0.11972696078431373</v>
      </c>
      <c r="AC80" s="47">
        <f t="shared" si="32"/>
        <v>1.4346639093167728</v>
      </c>
      <c r="AD80" s="47">
        <f t="shared" si="33"/>
        <v>1.8212162469540616</v>
      </c>
      <c r="AE80" s="47">
        <f t="shared" si="34"/>
        <v>1.5019947077255462</v>
      </c>
      <c r="AF80" s="47">
        <f t="shared" si="43"/>
        <v>4.7578748639963804</v>
      </c>
      <c r="AG80" s="47">
        <f t="shared" si="44"/>
        <v>0.30153460322656023</v>
      </c>
      <c r="AH80" s="47">
        <f t="shared" si="45"/>
        <v>0.38277934981760525</v>
      </c>
      <c r="AI80" s="47">
        <f t="shared" si="46"/>
        <v>0.31568604695583452</v>
      </c>
      <c r="AJ80" s="47">
        <f t="shared" si="35"/>
        <v>1</v>
      </c>
    </row>
    <row r="81" spans="1:36" x14ac:dyDescent="0.3">
      <c r="A81" s="2">
        <v>69</v>
      </c>
      <c r="B81" s="13">
        <v>0.44707247929119731</v>
      </c>
      <c r="C81" s="21">
        <v>0.37649617724085149</v>
      </c>
      <c r="D81" s="31">
        <v>0.93230252227486643</v>
      </c>
      <c r="E81" s="25">
        <f t="shared" si="47"/>
        <v>30000</v>
      </c>
      <c r="F81" s="26">
        <f t="shared" si="48"/>
        <v>0</v>
      </c>
      <c r="G81" s="26">
        <f t="shared" si="49"/>
        <v>0</v>
      </c>
      <c r="H81" s="27">
        <f t="shared" si="36"/>
        <v>30000</v>
      </c>
      <c r="I81" s="25">
        <f t="shared" si="37"/>
        <v>2693</v>
      </c>
      <c r="J81" s="26">
        <f t="shared" si="38"/>
        <v>0</v>
      </c>
      <c r="K81" s="26">
        <f t="shared" si="39"/>
        <v>0</v>
      </c>
      <c r="L81" s="27">
        <f t="shared" si="28"/>
        <v>2693</v>
      </c>
      <c r="M81" s="19">
        <f t="shared" si="29"/>
        <v>8.9766666666666661E-2</v>
      </c>
      <c r="N81" s="3" t="str">
        <f t="shared" si="29"/>
        <v/>
      </c>
      <c r="O81" s="3" t="str">
        <f t="shared" si="29"/>
        <v/>
      </c>
      <c r="P81" s="4">
        <f t="shared" si="30"/>
        <v>8.9766666666666661E-2</v>
      </c>
      <c r="Q81" s="25">
        <f>SUM(E$13:E81)</f>
        <v>520000</v>
      </c>
      <c r="R81" s="26">
        <f>SUM(F$13:F81)</f>
        <v>880000</v>
      </c>
      <c r="S81" s="26">
        <f>SUM(G$13:G81)</f>
        <v>670000</v>
      </c>
      <c r="T81" s="27">
        <f t="shared" si="40"/>
        <v>2070000</v>
      </c>
      <c r="U81" s="25">
        <f>SUM(I$13:I81)</f>
        <v>46907</v>
      </c>
      <c r="V81" s="26">
        <f>SUM(J$13:J81)</f>
        <v>131891</v>
      </c>
      <c r="W81" s="26">
        <f>SUM(K$13:K81)</f>
        <v>68138</v>
      </c>
      <c r="X81" s="27">
        <f t="shared" si="31"/>
        <v>246936</v>
      </c>
      <c r="Y81" s="3">
        <f t="shared" si="41"/>
        <v>9.0205769230769228E-2</v>
      </c>
      <c r="Z81" s="3">
        <f t="shared" si="41"/>
        <v>0.14987613636363636</v>
      </c>
      <c r="AA81" s="3">
        <f t="shared" si="41"/>
        <v>0.10169850746268656</v>
      </c>
      <c r="AB81" s="4">
        <f t="shared" si="42"/>
        <v>0.11929275362318841</v>
      </c>
      <c r="AC81" s="47">
        <f t="shared" si="32"/>
        <v>1.4345096405663977</v>
      </c>
      <c r="AD81" s="47">
        <f t="shared" si="33"/>
        <v>1.8212162469540616</v>
      </c>
      <c r="AE81" s="47">
        <f t="shared" si="34"/>
        <v>1.5019947077255462</v>
      </c>
      <c r="AF81" s="47">
        <f t="shared" si="43"/>
        <v>4.7577205952460053</v>
      </c>
      <c r="AG81" s="47">
        <f t="shared" si="44"/>
        <v>0.30151195553597326</v>
      </c>
      <c r="AH81" s="47">
        <f t="shared" si="45"/>
        <v>0.38279176141067461</v>
      </c>
      <c r="AI81" s="47">
        <f t="shared" si="46"/>
        <v>0.31569628305335218</v>
      </c>
      <c r="AJ81" s="47">
        <f t="shared" si="35"/>
        <v>2</v>
      </c>
    </row>
    <row r="82" spans="1:36" x14ac:dyDescent="0.3">
      <c r="A82" s="2">
        <v>70</v>
      </c>
      <c r="B82" s="13">
        <v>0.28690392077845417</v>
      </c>
      <c r="C82" s="21">
        <v>0.28563895088705793</v>
      </c>
      <c r="D82" s="31">
        <v>7.9561216856171013E-3</v>
      </c>
      <c r="E82" s="25">
        <f t="shared" si="47"/>
        <v>0</v>
      </c>
      <c r="F82" s="26">
        <f t="shared" si="48"/>
        <v>30000</v>
      </c>
      <c r="G82" s="26">
        <f t="shared" si="49"/>
        <v>0</v>
      </c>
      <c r="H82" s="27">
        <f t="shared" si="36"/>
        <v>30000</v>
      </c>
      <c r="I82" s="25">
        <f t="shared" si="37"/>
        <v>0</v>
      </c>
      <c r="J82" s="26">
        <f t="shared" si="38"/>
        <v>4465</v>
      </c>
      <c r="K82" s="26">
        <f t="shared" si="39"/>
        <v>0</v>
      </c>
      <c r="L82" s="27">
        <f t="shared" si="28"/>
        <v>4465</v>
      </c>
      <c r="M82" s="19" t="str">
        <f t="shared" si="29"/>
        <v/>
      </c>
      <c r="N82" s="3">
        <f t="shared" si="29"/>
        <v>0.14883333333333335</v>
      </c>
      <c r="O82" s="3" t="str">
        <f t="shared" si="29"/>
        <v/>
      </c>
      <c r="P82" s="4">
        <f t="shared" si="30"/>
        <v>0.14883333333333335</v>
      </c>
      <c r="Q82" s="25">
        <f>SUM(E$13:E82)</f>
        <v>520000</v>
      </c>
      <c r="R82" s="26">
        <f>SUM(F$13:F82)</f>
        <v>910000</v>
      </c>
      <c r="S82" s="26">
        <f>SUM(G$13:G82)</f>
        <v>670000</v>
      </c>
      <c r="T82" s="27">
        <f t="shared" si="40"/>
        <v>2100000</v>
      </c>
      <c r="U82" s="25">
        <f>SUM(I$13:I82)</f>
        <v>46907</v>
      </c>
      <c r="V82" s="26">
        <f>SUM(J$13:J82)</f>
        <v>136356</v>
      </c>
      <c r="W82" s="26">
        <f>SUM(K$13:K82)</f>
        <v>68138</v>
      </c>
      <c r="X82" s="27">
        <f t="shared" si="31"/>
        <v>251401</v>
      </c>
      <c r="Y82" s="3">
        <f t="shared" si="41"/>
        <v>9.0205769230769228E-2</v>
      </c>
      <c r="Z82" s="3">
        <f t="shared" si="41"/>
        <v>0.14984175824175824</v>
      </c>
      <c r="AA82" s="3">
        <f t="shared" si="41"/>
        <v>0.10169850746268656</v>
      </c>
      <c r="AB82" s="4">
        <f t="shared" si="42"/>
        <v>0.11971476190476191</v>
      </c>
      <c r="AC82" s="47">
        <f t="shared" si="32"/>
        <v>1.4345096405663977</v>
      </c>
      <c r="AD82" s="47">
        <f t="shared" si="33"/>
        <v>1.8209658241961675</v>
      </c>
      <c r="AE82" s="47">
        <f t="shared" si="34"/>
        <v>1.5019947077255462</v>
      </c>
      <c r="AF82" s="47">
        <f t="shared" si="43"/>
        <v>4.7574701724881114</v>
      </c>
      <c r="AG82" s="47">
        <f t="shared" si="44"/>
        <v>0.30152782646163451</v>
      </c>
      <c r="AH82" s="47">
        <f t="shared" si="45"/>
        <v>0.38275927292757356</v>
      </c>
      <c r="AI82" s="47">
        <f t="shared" si="46"/>
        <v>0.31571290061079194</v>
      </c>
      <c r="AJ82" s="47">
        <f t="shared" si="35"/>
        <v>1</v>
      </c>
    </row>
    <row r="83" spans="1:36" x14ac:dyDescent="0.3">
      <c r="A83" s="2">
        <v>71</v>
      </c>
      <c r="B83" s="13">
        <v>0.76912135274311488</v>
      </c>
      <c r="C83" s="21">
        <v>0.97600320199195445</v>
      </c>
      <c r="D83" s="31">
        <v>0.58451565278780004</v>
      </c>
      <c r="E83" s="25">
        <f t="shared" si="47"/>
        <v>30000</v>
      </c>
      <c r="F83" s="26">
        <f t="shared" si="48"/>
        <v>0</v>
      </c>
      <c r="G83" s="26">
        <f t="shared" si="49"/>
        <v>0</v>
      </c>
      <c r="H83" s="27">
        <f t="shared" si="36"/>
        <v>30000</v>
      </c>
      <c r="I83" s="25">
        <f t="shared" si="37"/>
        <v>2736</v>
      </c>
      <c r="J83" s="26">
        <f t="shared" si="38"/>
        <v>0</v>
      </c>
      <c r="K83" s="26">
        <f t="shared" si="39"/>
        <v>0</v>
      </c>
      <c r="L83" s="27">
        <f t="shared" si="28"/>
        <v>2736</v>
      </c>
      <c r="M83" s="19">
        <f t="shared" si="29"/>
        <v>9.1200000000000003E-2</v>
      </c>
      <c r="N83" s="3" t="str">
        <f t="shared" si="29"/>
        <v/>
      </c>
      <c r="O83" s="3" t="str">
        <f t="shared" si="29"/>
        <v/>
      </c>
      <c r="P83" s="4">
        <f t="shared" si="30"/>
        <v>9.1200000000000003E-2</v>
      </c>
      <c r="Q83" s="25">
        <f>SUM(E$13:E83)</f>
        <v>550000</v>
      </c>
      <c r="R83" s="26">
        <f>SUM(F$13:F83)</f>
        <v>910000</v>
      </c>
      <c r="S83" s="26">
        <f>SUM(G$13:G83)</f>
        <v>670000</v>
      </c>
      <c r="T83" s="27">
        <f t="shared" si="40"/>
        <v>2130000</v>
      </c>
      <c r="U83" s="25">
        <f>SUM(I$13:I83)</f>
        <v>49643</v>
      </c>
      <c r="V83" s="26">
        <f>SUM(J$13:J83)</f>
        <v>136356</v>
      </c>
      <c r="W83" s="26">
        <f>SUM(K$13:K83)</f>
        <v>68138</v>
      </c>
      <c r="X83" s="27">
        <f t="shared" si="31"/>
        <v>254137</v>
      </c>
      <c r="Y83" s="3">
        <f t="shared" si="41"/>
        <v>9.0260000000000007E-2</v>
      </c>
      <c r="Z83" s="3">
        <f t="shared" si="41"/>
        <v>0.14984175824175824</v>
      </c>
      <c r="AA83" s="3">
        <f t="shared" si="41"/>
        <v>0.10169850746268656</v>
      </c>
      <c r="AB83" s="4">
        <f t="shared" si="42"/>
        <v>0.1193131455399061</v>
      </c>
      <c r="AC83" s="47">
        <f t="shared" si="32"/>
        <v>1.4348208525648172</v>
      </c>
      <c r="AD83" s="47">
        <f t="shared" si="33"/>
        <v>1.8209658241961675</v>
      </c>
      <c r="AE83" s="47">
        <f t="shared" si="34"/>
        <v>1.5019947077255462</v>
      </c>
      <c r="AF83" s="47">
        <f t="shared" si="43"/>
        <v>4.7577813844865311</v>
      </c>
      <c r="AG83" s="47">
        <f t="shared" si="44"/>
        <v>0.30157351433659152</v>
      </c>
      <c r="AH83" s="47">
        <f t="shared" si="45"/>
        <v>0.38273423619960834</v>
      </c>
      <c r="AI83" s="47">
        <f t="shared" si="46"/>
        <v>0.31569224946380009</v>
      </c>
      <c r="AJ83" s="47">
        <f t="shared" si="35"/>
        <v>3</v>
      </c>
    </row>
    <row r="84" spans="1:36" x14ac:dyDescent="0.3">
      <c r="A84" s="2">
        <v>72</v>
      </c>
      <c r="B84" s="13">
        <v>0.59148408699320043</v>
      </c>
      <c r="C84" s="21">
        <v>0.88573654285995462</v>
      </c>
      <c r="D84" s="31">
        <v>0.20147625269824476</v>
      </c>
      <c r="E84" s="25">
        <f t="shared" si="47"/>
        <v>0</v>
      </c>
      <c r="F84" s="26">
        <f t="shared" si="48"/>
        <v>0</v>
      </c>
      <c r="G84" s="26">
        <f t="shared" si="49"/>
        <v>30000</v>
      </c>
      <c r="H84" s="27">
        <f t="shared" si="36"/>
        <v>30000</v>
      </c>
      <c r="I84" s="25">
        <f t="shared" si="37"/>
        <v>0</v>
      </c>
      <c r="J84" s="26">
        <f t="shared" si="38"/>
        <v>0</v>
      </c>
      <c r="K84" s="26">
        <f t="shared" si="39"/>
        <v>2957</v>
      </c>
      <c r="L84" s="27">
        <f t="shared" si="28"/>
        <v>2957</v>
      </c>
      <c r="M84" s="19" t="str">
        <f t="shared" si="29"/>
        <v/>
      </c>
      <c r="N84" s="3" t="str">
        <f t="shared" si="29"/>
        <v/>
      </c>
      <c r="O84" s="3">
        <f t="shared" si="29"/>
        <v>9.8566666666666664E-2</v>
      </c>
      <c r="P84" s="4">
        <f t="shared" si="30"/>
        <v>9.8566666666666664E-2</v>
      </c>
      <c r="Q84" s="25">
        <f>SUM(E$13:E84)</f>
        <v>550000</v>
      </c>
      <c r="R84" s="26">
        <f>SUM(F$13:F84)</f>
        <v>910000</v>
      </c>
      <c r="S84" s="26">
        <f>SUM(G$13:G84)</f>
        <v>700000</v>
      </c>
      <c r="T84" s="27">
        <f t="shared" si="40"/>
        <v>2160000</v>
      </c>
      <c r="U84" s="25">
        <f>SUM(I$13:I84)</f>
        <v>49643</v>
      </c>
      <c r="V84" s="26">
        <f>SUM(J$13:J84)</f>
        <v>136356</v>
      </c>
      <c r="W84" s="26">
        <f>SUM(K$13:K84)</f>
        <v>71095</v>
      </c>
      <c r="X84" s="27">
        <f t="shared" si="31"/>
        <v>257094</v>
      </c>
      <c r="Y84" s="3">
        <f t="shared" si="41"/>
        <v>9.0260000000000007E-2</v>
      </c>
      <c r="Z84" s="3">
        <f t="shared" si="41"/>
        <v>0.14984175824175824</v>
      </c>
      <c r="AA84" s="3">
        <f t="shared" si="41"/>
        <v>0.10156428571428572</v>
      </c>
      <c r="AB84" s="4">
        <f t="shared" si="42"/>
        <v>0.11902500000000001</v>
      </c>
      <c r="AC84" s="47">
        <f t="shared" si="32"/>
        <v>1.4348208525648172</v>
      </c>
      <c r="AD84" s="47">
        <f t="shared" si="33"/>
        <v>1.8209658241961675</v>
      </c>
      <c r="AE84" s="47">
        <f t="shared" si="34"/>
        <v>1.5011885227369897</v>
      </c>
      <c r="AF84" s="47">
        <f t="shared" si="43"/>
        <v>4.7569751994979743</v>
      </c>
      <c r="AG84" s="47">
        <f t="shared" si="44"/>
        <v>0.30162462329344086</v>
      </c>
      <c r="AH84" s="47">
        <f t="shared" si="45"/>
        <v>0.38279909981207016</v>
      </c>
      <c r="AI84" s="47">
        <f t="shared" si="46"/>
        <v>0.31557627689448897</v>
      </c>
      <c r="AJ84" s="47">
        <f t="shared" si="35"/>
        <v>3</v>
      </c>
    </row>
    <row r="85" spans="1:36" x14ac:dyDescent="0.3">
      <c r="A85" s="2">
        <v>73</v>
      </c>
      <c r="B85" s="13">
        <v>0.77504206866074332</v>
      </c>
      <c r="C85" s="21">
        <v>0.33459362943827242</v>
      </c>
      <c r="D85" s="31">
        <v>2.7230057953294695E-3</v>
      </c>
      <c r="E85" s="25">
        <f t="shared" si="47"/>
        <v>0</v>
      </c>
      <c r="F85" s="26">
        <f t="shared" si="48"/>
        <v>0</v>
      </c>
      <c r="G85" s="26">
        <f t="shared" si="49"/>
        <v>30000</v>
      </c>
      <c r="H85" s="27">
        <f t="shared" si="36"/>
        <v>30000</v>
      </c>
      <c r="I85" s="25">
        <f t="shared" si="37"/>
        <v>0</v>
      </c>
      <c r="J85" s="26">
        <f t="shared" si="38"/>
        <v>0</v>
      </c>
      <c r="K85" s="26">
        <f t="shared" si="39"/>
        <v>2856</v>
      </c>
      <c r="L85" s="27">
        <f t="shared" si="28"/>
        <v>2856</v>
      </c>
      <c r="M85" s="19" t="str">
        <f t="shared" si="29"/>
        <v/>
      </c>
      <c r="N85" s="3" t="str">
        <f t="shared" si="29"/>
        <v/>
      </c>
      <c r="O85" s="3">
        <f t="shared" si="29"/>
        <v>9.5200000000000007E-2</v>
      </c>
      <c r="P85" s="4">
        <f t="shared" si="30"/>
        <v>9.5200000000000007E-2</v>
      </c>
      <c r="Q85" s="25">
        <f>SUM(E$13:E85)</f>
        <v>550000</v>
      </c>
      <c r="R85" s="26">
        <f>SUM(F$13:F85)</f>
        <v>910000</v>
      </c>
      <c r="S85" s="26">
        <f>SUM(G$13:G85)</f>
        <v>730000</v>
      </c>
      <c r="T85" s="27">
        <f t="shared" si="40"/>
        <v>2190000</v>
      </c>
      <c r="U85" s="25">
        <f>SUM(I$13:I85)</f>
        <v>49643</v>
      </c>
      <c r="V85" s="26">
        <f>SUM(J$13:J85)</f>
        <v>136356</v>
      </c>
      <c r="W85" s="26">
        <f>SUM(K$13:K85)</f>
        <v>73951</v>
      </c>
      <c r="X85" s="27">
        <f t="shared" si="31"/>
        <v>259950</v>
      </c>
      <c r="Y85" s="3">
        <f t="shared" si="41"/>
        <v>9.0260000000000007E-2</v>
      </c>
      <c r="Z85" s="3">
        <f t="shared" si="41"/>
        <v>0.14984175824175824</v>
      </c>
      <c r="AA85" s="3">
        <f t="shared" si="41"/>
        <v>0.10130273972602739</v>
      </c>
      <c r="AB85" s="4">
        <f t="shared" si="42"/>
        <v>0.1186986301369863</v>
      </c>
      <c r="AC85" s="47">
        <f t="shared" si="32"/>
        <v>1.4348208525648172</v>
      </c>
      <c r="AD85" s="47">
        <f t="shared" si="33"/>
        <v>1.8209658241961675</v>
      </c>
      <c r="AE85" s="47">
        <f t="shared" si="34"/>
        <v>1.4996188246336775</v>
      </c>
      <c r="AF85" s="47">
        <f t="shared" si="43"/>
        <v>4.7554055013946623</v>
      </c>
      <c r="AG85" s="47">
        <f t="shared" si="44"/>
        <v>0.3017241856964698</v>
      </c>
      <c r="AH85" s="47">
        <f t="shared" si="45"/>
        <v>0.38292545686421814</v>
      </c>
      <c r="AI85" s="47">
        <f t="shared" si="46"/>
        <v>0.315350357439312</v>
      </c>
      <c r="AJ85" s="47">
        <f t="shared" si="35"/>
        <v>2</v>
      </c>
    </row>
    <row r="86" spans="1:36" x14ac:dyDescent="0.3">
      <c r="A86" s="2">
        <v>74</v>
      </c>
      <c r="B86" s="13">
        <v>3.0755585543528752E-2</v>
      </c>
      <c r="C86" s="21">
        <v>0.39571796271561144</v>
      </c>
      <c r="D86" s="31">
        <v>0.28652563215718241</v>
      </c>
      <c r="E86" s="25">
        <f t="shared" si="47"/>
        <v>0</v>
      </c>
      <c r="F86" s="26">
        <f t="shared" si="48"/>
        <v>30000</v>
      </c>
      <c r="G86" s="26">
        <f t="shared" si="49"/>
        <v>0</v>
      </c>
      <c r="H86" s="27">
        <f t="shared" si="36"/>
        <v>30000</v>
      </c>
      <c r="I86" s="25">
        <f t="shared" si="37"/>
        <v>0</v>
      </c>
      <c r="J86" s="26">
        <f t="shared" si="38"/>
        <v>4484</v>
      </c>
      <c r="K86" s="26">
        <f t="shared" si="39"/>
        <v>0</v>
      </c>
      <c r="L86" s="27">
        <f t="shared" si="28"/>
        <v>4484</v>
      </c>
      <c r="M86" s="19" t="str">
        <f t="shared" si="29"/>
        <v/>
      </c>
      <c r="N86" s="3">
        <f t="shared" si="29"/>
        <v>0.14946666666666666</v>
      </c>
      <c r="O86" s="3" t="str">
        <f t="shared" si="29"/>
        <v/>
      </c>
      <c r="P86" s="4">
        <f t="shared" si="30"/>
        <v>0.14946666666666666</v>
      </c>
      <c r="Q86" s="25">
        <f>SUM(E$13:E86)</f>
        <v>550000</v>
      </c>
      <c r="R86" s="26">
        <f>SUM(F$13:F86)</f>
        <v>940000</v>
      </c>
      <c r="S86" s="26">
        <f>SUM(G$13:G86)</f>
        <v>730000</v>
      </c>
      <c r="T86" s="27">
        <f t="shared" si="40"/>
        <v>2220000</v>
      </c>
      <c r="U86" s="25">
        <f>SUM(I$13:I86)</f>
        <v>49643</v>
      </c>
      <c r="V86" s="26">
        <f>SUM(J$13:J86)</f>
        <v>140840</v>
      </c>
      <c r="W86" s="26">
        <f>SUM(K$13:K86)</f>
        <v>73951</v>
      </c>
      <c r="X86" s="27">
        <f t="shared" si="31"/>
        <v>264434</v>
      </c>
      <c r="Y86" s="3">
        <f t="shared" si="41"/>
        <v>9.0260000000000007E-2</v>
      </c>
      <c r="Z86" s="3">
        <f t="shared" si="41"/>
        <v>0.14982978723404256</v>
      </c>
      <c r="AA86" s="3">
        <f t="shared" si="41"/>
        <v>0.10130273972602739</v>
      </c>
      <c r="AB86" s="4">
        <f t="shared" si="42"/>
        <v>0.11911441441441442</v>
      </c>
      <c r="AC86" s="47">
        <f t="shared" si="32"/>
        <v>1.4348208525648172</v>
      </c>
      <c r="AD86" s="47">
        <f t="shared" si="33"/>
        <v>1.8208786311000367</v>
      </c>
      <c r="AE86" s="47">
        <f t="shared" si="34"/>
        <v>1.4996188246336775</v>
      </c>
      <c r="AF86" s="47">
        <f t="shared" si="43"/>
        <v>4.7553183082985315</v>
      </c>
      <c r="AG86" s="47">
        <f t="shared" si="44"/>
        <v>0.3017297180844663</v>
      </c>
      <c r="AH86" s="47">
        <f t="shared" si="45"/>
        <v>0.38291414223994463</v>
      </c>
      <c r="AI86" s="47">
        <f t="shared" si="46"/>
        <v>0.31535613967558901</v>
      </c>
      <c r="AJ86" s="47">
        <f t="shared" si="35"/>
        <v>2</v>
      </c>
    </row>
    <row r="87" spans="1:36" x14ac:dyDescent="0.3">
      <c r="A87" s="2">
        <v>75</v>
      </c>
      <c r="B87" s="13">
        <v>0.93027768123861343</v>
      </c>
      <c r="C87" s="21">
        <v>0.94285519141836316</v>
      </c>
      <c r="D87" s="31">
        <v>0.33517621032116163</v>
      </c>
      <c r="E87" s="25">
        <f t="shared" si="47"/>
        <v>0</v>
      </c>
      <c r="F87" s="26">
        <f t="shared" si="48"/>
        <v>30000</v>
      </c>
      <c r="G87" s="26">
        <f t="shared" si="49"/>
        <v>0</v>
      </c>
      <c r="H87" s="27">
        <f t="shared" si="36"/>
        <v>30000</v>
      </c>
      <c r="I87" s="25">
        <f t="shared" si="37"/>
        <v>0</v>
      </c>
      <c r="J87" s="26">
        <f t="shared" si="38"/>
        <v>4598</v>
      </c>
      <c r="K87" s="26">
        <f t="shared" si="39"/>
        <v>0</v>
      </c>
      <c r="L87" s="27">
        <f t="shared" si="28"/>
        <v>4598</v>
      </c>
      <c r="M87" s="19" t="str">
        <f t="shared" si="29"/>
        <v/>
      </c>
      <c r="N87" s="3">
        <f t="shared" si="29"/>
        <v>0.15326666666666666</v>
      </c>
      <c r="O87" s="3" t="str">
        <f t="shared" si="29"/>
        <v/>
      </c>
      <c r="P87" s="4">
        <f t="shared" si="30"/>
        <v>0.15326666666666666</v>
      </c>
      <c r="Q87" s="25">
        <f>SUM(E$13:E87)</f>
        <v>550000</v>
      </c>
      <c r="R87" s="26">
        <f>SUM(F$13:F87)</f>
        <v>970000</v>
      </c>
      <c r="S87" s="26">
        <f>SUM(G$13:G87)</f>
        <v>730000</v>
      </c>
      <c r="T87" s="27">
        <f t="shared" si="40"/>
        <v>2250000</v>
      </c>
      <c r="U87" s="25">
        <f>SUM(I$13:I87)</f>
        <v>49643</v>
      </c>
      <c r="V87" s="26">
        <f>SUM(J$13:J87)</f>
        <v>145438</v>
      </c>
      <c r="W87" s="26">
        <f>SUM(K$13:K87)</f>
        <v>73951</v>
      </c>
      <c r="X87" s="27">
        <f t="shared" si="31"/>
        <v>269032</v>
      </c>
      <c r="Y87" s="3">
        <f t="shared" si="41"/>
        <v>9.0260000000000007E-2</v>
      </c>
      <c r="Z87" s="3">
        <f t="shared" si="41"/>
        <v>0.1499360824742268</v>
      </c>
      <c r="AA87" s="3">
        <f t="shared" si="41"/>
        <v>0.10130273972602739</v>
      </c>
      <c r="AB87" s="4">
        <f t="shared" si="42"/>
        <v>0.11956977777777777</v>
      </c>
      <c r="AC87" s="47">
        <f t="shared" si="32"/>
        <v>1.4348208525648172</v>
      </c>
      <c r="AD87" s="47">
        <f t="shared" si="33"/>
        <v>1.8216529986372942</v>
      </c>
      <c r="AE87" s="47">
        <f t="shared" si="34"/>
        <v>1.4996188246336775</v>
      </c>
      <c r="AF87" s="47">
        <f t="shared" si="43"/>
        <v>4.7560926758357889</v>
      </c>
      <c r="AG87" s="47">
        <f t="shared" si="44"/>
        <v>0.30168059168709865</v>
      </c>
      <c r="AH87" s="47">
        <f t="shared" si="45"/>
        <v>0.38301461363285461</v>
      </c>
      <c r="AI87" s="47">
        <f t="shared" si="46"/>
        <v>0.31530479468004674</v>
      </c>
      <c r="AJ87" s="47">
        <f t="shared" si="35"/>
        <v>3</v>
      </c>
    </row>
    <row r="88" spans="1:36" x14ac:dyDescent="0.3">
      <c r="A88" s="2">
        <v>76</v>
      </c>
      <c r="B88" s="13">
        <v>5.8627887603776352E-2</v>
      </c>
      <c r="C88" s="21">
        <v>0.21280194718457168</v>
      </c>
      <c r="D88" s="31">
        <v>0.79979298252786024</v>
      </c>
      <c r="E88" s="25">
        <f t="shared" si="47"/>
        <v>0</v>
      </c>
      <c r="F88" s="26">
        <f t="shared" si="48"/>
        <v>0</v>
      </c>
      <c r="G88" s="26">
        <f t="shared" si="49"/>
        <v>30000</v>
      </c>
      <c r="H88" s="27">
        <f t="shared" si="36"/>
        <v>30000</v>
      </c>
      <c r="I88" s="25">
        <f t="shared" si="37"/>
        <v>0</v>
      </c>
      <c r="J88" s="26">
        <f t="shared" si="38"/>
        <v>0</v>
      </c>
      <c r="K88" s="26">
        <f t="shared" si="39"/>
        <v>3044</v>
      </c>
      <c r="L88" s="27">
        <f t="shared" si="28"/>
        <v>3044</v>
      </c>
      <c r="M88" s="19" t="str">
        <f t="shared" si="29"/>
        <v/>
      </c>
      <c r="N88" s="3" t="str">
        <f t="shared" si="29"/>
        <v/>
      </c>
      <c r="O88" s="3">
        <f t="shared" si="29"/>
        <v>0.10146666666666666</v>
      </c>
      <c r="P88" s="4">
        <f t="shared" si="30"/>
        <v>0.10146666666666666</v>
      </c>
      <c r="Q88" s="25">
        <f>SUM(E$13:E88)</f>
        <v>550000</v>
      </c>
      <c r="R88" s="26">
        <f>SUM(F$13:F88)</f>
        <v>970000</v>
      </c>
      <c r="S88" s="26">
        <f>SUM(G$13:G88)</f>
        <v>760000</v>
      </c>
      <c r="T88" s="27">
        <f t="shared" si="40"/>
        <v>2280000</v>
      </c>
      <c r="U88" s="25">
        <f>SUM(I$13:I88)</f>
        <v>49643</v>
      </c>
      <c r="V88" s="26">
        <f>SUM(J$13:J88)</f>
        <v>145438</v>
      </c>
      <c r="W88" s="26">
        <f>SUM(K$13:K88)</f>
        <v>76995</v>
      </c>
      <c r="X88" s="27">
        <f t="shared" si="31"/>
        <v>272076</v>
      </c>
      <c r="Y88" s="3">
        <f t="shared" si="41"/>
        <v>9.0260000000000007E-2</v>
      </c>
      <c r="Z88" s="3">
        <f t="shared" si="41"/>
        <v>0.1499360824742268</v>
      </c>
      <c r="AA88" s="3">
        <f t="shared" si="41"/>
        <v>0.10130921052631579</v>
      </c>
      <c r="AB88" s="4">
        <f t="shared" si="42"/>
        <v>0.11933157894736843</v>
      </c>
      <c r="AC88" s="47">
        <f t="shared" si="32"/>
        <v>1.4348208525648172</v>
      </c>
      <c r="AD88" s="47">
        <f t="shared" si="33"/>
        <v>1.8216529986372942</v>
      </c>
      <c r="AE88" s="47">
        <f t="shared" si="34"/>
        <v>1.499657640071701</v>
      </c>
      <c r="AF88" s="47">
        <f t="shared" si="43"/>
        <v>4.7561314912738126</v>
      </c>
      <c r="AG88" s="47">
        <f t="shared" si="44"/>
        <v>0.30167812963062879</v>
      </c>
      <c r="AH88" s="47">
        <f t="shared" si="45"/>
        <v>0.38301148779833449</v>
      </c>
      <c r="AI88" s="47">
        <f t="shared" si="46"/>
        <v>0.31531038257103666</v>
      </c>
      <c r="AJ88" s="47">
        <f t="shared" si="35"/>
        <v>1</v>
      </c>
    </row>
    <row r="89" spans="1:36" x14ac:dyDescent="0.3">
      <c r="A89" s="2">
        <v>77</v>
      </c>
      <c r="B89" s="13">
        <v>0.72900444174301304</v>
      </c>
      <c r="C89" s="21">
        <v>0.74055986463739687</v>
      </c>
      <c r="D89" s="31">
        <v>0.96678560508324651</v>
      </c>
      <c r="E89" s="25">
        <f t="shared" si="47"/>
        <v>30000</v>
      </c>
      <c r="F89" s="26">
        <f t="shared" si="48"/>
        <v>0</v>
      </c>
      <c r="G89" s="26">
        <f t="shared" si="49"/>
        <v>0</v>
      </c>
      <c r="H89" s="27">
        <f t="shared" si="36"/>
        <v>30000</v>
      </c>
      <c r="I89" s="25">
        <f t="shared" si="37"/>
        <v>2730</v>
      </c>
      <c r="J89" s="26">
        <f t="shared" si="38"/>
        <v>0</v>
      </c>
      <c r="K89" s="26">
        <f t="shared" si="39"/>
        <v>0</v>
      </c>
      <c r="L89" s="27">
        <f t="shared" si="28"/>
        <v>2730</v>
      </c>
      <c r="M89" s="19">
        <f t="shared" si="29"/>
        <v>9.0999999999999998E-2</v>
      </c>
      <c r="N89" s="3" t="str">
        <f t="shared" si="29"/>
        <v/>
      </c>
      <c r="O89" s="3" t="str">
        <f t="shared" si="29"/>
        <v/>
      </c>
      <c r="P89" s="4">
        <f t="shared" si="30"/>
        <v>9.0999999999999998E-2</v>
      </c>
      <c r="Q89" s="25">
        <f>SUM(E$13:E89)</f>
        <v>580000</v>
      </c>
      <c r="R89" s="26">
        <f>SUM(F$13:F89)</f>
        <v>970000</v>
      </c>
      <c r="S89" s="26">
        <f>SUM(G$13:G89)</f>
        <v>760000</v>
      </c>
      <c r="T89" s="27">
        <f t="shared" si="40"/>
        <v>2310000</v>
      </c>
      <c r="U89" s="25">
        <f>SUM(I$13:I89)</f>
        <v>52373</v>
      </c>
      <c r="V89" s="26">
        <f>SUM(J$13:J89)</f>
        <v>145438</v>
      </c>
      <c r="W89" s="26">
        <f>SUM(K$13:K89)</f>
        <v>76995</v>
      </c>
      <c r="X89" s="27">
        <f t="shared" si="31"/>
        <v>274806</v>
      </c>
      <c r="Y89" s="3">
        <f t="shared" si="41"/>
        <v>9.0298275862068969E-2</v>
      </c>
      <c r="Z89" s="3">
        <f t="shared" si="41"/>
        <v>0.1499360824742268</v>
      </c>
      <c r="AA89" s="3">
        <f t="shared" si="41"/>
        <v>0.10130921052631579</v>
      </c>
      <c r="AB89" s="4">
        <f t="shared" si="42"/>
        <v>0.11896363636363637</v>
      </c>
      <c r="AC89" s="47">
        <f t="shared" si="32"/>
        <v>1.4350405454024393</v>
      </c>
      <c r="AD89" s="47">
        <f t="shared" si="33"/>
        <v>1.8216529986372942</v>
      </c>
      <c r="AE89" s="47">
        <f t="shared" si="34"/>
        <v>1.499657640071701</v>
      </c>
      <c r="AF89" s="47">
        <f t="shared" si="43"/>
        <v>4.7563511841114341</v>
      </c>
      <c r="AG89" s="47">
        <f t="shared" si="44"/>
        <v>0.30171038467390393</v>
      </c>
      <c r="AH89" s="47">
        <f t="shared" si="45"/>
        <v>0.38299379674119027</v>
      </c>
      <c r="AI89" s="47">
        <f t="shared" si="46"/>
        <v>0.31529581858490591</v>
      </c>
      <c r="AJ89" s="47">
        <f t="shared" si="35"/>
        <v>3</v>
      </c>
    </row>
    <row r="90" spans="1:36" x14ac:dyDescent="0.3">
      <c r="A90" s="2">
        <v>78</v>
      </c>
      <c r="B90" s="13">
        <v>0.34631010178344379</v>
      </c>
      <c r="C90" s="21">
        <v>0.30061293870916361</v>
      </c>
      <c r="D90" s="31">
        <v>0.45475831117616139</v>
      </c>
      <c r="E90" s="25">
        <f t="shared" si="47"/>
        <v>0</v>
      </c>
      <c r="F90" s="26">
        <f t="shared" si="48"/>
        <v>0</v>
      </c>
      <c r="G90" s="26">
        <f t="shared" si="49"/>
        <v>30000</v>
      </c>
      <c r="H90" s="27">
        <f t="shared" si="36"/>
        <v>30000</v>
      </c>
      <c r="I90" s="25">
        <f t="shared" si="37"/>
        <v>0</v>
      </c>
      <c r="J90" s="26">
        <f t="shared" si="38"/>
        <v>0</v>
      </c>
      <c r="K90" s="26">
        <f t="shared" si="39"/>
        <v>2994</v>
      </c>
      <c r="L90" s="27">
        <f t="shared" si="28"/>
        <v>2994</v>
      </c>
      <c r="M90" s="19" t="str">
        <f t="shared" si="29"/>
        <v/>
      </c>
      <c r="N90" s="3" t="str">
        <f t="shared" si="29"/>
        <v/>
      </c>
      <c r="O90" s="3">
        <f t="shared" si="29"/>
        <v>9.98E-2</v>
      </c>
      <c r="P90" s="4">
        <f t="shared" si="30"/>
        <v>9.98E-2</v>
      </c>
      <c r="Q90" s="25">
        <f>SUM(E$13:E90)</f>
        <v>580000</v>
      </c>
      <c r="R90" s="26">
        <f>SUM(F$13:F90)</f>
        <v>970000</v>
      </c>
      <c r="S90" s="26">
        <f>SUM(G$13:G90)</f>
        <v>790000</v>
      </c>
      <c r="T90" s="27">
        <f t="shared" si="40"/>
        <v>2340000</v>
      </c>
      <c r="U90" s="25">
        <f>SUM(I$13:I90)</f>
        <v>52373</v>
      </c>
      <c r="V90" s="26">
        <f>SUM(J$13:J90)</f>
        <v>145438</v>
      </c>
      <c r="W90" s="26">
        <f>SUM(K$13:K90)</f>
        <v>79989</v>
      </c>
      <c r="X90" s="27">
        <f t="shared" si="31"/>
        <v>277800</v>
      </c>
      <c r="Y90" s="3">
        <f t="shared" si="41"/>
        <v>9.0298275862068969E-2</v>
      </c>
      <c r="Z90" s="3">
        <f t="shared" si="41"/>
        <v>0.1499360824742268</v>
      </c>
      <c r="AA90" s="3">
        <f t="shared" si="41"/>
        <v>0.10125189873417721</v>
      </c>
      <c r="AB90" s="4">
        <f t="shared" si="42"/>
        <v>0.11871794871794872</v>
      </c>
      <c r="AC90" s="47">
        <f t="shared" si="32"/>
        <v>1.4350405454024393</v>
      </c>
      <c r="AD90" s="47">
        <f t="shared" si="33"/>
        <v>1.8216529986372942</v>
      </c>
      <c r="AE90" s="47">
        <f t="shared" si="34"/>
        <v>1.4993138872076046</v>
      </c>
      <c r="AF90" s="47">
        <f t="shared" si="43"/>
        <v>4.7560074312473386</v>
      </c>
      <c r="AG90" s="47">
        <f t="shared" si="44"/>
        <v>0.30173219158029724</v>
      </c>
      <c r="AH90" s="47">
        <f t="shared" si="45"/>
        <v>0.38302147861857666</v>
      </c>
      <c r="AI90" s="47">
        <f t="shared" si="46"/>
        <v>0.31524632980112599</v>
      </c>
      <c r="AJ90" s="47">
        <f t="shared" si="35"/>
        <v>1</v>
      </c>
    </row>
    <row r="91" spans="1:36" x14ac:dyDescent="0.3">
      <c r="A91" s="2">
        <v>79</v>
      </c>
      <c r="B91" s="13">
        <v>0.97834905680349626</v>
      </c>
      <c r="C91" s="21">
        <v>0.80974428755901162</v>
      </c>
      <c r="D91" s="31">
        <v>0.78313964031650007</v>
      </c>
      <c r="E91" s="25">
        <f t="shared" si="47"/>
        <v>30000</v>
      </c>
      <c r="F91" s="26">
        <f t="shared" si="48"/>
        <v>0</v>
      </c>
      <c r="G91" s="26">
        <f t="shared" si="49"/>
        <v>0</v>
      </c>
      <c r="H91" s="27">
        <f t="shared" si="36"/>
        <v>30000</v>
      </c>
      <c r="I91" s="25">
        <f t="shared" si="37"/>
        <v>2801</v>
      </c>
      <c r="J91" s="26">
        <f t="shared" si="38"/>
        <v>0</v>
      </c>
      <c r="K91" s="26">
        <f t="shared" si="39"/>
        <v>0</v>
      </c>
      <c r="L91" s="27">
        <f t="shared" si="28"/>
        <v>2801</v>
      </c>
      <c r="M91" s="19">
        <f t="shared" si="29"/>
        <v>9.3366666666666667E-2</v>
      </c>
      <c r="N91" s="3" t="str">
        <f t="shared" si="29"/>
        <v/>
      </c>
      <c r="O91" s="3" t="str">
        <f t="shared" si="29"/>
        <v/>
      </c>
      <c r="P91" s="4">
        <f t="shared" si="30"/>
        <v>9.3366666666666667E-2</v>
      </c>
      <c r="Q91" s="25">
        <f>SUM(E$13:E91)</f>
        <v>610000</v>
      </c>
      <c r="R91" s="26">
        <f>SUM(F$13:F91)</f>
        <v>970000</v>
      </c>
      <c r="S91" s="26">
        <f>SUM(G$13:G91)</f>
        <v>790000</v>
      </c>
      <c r="T91" s="27">
        <f t="shared" si="40"/>
        <v>2370000</v>
      </c>
      <c r="U91" s="25">
        <f>SUM(I$13:I91)</f>
        <v>55174</v>
      </c>
      <c r="V91" s="26">
        <f>SUM(J$13:J91)</f>
        <v>145438</v>
      </c>
      <c r="W91" s="26">
        <f>SUM(K$13:K91)</f>
        <v>79989</v>
      </c>
      <c r="X91" s="27">
        <f t="shared" si="31"/>
        <v>280601</v>
      </c>
      <c r="Y91" s="3">
        <f t="shared" si="41"/>
        <v>9.0449180327868847E-2</v>
      </c>
      <c r="Z91" s="3">
        <f t="shared" si="41"/>
        <v>0.1499360824742268</v>
      </c>
      <c r="AA91" s="3">
        <f t="shared" si="41"/>
        <v>0.10125189873417721</v>
      </c>
      <c r="AB91" s="4">
        <f t="shared" si="42"/>
        <v>0.11839704641350211</v>
      </c>
      <c r="AC91" s="47">
        <f t="shared" si="32"/>
        <v>1.4359070229944273</v>
      </c>
      <c r="AD91" s="47">
        <f t="shared" si="33"/>
        <v>1.8216529986372942</v>
      </c>
      <c r="AE91" s="47">
        <f t="shared" si="34"/>
        <v>1.4993138872076046</v>
      </c>
      <c r="AF91" s="47">
        <f t="shared" si="43"/>
        <v>4.7568739088393261</v>
      </c>
      <c r="AG91" s="47">
        <f t="shared" si="44"/>
        <v>0.30185938297128156</v>
      </c>
      <c r="AH91" s="47">
        <f t="shared" si="45"/>
        <v>0.38295171020872748</v>
      </c>
      <c r="AI91" s="47">
        <f t="shared" si="46"/>
        <v>0.31518890681999095</v>
      </c>
      <c r="AJ91" s="47">
        <f t="shared" si="35"/>
        <v>3</v>
      </c>
    </row>
    <row r="92" spans="1:36" x14ac:dyDescent="0.3">
      <c r="A92" s="2">
        <v>80</v>
      </c>
      <c r="B92" s="13">
        <v>0.48597469435809215</v>
      </c>
      <c r="C92" s="21">
        <v>0.60397345532338798</v>
      </c>
      <c r="D92" s="31">
        <v>0.65033772394671752</v>
      </c>
      <c r="E92" s="25">
        <f t="shared" si="47"/>
        <v>0</v>
      </c>
      <c r="F92" s="26">
        <f t="shared" si="48"/>
        <v>0</v>
      </c>
      <c r="G92" s="26">
        <f t="shared" si="49"/>
        <v>30000</v>
      </c>
      <c r="H92" s="27">
        <f t="shared" si="36"/>
        <v>30000</v>
      </c>
      <c r="I92" s="25">
        <f t="shared" si="37"/>
        <v>0</v>
      </c>
      <c r="J92" s="26">
        <f t="shared" si="38"/>
        <v>0</v>
      </c>
      <c r="K92" s="26">
        <f t="shared" si="39"/>
        <v>3020</v>
      </c>
      <c r="L92" s="27">
        <f t="shared" si="28"/>
        <v>3020</v>
      </c>
      <c r="M92" s="19" t="str">
        <f t="shared" si="29"/>
        <v/>
      </c>
      <c r="N92" s="3" t="str">
        <f t="shared" si="29"/>
        <v/>
      </c>
      <c r="O92" s="3">
        <f t="shared" si="29"/>
        <v>0.10066666666666667</v>
      </c>
      <c r="P92" s="4">
        <f t="shared" si="30"/>
        <v>0.10066666666666667</v>
      </c>
      <c r="Q92" s="25">
        <f>SUM(E$13:E92)</f>
        <v>610000</v>
      </c>
      <c r="R92" s="26">
        <f>SUM(F$13:F92)</f>
        <v>970000</v>
      </c>
      <c r="S92" s="26">
        <f>SUM(G$13:G92)</f>
        <v>820000</v>
      </c>
      <c r="T92" s="27">
        <f t="shared" si="40"/>
        <v>2400000</v>
      </c>
      <c r="U92" s="25">
        <f>SUM(I$13:I92)</f>
        <v>55174</v>
      </c>
      <c r="V92" s="26">
        <f>SUM(J$13:J92)</f>
        <v>145438</v>
      </c>
      <c r="W92" s="26">
        <f>SUM(K$13:K92)</f>
        <v>83009</v>
      </c>
      <c r="X92" s="27">
        <f t="shared" si="31"/>
        <v>283621</v>
      </c>
      <c r="Y92" s="3">
        <f t="shared" si="41"/>
        <v>9.0449180327868847E-2</v>
      </c>
      <c r="Z92" s="3">
        <f t="shared" si="41"/>
        <v>0.1499360824742268</v>
      </c>
      <c r="AA92" s="3">
        <f t="shared" si="41"/>
        <v>0.10123048780487805</v>
      </c>
      <c r="AB92" s="4">
        <f t="shared" si="42"/>
        <v>0.11817541666666667</v>
      </c>
      <c r="AC92" s="47">
        <f t="shared" si="32"/>
        <v>1.4359070229944273</v>
      </c>
      <c r="AD92" s="47">
        <f t="shared" si="33"/>
        <v>1.8216529986372942</v>
      </c>
      <c r="AE92" s="47">
        <f t="shared" si="34"/>
        <v>1.499185485891521</v>
      </c>
      <c r="AF92" s="47">
        <f t="shared" si="43"/>
        <v>4.7567455075232425</v>
      </c>
      <c r="AG92" s="47">
        <f t="shared" si="44"/>
        <v>0.30186753121927684</v>
      </c>
      <c r="AH92" s="47">
        <f t="shared" si="45"/>
        <v>0.38296204742426893</v>
      </c>
      <c r="AI92" s="47">
        <f t="shared" si="46"/>
        <v>0.31517042135645423</v>
      </c>
      <c r="AJ92" s="47">
        <f t="shared" si="35"/>
        <v>2</v>
      </c>
    </row>
    <row r="93" spans="1:36" x14ac:dyDescent="0.3">
      <c r="A93" s="2">
        <v>81</v>
      </c>
      <c r="B93" s="13">
        <v>0.26995315516255525</v>
      </c>
      <c r="C93" s="21">
        <v>0.81723728005559626</v>
      </c>
      <c r="D93" s="31">
        <v>0.6921976638657823</v>
      </c>
      <c r="E93" s="25">
        <f t="shared" si="47"/>
        <v>0</v>
      </c>
      <c r="F93" s="26">
        <f t="shared" si="48"/>
        <v>30000</v>
      </c>
      <c r="G93" s="26">
        <f t="shared" si="49"/>
        <v>0</v>
      </c>
      <c r="H93" s="27">
        <f t="shared" si="36"/>
        <v>30000</v>
      </c>
      <c r="I93" s="25">
        <f t="shared" si="37"/>
        <v>0</v>
      </c>
      <c r="J93" s="26">
        <f t="shared" si="38"/>
        <v>4556</v>
      </c>
      <c r="K93" s="26">
        <f t="shared" si="39"/>
        <v>0</v>
      </c>
      <c r="L93" s="27">
        <f t="shared" si="28"/>
        <v>4556</v>
      </c>
      <c r="M93" s="19" t="str">
        <f t="shared" si="29"/>
        <v/>
      </c>
      <c r="N93" s="3">
        <f t="shared" si="29"/>
        <v>0.15186666666666668</v>
      </c>
      <c r="O93" s="3" t="str">
        <f t="shared" si="29"/>
        <v/>
      </c>
      <c r="P93" s="4">
        <f t="shared" si="30"/>
        <v>0.15186666666666668</v>
      </c>
      <c r="Q93" s="25">
        <f>SUM(E$13:E93)</f>
        <v>610000</v>
      </c>
      <c r="R93" s="26">
        <f>SUM(F$13:F93)</f>
        <v>1000000</v>
      </c>
      <c r="S93" s="26">
        <f>SUM(G$13:G93)</f>
        <v>820000</v>
      </c>
      <c r="T93" s="27">
        <f t="shared" si="40"/>
        <v>2430000</v>
      </c>
      <c r="U93" s="25">
        <f>SUM(I$13:I93)</f>
        <v>55174</v>
      </c>
      <c r="V93" s="26">
        <f>SUM(J$13:J93)</f>
        <v>149994</v>
      </c>
      <c r="W93" s="26">
        <f>SUM(K$13:K93)</f>
        <v>83009</v>
      </c>
      <c r="X93" s="27">
        <f t="shared" si="31"/>
        <v>288177</v>
      </c>
      <c r="Y93" s="3">
        <f t="shared" si="41"/>
        <v>9.0449180327868847E-2</v>
      </c>
      <c r="Z93" s="3">
        <f t="shared" si="41"/>
        <v>0.14999399999999999</v>
      </c>
      <c r="AA93" s="3">
        <f t="shared" si="41"/>
        <v>0.10123048780487805</v>
      </c>
      <c r="AB93" s="4">
        <f t="shared" si="42"/>
        <v>0.11859135802469135</v>
      </c>
      <c r="AC93" s="47">
        <f t="shared" si="32"/>
        <v>1.4359070229944273</v>
      </c>
      <c r="AD93" s="47">
        <f t="shared" si="33"/>
        <v>1.8220750700640655</v>
      </c>
      <c r="AE93" s="47">
        <f t="shared" si="34"/>
        <v>1.499185485891521</v>
      </c>
      <c r="AF93" s="47">
        <f t="shared" si="43"/>
        <v>4.7571675789500141</v>
      </c>
      <c r="AG93" s="47">
        <f t="shared" si="44"/>
        <v>0.30184074854713355</v>
      </c>
      <c r="AH93" s="47">
        <f t="shared" si="45"/>
        <v>0.38301679304436609</v>
      </c>
      <c r="AI93" s="47">
        <f t="shared" si="46"/>
        <v>0.3151424584085003</v>
      </c>
      <c r="AJ93" s="47">
        <f t="shared" si="35"/>
        <v>3</v>
      </c>
    </row>
    <row r="94" spans="1:36" x14ac:dyDescent="0.3">
      <c r="A94" s="2">
        <v>82</v>
      </c>
      <c r="B94" s="13">
        <v>6.0282743738085953E-3</v>
      </c>
      <c r="C94" s="21">
        <v>0.25093004710731959</v>
      </c>
      <c r="D94" s="31">
        <v>0.20751681311193138</v>
      </c>
      <c r="E94" s="25">
        <f t="shared" si="47"/>
        <v>0</v>
      </c>
      <c r="F94" s="26">
        <f t="shared" si="48"/>
        <v>0</v>
      </c>
      <c r="G94" s="26">
        <f t="shared" si="49"/>
        <v>30000</v>
      </c>
      <c r="H94" s="27">
        <f t="shared" si="36"/>
        <v>30000</v>
      </c>
      <c r="I94" s="25">
        <f t="shared" si="37"/>
        <v>0</v>
      </c>
      <c r="J94" s="26">
        <f t="shared" si="38"/>
        <v>0</v>
      </c>
      <c r="K94" s="26">
        <f t="shared" si="39"/>
        <v>2958</v>
      </c>
      <c r="L94" s="27">
        <f t="shared" si="28"/>
        <v>2958</v>
      </c>
      <c r="M94" s="19" t="str">
        <f t="shared" si="29"/>
        <v/>
      </c>
      <c r="N94" s="3" t="str">
        <f t="shared" si="29"/>
        <v/>
      </c>
      <c r="O94" s="3">
        <f t="shared" si="29"/>
        <v>9.8599999999999993E-2</v>
      </c>
      <c r="P94" s="4">
        <f t="shared" si="30"/>
        <v>9.8599999999999993E-2</v>
      </c>
      <c r="Q94" s="25">
        <f>SUM(E$13:E94)</f>
        <v>610000</v>
      </c>
      <c r="R94" s="26">
        <f>SUM(F$13:F94)</f>
        <v>1000000</v>
      </c>
      <c r="S94" s="26">
        <f>SUM(G$13:G94)</f>
        <v>850000</v>
      </c>
      <c r="T94" s="27">
        <f t="shared" si="40"/>
        <v>2460000</v>
      </c>
      <c r="U94" s="25">
        <f>SUM(I$13:I94)</f>
        <v>55174</v>
      </c>
      <c r="V94" s="26">
        <f>SUM(J$13:J94)</f>
        <v>149994</v>
      </c>
      <c r="W94" s="26">
        <f>SUM(K$13:K94)</f>
        <v>85967</v>
      </c>
      <c r="X94" s="27">
        <f t="shared" si="31"/>
        <v>291135</v>
      </c>
      <c r="Y94" s="3">
        <f t="shared" si="41"/>
        <v>9.0449180327868847E-2</v>
      </c>
      <c r="Z94" s="3">
        <f t="shared" si="41"/>
        <v>0.14999399999999999</v>
      </c>
      <c r="AA94" s="3">
        <f t="shared" si="41"/>
        <v>0.10113764705882353</v>
      </c>
      <c r="AB94" s="4">
        <f t="shared" si="42"/>
        <v>0.11834756097560975</v>
      </c>
      <c r="AC94" s="47">
        <f t="shared" si="32"/>
        <v>1.4359070229944273</v>
      </c>
      <c r="AD94" s="47">
        <f t="shared" si="33"/>
        <v>1.8220750700640655</v>
      </c>
      <c r="AE94" s="47">
        <f t="shared" si="34"/>
        <v>1.4986288472594729</v>
      </c>
      <c r="AF94" s="47">
        <f t="shared" si="43"/>
        <v>4.7566109403179659</v>
      </c>
      <c r="AG94" s="47">
        <f t="shared" si="44"/>
        <v>0.30187607122192783</v>
      </c>
      <c r="AH94" s="47">
        <f t="shared" si="45"/>
        <v>0.38306161528154437</v>
      </c>
      <c r="AI94" s="47">
        <f t="shared" si="46"/>
        <v>0.3150623134965278</v>
      </c>
      <c r="AJ94" s="47">
        <f t="shared" si="35"/>
        <v>1</v>
      </c>
    </row>
    <row r="95" spans="1:36" x14ac:dyDescent="0.3">
      <c r="A95" s="2">
        <v>83</v>
      </c>
      <c r="B95" s="13">
        <v>0.30816333775697613</v>
      </c>
      <c r="C95" s="21">
        <v>0.53744895139262971</v>
      </c>
      <c r="D95" s="31">
        <v>0.76499844870774403</v>
      </c>
      <c r="E95" s="25">
        <f t="shared" si="47"/>
        <v>30000</v>
      </c>
      <c r="F95" s="26">
        <f t="shared" si="48"/>
        <v>0</v>
      </c>
      <c r="G95" s="26">
        <f t="shared" si="49"/>
        <v>0</v>
      </c>
      <c r="H95" s="27">
        <f t="shared" si="36"/>
        <v>30000</v>
      </c>
      <c r="I95" s="25">
        <f t="shared" si="37"/>
        <v>2675</v>
      </c>
      <c r="J95" s="26">
        <f t="shared" si="38"/>
        <v>0</v>
      </c>
      <c r="K95" s="26">
        <f t="shared" si="39"/>
        <v>0</v>
      </c>
      <c r="L95" s="27">
        <f t="shared" si="28"/>
        <v>2675</v>
      </c>
      <c r="M95" s="19">
        <f t="shared" si="29"/>
        <v>8.9166666666666672E-2</v>
      </c>
      <c r="N95" s="3" t="str">
        <f t="shared" si="29"/>
        <v/>
      </c>
      <c r="O95" s="3" t="str">
        <f t="shared" si="29"/>
        <v/>
      </c>
      <c r="P95" s="4">
        <f t="shared" si="30"/>
        <v>8.9166666666666672E-2</v>
      </c>
      <c r="Q95" s="25">
        <f>SUM(E$13:E95)</f>
        <v>640000</v>
      </c>
      <c r="R95" s="26">
        <f>SUM(F$13:F95)</f>
        <v>1000000</v>
      </c>
      <c r="S95" s="26">
        <f>SUM(G$13:G95)</f>
        <v>850000</v>
      </c>
      <c r="T95" s="27">
        <f t="shared" si="40"/>
        <v>2490000</v>
      </c>
      <c r="U95" s="25">
        <f>SUM(I$13:I95)</f>
        <v>57849</v>
      </c>
      <c r="V95" s="26">
        <f>SUM(J$13:J95)</f>
        <v>149994</v>
      </c>
      <c r="W95" s="26">
        <f>SUM(K$13:K95)</f>
        <v>85967</v>
      </c>
      <c r="X95" s="27">
        <f t="shared" si="31"/>
        <v>293810</v>
      </c>
      <c r="Y95" s="3">
        <f t="shared" si="41"/>
        <v>9.0389062500000006E-2</v>
      </c>
      <c r="Z95" s="3">
        <f t="shared" si="41"/>
        <v>0.14999399999999999</v>
      </c>
      <c r="AA95" s="3">
        <f t="shared" si="41"/>
        <v>0.10113764705882353</v>
      </c>
      <c r="AB95" s="4">
        <f t="shared" si="42"/>
        <v>0.11799598393574297</v>
      </c>
      <c r="AC95" s="47">
        <f t="shared" si="32"/>
        <v>1.4355617700628274</v>
      </c>
      <c r="AD95" s="47">
        <f t="shared" si="33"/>
        <v>1.8220750700640655</v>
      </c>
      <c r="AE95" s="47">
        <f t="shared" si="34"/>
        <v>1.4986288472594729</v>
      </c>
      <c r="AF95" s="47">
        <f t="shared" si="43"/>
        <v>4.7562656873863656</v>
      </c>
      <c r="AG95" s="47">
        <f t="shared" si="44"/>
        <v>0.30182539505098349</v>
      </c>
      <c r="AH95" s="47">
        <f t="shared" si="45"/>
        <v>0.3830894213702602</v>
      </c>
      <c r="AI95" s="47">
        <f t="shared" si="46"/>
        <v>0.31508518357875637</v>
      </c>
      <c r="AJ95" s="47">
        <f t="shared" si="35"/>
        <v>2</v>
      </c>
    </row>
    <row r="96" spans="1:36" x14ac:dyDescent="0.3">
      <c r="A96" s="2">
        <v>84</v>
      </c>
      <c r="B96" s="13">
        <v>2.4018343509170204E-2</v>
      </c>
      <c r="C96" s="21">
        <v>0.13928576039662621</v>
      </c>
      <c r="D96" s="31">
        <v>0.83560141946420796</v>
      </c>
      <c r="E96" s="25">
        <f t="shared" si="47"/>
        <v>0</v>
      </c>
      <c r="F96" s="26">
        <f t="shared" si="48"/>
        <v>30000</v>
      </c>
      <c r="G96" s="26">
        <f t="shared" si="49"/>
        <v>0</v>
      </c>
      <c r="H96" s="27">
        <f t="shared" si="36"/>
        <v>30000</v>
      </c>
      <c r="I96" s="25">
        <f t="shared" si="37"/>
        <v>0</v>
      </c>
      <c r="J96" s="26">
        <f t="shared" si="38"/>
        <v>4433</v>
      </c>
      <c r="K96" s="26">
        <f t="shared" si="39"/>
        <v>0</v>
      </c>
      <c r="L96" s="27">
        <f t="shared" si="28"/>
        <v>4433</v>
      </c>
      <c r="M96" s="19" t="str">
        <f t="shared" si="29"/>
        <v/>
      </c>
      <c r="N96" s="3">
        <f t="shared" si="29"/>
        <v>0.14776666666666666</v>
      </c>
      <c r="O96" s="3" t="str">
        <f t="shared" si="29"/>
        <v/>
      </c>
      <c r="P96" s="4">
        <f t="shared" si="30"/>
        <v>0.14776666666666666</v>
      </c>
      <c r="Q96" s="25">
        <f>SUM(E$13:E96)</f>
        <v>640000</v>
      </c>
      <c r="R96" s="26">
        <f>SUM(F$13:F96)</f>
        <v>1030000</v>
      </c>
      <c r="S96" s="26">
        <f>SUM(G$13:G96)</f>
        <v>850000</v>
      </c>
      <c r="T96" s="27">
        <f t="shared" si="40"/>
        <v>2520000</v>
      </c>
      <c r="U96" s="25">
        <f>SUM(I$13:I96)</f>
        <v>57849</v>
      </c>
      <c r="V96" s="26">
        <f>SUM(J$13:J96)</f>
        <v>154427</v>
      </c>
      <c r="W96" s="26">
        <f>SUM(K$13:K96)</f>
        <v>85967</v>
      </c>
      <c r="X96" s="27">
        <f t="shared" si="31"/>
        <v>298243</v>
      </c>
      <c r="Y96" s="3">
        <f t="shared" si="41"/>
        <v>9.0389062500000006E-2</v>
      </c>
      <c r="Z96" s="3">
        <f t="shared" si="41"/>
        <v>0.14992912621359222</v>
      </c>
      <c r="AA96" s="3">
        <f t="shared" si="41"/>
        <v>0.10113764705882353</v>
      </c>
      <c r="AB96" s="4">
        <f t="shared" si="42"/>
        <v>0.11835039682539683</v>
      </c>
      <c r="AC96" s="47">
        <f t="shared" si="32"/>
        <v>1.4355617700628274</v>
      </c>
      <c r="AD96" s="47">
        <f t="shared" si="33"/>
        <v>1.8216023117703026</v>
      </c>
      <c r="AE96" s="47">
        <f t="shared" si="34"/>
        <v>1.4986288472594729</v>
      </c>
      <c r="AF96" s="47">
        <f t="shared" si="43"/>
        <v>4.7557929290926033</v>
      </c>
      <c r="AG96" s="47">
        <f t="shared" si="44"/>
        <v>0.30185539855637278</v>
      </c>
      <c r="AH96" s="47">
        <f t="shared" si="45"/>
        <v>0.38302809624595263</v>
      </c>
      <c r="AI96" s="47">
        <f t="shared" si="46"/>
        <v>0.31511650519767448</v>
      </c>
      <c r="AJ96" s="47">
        <f t="shared" si="35"/>
        <v>1</v>
      </c>
    </row>
    <row r="97" spans="1:36" x14ac:dyDescent="0.3">
      <c r="A97" s="2">
        <v>85</v>
      </c>
      <c r="B97" s="13">
        <v>0.31814169174281948</v>
      </c>
      <c r="C97" s="21">
        <v>0.2351072569789161</v>
      </c>
      <c r="D97" s="31">
        <v>2.9852004744422178E-2</v>
      </c>
      <c r="E97" s="25">
        <f t="shared" si="47"/>
        <v>30000</v>
      </c>
      <c r="F97" s="26">
        <f t="shared" si="48"/>
        <v>0</v>
      </c>
      <c r="G97" s="26">
        <f t="shared" si="49"/>
        <v>0</v>
      </c>
      <c r="H97" s="27">
        <f t="shared" si="36"/>
        <v>30000</v>
      </c>
      <c r="I97" s="25">
        <f t="shared" si="37"/>
        <v>2676</v>
      </c>
      <c r="J97" s="26">
        <f t="shared" si="38"/>
        <v>0</v>
      </c>
      <c r="K97" s="26">
        <f t="shared" si="39"/>
        <v>0</v>
      </c>
      <c r="L97" s="27">
        <f t="shared" si="28"/>
        <v>2676</v>
      </c>
      <c r="M97" s="19">
        <f t="shared" si="29"/>
        <v>8.9200000000000002E-2</v>
      </c>
      <c r="N97" s="3" t="str">
        <f t="shared" si="29"/>
        <v/>
      </c>
      <c r="O97" s="3" t="str">
        <f t="shared" si="29"/>
        <v/>
      </c>
      <c r="P97" s="4">
        <f t="shared" si="30"/>
        <v>8.9200000000000002E-2</v>
      </c>
      <c r="Q97" s="25">
        <f>SUM(E$13:E97)</f>
        <v>670000</v>
      </c>
      <c r="R97" s="26">
        <f>SUM(F$13:F97)</f>
        <v>1030000</v>
      </c>
      <c r="S97" s="26">
        <f>SUM(G$13:G97)</f>
        <v>850000</v>
      </c>
      <c r="T97" s="27">
        <f t="shared" si="40"/>
        <v>2550000</v>
      </c>
      <c r="U97" s="25">
        <f>SUM(I$13:I97)</f>
        <v>60525</v>
      </c>
      <c r="V97" s="26">
        <f>SUM(J$13:J97)</f>
        <v>154427</v>
      </c>
      <c r="W97" s="26">
        <f>SUM(K$13:K97)</f>
        <v>85967</v>
      </c>
      <c r="X97" s="27">
        <f t="shared" si="31"/>
        <v>300919</v>
      </c>
      <c r="Y97" s="3">
        <f t="shared" si="41"/>
        <v>9.033582089552239E-2</v>
      </c>
      <c r="Z97" s="3">
        <f t="shared" si="41"/>
        <v>0.14992912621359222</v>
      </c>
      <c r="AA97" s="3">
        <f t="shared" si="41"/>
        <v>0.10113764705882353</v>
      </c>
      <c r="AB97" s="4">
        <f t="shared" si="42"/>
        <v>0.11800745098039216</v>
      </c>
      <c r="AC97" s="47">
        <f t="shared" si="32"/>
        <v>1.4352560761673903</v>
      </c>
      <c r="AD97" s="47">
        <f t="shared" si="33"/>
        <v>1.8216023117703026</v>
      </c>
      <c r="AE97" s="47">
        <f t="shared" si="34"/>
        <v>1.4986288472594729</v>
      </c>
      <c r="AF97" s="47">
        <f t="shared" si="43"/>
        <v>4.7554872351971653</v>
      </c>
      <c r="AG97" s="47">
        <f t="shared" si="44"/>
        <v>0.30181052018066951</v>
      </c>
      <c r="AH97" s="47">
        <f t="shared" si="45"/>
        <v>0.38305271819214082</v>
      </c>
      <c r="AI97" s="47">
        <f t="shared" si="46"/>
        <v>0.31513676162718979</v>
      </c>
      <c r="AJ97" s="47">
        <f t="shared" si="35"/>
        <v>1</v>
      </c>
    </row>
    <row r="98" spans="1:36" x14ac:dyDescent="0.3">
      <c r="A98" s="2">
        <v>86</v>
      </c>
      <c r="B98" s="13">
        <v>0.8885010343526113</v>
      </c>
      <c r="C98" s="21">
        <v>0.51675477382158452</v>
      </c>
      <c r="D98" s="31">
        <v>0.23468028359458015</v>
      </c>
      <c r="E98" s="25">
        <f t="shared" si="47"/>
        <v>30000</v>
      </c>
      <c r="F98" s="26">
        <f t="shared" si="48"/>
        <v>0</v>
      </c>
      <c r="G98" s="26">
        <f t="shared" si="49"/>
        <v>0</v>
      </c>
      <c r="H98" s="27">
        <f t="shared" si="36"/>
        <v>30000</v>
      </c>
      <c r="I98" s="25">
        <f t="shared" si="37"/>
        <v>2760</v>
      </c>
      <c r="J98" s="26">
        <f t="shared" si="38"/>
        <v>0</v>
      </c>
      <c r="K98" s="26">
        <f t="shared" si="39"/>
        <v>0</v>
      </c>
      <c r="L98" s="27">
        <f t="shared" si="28"/>
        <v>2760</v>
      </c>
      <c r="M98" s="19">
        <f t="shared" si="29"/>
        <v>9.1999999999999998E-2</v>
      </c>
      <c r="N98" s="3" t="str">
        <f t="shared" si="29"/>
        <v/>
      </c>
      <c r="O98" s="3" t="str">
        <f t="shared" si="29"/>
        <v/>
      </c>
      <c r="P98" s="4">
        <f t="shared" si="30"/>
        <v>9.1999999999999998E-2</v>
      </c>
      <c r="Q98" s="25">
        <f>SUM(E$13:E98)</f>
        <v>700000</v>
      </c>
      <c r="R98" s="26">
        <f>SUM(F$13:F98)</f>
        <v>1030000</v>
      </c>
      <c r="S98" s="26">
        <f>SUM(G$13:G98)</f>
        <v>850000</v>
      </c>
      <c r="T98" s="27">
        <f t="shared" si="40"/>
        <v>2580000</v>
      </c>
      <c r="U98" s="25">
        <f>SUM(I$13:I98)</f>
        <v>63285</v>
      </c>
      <c r="V98" s="26">
        <f>SUM(J$13:J98)</f>
        <v>154427</v>
      </c>
      <c r="W98" s="26">
        <f>SUM(K$13:K98)</f>
        <v>85967</v>
      </c>
      <c r="X98" s="27">
        <f t="shared" si="31"/>
        <v>303679</v>
      </c>
      <c r="Y98" s="3">
        <f t="shared" si="41"/>
        <v>9.0407142857142853E-2</v>
      </c>
      <c r="Z98" s="3">
        <f t="shared" si="41"/>
        <v>0.14992912621359222</v>
      </c>
      <c r="AA98" s="3">
        <f t="shared" si="41"/>
        <v>0.10113764705882353</v>
      </c>
      <c r="AB98" s="4">
        <f t="shared" si="42"/>
        <v>0.11770503875968992</v>
      </c>
      <c r="AC98" s="47">
        <f t="shared" si="32"/>
        <v>1.4356655956952047</v>
      </c>
      <c r="AD98" s="47">
        <f t="shared" si="33"/>
        <v>1.8216023117703026</v>
      </c>
      <c r="AE98" s="47">
        <f t="shared" si="34"/>
        <v>1.4986288472594729</v>
      </c>
      <c r="AF98" s="47">
        <f t="shared" si="43"/>
        <v>4.7558967547249802</v>
      </c>
      <c r="AG98" s="47">
        <f t="shared" si="44"/>
        <v>0.30187063969983619</v>
      </c>
      <c r="AH98" s="47">
        <f t="shared" si="45"/>
        <v>0.3830197343877455</v>
      </c>
      <c r="AI98" s="47">
        <f t="shared" si="46"/>
        <v>0.31510962591241831</v>
      </c>
      <c r="AJ98" s="47">
        <f t="shared" si="35"/>
        <v>2</v>
      </c>
    </row>
    <row r="99" spans="1:36" x14ac:dyDescent="0.3">
      <c r="A99" s="2">
        <v>87</v>
      </c>
      <c r="B99" s="13">
        <v>0.64857937990936154</v>
      </c>
      <c r="C99" s="21">
        <v>0.49305256267982889</v>
      </c>
      <c r="D99" s="31">
        <v>0.31263897501178872</v>
      </c>
      <c r="E99" s="25">
        <f t="shared" si="47"/>
        <v>0</v>
      </c>
      <c r="F99" s="26">
        <f t="shared" si="48"/>
        <v>30000</v>
      </c>
      <c r="G99" s="26">
        <f t="shared" si="49"/>
        <v>0</v>
      </c>
      <c r="H99" s="27">
        <f t="shared" si="36"/>
        <v>30000</v>
      </c>
      <c r="I99" s="25">
        <f t="shared" si="37"/>
        <v>0</v>
      </c>
      <c r="J99" s="26">
        <f t="shared" si="38"/>
        <v>4499</v>
      </c>
      <c r="K99" s="26">
        <f t="shared" si="39"/>
        <v>0</v>
      </c>
      <c r="L99" s="27">
        <f t="shared" si="28"/>
        <v>4499</v>
      </c>
      <c r="M99" s="19" t="str">
        <f t="shared" si="29"/>
        <v/>
      </c>
      <c r="N99" s="3">
        <f t="shared" si="29"/>
        <v>0.14996666666666666</v>
      </c>
      <c r="O99" s="3" t="str">
        <f t="shared" si="29"/>
        <v/>
      </c>
      <c r="P99" s="4">
        <f t="shared" si="30"/>
        <v>0.14996666666666666</v>
      </c>
      <c r="Q99" s="25">
        <f>SUM(E$13:E99)</f>
        <v>700000</v>
      </c>
      <c r="R99" s="26">
        <f>SUM(F$13:F99)</f>
        <v>1060000</v>
      </c>
      <c r="S99" s="26">
        <f>SUM(G$13:G99)</f>
        <v>850000</v>
      </c>
      <c r="T99" s="27">
        <f t="shared" si="40"/>
        <v>2610000</v>
      </c>
      <c r="U99" s="25">
        <f>SUM(I$13:I99)</f>
        <v>63285</v>
      </c>
      <c r="V99" s="26">
        <f>SUM(J$13:J99)</f>
        <v>158926</v>
      </c>
      <c r="W99" s="26">
        <f>SUM(K$13:K99)</f>
        <v>85967</v>
      </c>
      <c r="X99" s="27">
        <f t="shared" si="31"/>
        <v>308178</v>
      </c>
      <c r="Y99" s="3">
        <f t="shared" si="41"/>
        <v>9.0407142857142853E-2</v>
      </c>
      <c r="Z99" s="3">
        <f t="shared" si="41"/>
        <v>0.14993018867924529</v>
      </c>
      <c r="AA99" s="3">
        <f t="shared" si="41"/>
        <v>0.10113764705882353</v>
      </c>
      <c r="AB99" s="4">
        <f t="shared" si="42"/>
        <v>0.11807586206896552</v>
      </c>
      <c r="AC99" s="47">
        <f t="shared" si="32"/>
        <v>1.4356655956952047</v>
      </c>
      <c r="AD99" s="47">
        <f t="shared" si="33"/>
        <v>1.821610053346312</v>
      </c>
      <c r="AE99" s="47">
        <f t="shared" si="34"/>
        <v>1.4986288472594729</v>
      </c>
      <c r="AF99" s="47">
        <f t="shared" si="43"/>
        <v>4.7559044963009889</v>
      </c>
      <c r="AG99" s="47">
        <f t="shared" si="44"/>
        <v>0.30187014832022502</v>
      </c>
      <c r="AH99" s="47">
        <f t="shared" si="45"/>
        <v>0.38302073869715214</v>
      </c>
      <c r="AI99" s="47">
        <f t="shared" si="46"/>
        <v>0.31510911298262295</v>
      </c>
      <c r="AJ99" s="47">
        <f t="shared" si="35"/>
        <v>2</v>
      </c>
    </row>
    <row r="100" spans="1:36" x14ac:dyDescent="0.3">
      <c r="A100" s="2">
        <v>88</v>
      </c>
      <c r="B100" s="13">
        <v>0.10046354405298519</v>
      </c>
      <c r="C100" s="21">
        <v>0.69831772569615647</v>
      </c>
      <c r="D100" s="31">
        <v>0.33135131823650465</v>
      </c>
      <c r="E100" s="25">
        <f t="shared" si="47"/>
        <v>0</v>
      </c>
      <c r="F100" s="26">
        <f t="shared" si="48"/>
        <v>30000</v>
      </c>
      <c r="G100" s="26">
        <f t="shared" si="49"/>
        <v>0</v>
      </c>
      <c r="H100" s="27">
        <f t="shared" si="36"/>
        <v>30000</v>
      </c>
      <c r="I100" s="25">
        <f t="shared" si="37"/>
        <v>0</v>
      </c>
      <c r="J100" s="26">
        <f t="shared" si="38"/>
        <v>4532</v>
      </c>
      <c r="K100" s="26">
        <f t="shared" si="39"/>
        <v>0</v>
      </c>
      <c r="L100" s="27">
        <f t="shared" si="28"/>
        <v>4532</v>
      </c>
      <c r="M100" s="19" t="str">
        <f t="shared" si="29"/>
        <v/>
      </c>
      <c r="N100" s="3">
        <f t="shared" si="29"/>
        <v>0.15106666666666665</v>
      </c>
      <c r="O100" s="3" t="str">
        <f t="shared" si="29"/>
        <v/>
      </c>
      <c r="P100" s="4">
        <f t="shared" si="30"/>
        <v>0.15106666666666665</v>
      </c>
      <c r="Q100" s="25">
        <f>SUM(E$13:E100)</f>
        <v>700000</v>
      </c>
      <c r="R100" s="26">
        <f>SUM(F$13:F100)</f>
        <v>1090000</v>
      </c>
      <c r="S100" s="26">
        <f>SUM(G$13:G100)</f>
        <v>850000</v>
      </c>
      <c r="T100" s="27">
        <f t="shared" si="40"/>
        <v>2640000</v>
      </c>
      <c r="U100" s="25">
        <f>SUM(I$13:I100)</f>
        <v>63285</v>
      </c>
      <c r="V100" s="26">
        <f>SUM(J$13:J100)</f>
        <v>163458</v>
      </c>
      <c r="W100" s="26">
        <f>SUM(K$13:K100)</f>
        <v>85967</v>
      </c>
      <c r="X100" s="27">
        <f t="shared" si="31"/>
        <v>312710</v>
      </c>
      <c r="Y100" s="3">
        <f t="shared" si="41"/>
        <v>9.0407142857142853E-2</v>
      </c>
      <c r="Z100" s="3">
        <f t="shared" si="41"/>
        <v>0.14996146788990825</v>
      </c>
      <c r="AA100" s="3">
        <f t="shared" si="41"/>
        <v>0.10113764705882353</v>
      </c>
      <c r="AB100" s="4">
        <f t="shared" si="42"/>
        <v>0.11845075757575757</v>
      </c>
      <c r="AC100" s="47">
        <f t="shared" si="32"/>
        <v>1.4356655956952047</v>
      </c>
      <c r="AD100" s="47">
        <f t="shared" si="33"/>
        <v>1.8218379817032704</v>
      </c>
      <c r="AE100" s="47">
        <f t="shared" si="34"/>
        <v>1.4986288472594729</v>
      </c>
      <c r="AF100" s="47">
        <f t="shared" si="43"/>
        <v>4.7561324246579479</v>
      </c>
      <c r="AG100" s="47">
        <f t="shared" si="44"/>
        <v>0.30185568178296784</v>
      </c>
      <c r="AH100" s="47">
        <f t="shared" si="45"/>
        <v>0.38305030622319008</v>
      </c>
      <c r="AI100" s="47">
        <f t="shared" si="46"/>
        <v>0.31509401199384213</v>
      </c>
      <c r="AJ100" s="47">
        <f t="shared" si="35"/>
        <v>3</v>
      </c>
    </row>
    <row r="101" spans="1:36" x14ac:dyDescent="0.3">
      <c r="A101" s="2">
        <v>89</v>
      </c>
      <c r="B101" s="13">
        <v>0.80527171132507769</v>
      </c>
      <c r="C101" s="21">
        <v>0.46912419276395889</v>
      </c>
      <c r="D101" s="31">
        <v>0.15508711917457563</v>
      </c>
      <c r="E101" s="25">
        <f t="shared" si="47"/>
        <v>0</v>
      </c>
      <c r="F101" s="26">
        <f t="shared" si="48"/>
        <v>0</v>
      </c>
      <c r="G101" s="26">
        <f t="shared" si="49"/>
        <v>30000</v>
      </c>
      <c r="H101" s="27">
        <f t="shared" si="36"/>
        <v>30000</v>
      </c>
      <c r="I101" s="25">
        <f t="shared" si="37"/>
        <v>0</v>
      </c>
      <c r="J101" s="26">
        <f t="shared" si="38"/>
        <v>0</v>
      </c>
      <c r="K101" s="26">
        <f t="shared" si="39"/>
        <v>2947</v>
      </c>
      <c r="L101" s="27">
        <f t="shared" si="28"/>
        <v>2947</v>
      </c>
      <c r="M101" s="19" t="str">
        <f t="shared" si="29"/>
        <v/>
      </c>
      <c r="N101" s="3" t="str">
        <f t="shared" si="29"/>
        <v/>
      </c>
      <c r="O101" s="3">
        <f t="shared" si="29"/>
        <v>9.8233333333333339E-2</v>
      </c>
      <c r="P101" s="4">
        <f t="shared" si="30"/>
        <v>9.8233333333333339E-2</v>
      </c>
      <c r="Q101" s="25">
        <f>SUM(E$13:E101)</f>
        <v>700000</v>
      </c>
      <c r="R101" s="26">
        <f>SUM(F$13:F101)</f>
        <v>1090000</v>
      </c>
      <c r="S101" s="26">
        <f>SUM(G$13:G101)</f>
        <v>880000</v>
      </c>
      <c r="T101" s="27">
        <f t="shared" si="40"/>
        <v>2670000</v>
      </c>
      <c r="U101" s="25">
        <f>SUM(I$13:I101)</f>
        <v>63285</v>
      </c>
      <c r="V101" s="26">
        <f>SUM(J$13:J101)</f>
        <v>163458</v>
      </c>
      <c r="W101" s="26">
        <f>SUM(K$13:K101)</f>
        <v>88914</v>
      </c>
      <c r="X101" s="27">
        <f t="shared" si="31"/>
        <v>315657</v>
      </c>
      <c r="Y101" s="3">
        <f t="shared" si="41"/>
        <v>9.0407142857142853E-2</v>
      </c>
      <c r="Z101" s="3">
        <f t="shared" si="41"/>
        <v>0.14996146788990825</v>
      </c>
      <c r="AA101" s="3">
        <f t="shared" si="41"/>
        <v>0.10103863636363636</v>
      </c>
      <c r="AB101" s="4">
        <f t="shared" si="42"/>
        <v>0.11822359550561798</v>
      </c>
      <c r="AC101" s="47">
        <f t="shared" si="32"/>
        <v>1.4356655956952047</v>
      </c>
      <c r="AD101" s="47">
        <f t="shared" si="33"/>
        <v>1.8218379817032704</v>
      </c>
      <c r="AE101" s="47">
        <f t="shared" si="34"/>
        <v>1.4980354436378605</v>
      </c>
      <c r="AF101" s="47">
        <f t="shared" si="43"/>
        <v>4.755539021036336</v>
      </c>
      <c r="AG101" s="47">
        <f t="shared" si="44"/>
        <v>0.30189334780862376</v>
      </c>
      <c r="AH101" s="47">
        <f t="shared" si="45"/>
        <v>0.38309810384149723</v>
      </c>
      <c r="AI101" s="47">
        <f t="shared" si="46"/>
        <v>0.3150085483498789</v>
      </c>
      <c r="AJ101" s="47">
        <f t="shared" si="35"/>
        <v>2</v>
      </c>
    </row>
    <row r="102" spans="1:36" x14ac:dyDescent="0.3">
      <c r="A102" s="2">
        <v>90</v>
      </c>
      <c r="B102" s="13">
        <v>0.71522780574552536</v>
      </c>
      <c r="C102" s="21">
        <v>0.92633689273087105</v>
      </c>
      <c r="D102" s="31">
        <v>0.61818661320843427</v>
      </c>
      <c r="E102" s="25">
        <f t="shared" si="47"/>
        <v>0</v>
      </c>
      <c r="F102" s="26">
        <f t="shared" si="48"/>
        <v>30000</v>
      </c>
      <c r="G102" s="26">
        <f t="shared" si="49"/>
        <v>0</v>
      </c>
      <c r="H102" s="27">
        <f t="shared" si="36"/>
        <v>30000</v>
      </c>
      <c r="I102" s="25">
        <f t="shared" si="37"/>
        <v>0</v>
      </c>
      <c r="J102" s="26">
        <f t="shared" si="38"/>
        <v>4590</v>
      </c>
      <c r="K102" s="26">
        <f t="shared" si="39"/>
        <v>0</v>
      </c>
      <c r="L102" s="27">
        <f t="shared" si="28"/>
        <v>4590</v>
      </c>
      <c r="M102" s="19" t="str">
        <f t="shared" si="29"/>
        <v/>
      </c>
      <c r="N102" s="3">
        <f t="shared" si="29"/>
        <v>0.153</v>
      </c>
      <c r="O102" s="3" t="str">
        <f t="shared" si="29"/>
        <v/>
      </c>
      <c r="P102" s="4">
        <f t="shared" si="30"/>
        <v>0.153</v>
      </c>
      <c r="Q102" s="25">
        <f>SUM(E$13:E102)</f>
        <v>700000</v>
      </c>
      <c r="R102" s="26">
        <f>SUM(F$13:F102)</f>
        <v>1120000</v>
      </c>
      <c r="S102" s="26">
        <f>SUM(G$13:G102)</f>
        <v>880000</v>
      </c>
      <c r="T102" s="27">
        <f t="shared" si="40"/>
        <v>2700000</v>
      </c>
      <c r="U102" s="25">
        <f>SUM(I$13:I102)</f>
        <v>63285</v>
      </c>
      <c r="V102" s="26">
        <f>SUM(J$13:J102)</f>
        <v>168048</v>
      </c>
      <c r="W102" s="26">
        <f>SUM(K$13:K102)</f>
        <v>88914</v>
      </c>
      <c r="X102" s="27">
        <f t="shared" si="31"/>
        <v>320247</v>
      </c>
      <c r="Y102" s="3">
        <f t="shared" si="41"/>
        <v>9.0407142857142853E-2</v>
      </c>
      <c r="Z102" s="3">
        <f t="shared" si="41"/>
        <v>0.15004285714285714</v>
      </c>
      <c r="AA102" s="3">
        <f t="shared" si="41"/>
        <v>0.10103863636363636</v>
      </c>
      <c r="AB102" s="4">
        <f t="shared" si="42"/>
        <v>0.11860999999999999</v>
      </c>
      <c r="AC102" s="47">
        <f t="shared" si="32"/>
        <v>1.4356655956952047</v>
      </c>
      <c r="AD102" s="47">
        <f t="shared" si="33"/>
        <v>1.8224311903889536</v>
      </c>
      <c r="AE102" s="47">
        <f t="shared" si="34"/>
        <v>1.4980354436378605</v>
      </c>
      <c r="AF102" s="47">
        <f t="shared" si="43"/>
        <v>4.7561322297220183</v>
      </c>
      <c r="AG102" s="47">
        <f t="shared" si="44"/>
        <v>0.30185569415489422</v>
      </c>
      <c r="AH102" s="47">
        <f t="shared" si="45"/>
        <v>0.38317504694260135</v>
      </c>
      <c r="AI102" s="47">
        <f t="shared" si="46"/>
        <v>0.31496925890250449</v>
      </c>
      <c r="AJ102" s="47">
        <f t="shared" si="35"/>
        <v>3</v>
      </c>
    </row>
    <row r="103" spans="1:36" x14ac:dyDescent="0.3">
      <c r="A103" s="2">
        <v>91</v>
      </c>
      <c r="B103" s="13">
        <v>0.56547221841622886</v>
      </c>
      <c r="C103" s="21">
        <v>0.29672057058124457</v>
      </c>
      <c r="D103" s="31">
        <v>0.73096467990167469</v>
      </c>
      <c r="E103" s="25">
        <f t="shared" si="47"/>
        <v>0</v>
      </c>
      <c r="F103" s="26">
        <f t="shared" si="48"/>
        <v>0</v>
      </c>
      <c r="G103" s="26">
        <f t="shared" si="49"/>
        <v>30000</v>
      </c>
      <c r="H103" s="27">
        <f t="shared" si="36"/>
        <v>30000</v>
      </c>
      <c r="I103" s="25">
        <f t="shared" si="37"/>
        <v>0</v>
      </c>
      <c r="J103" s="26">
        <f t="shared" si="38"/>
        <v>0</v>
      </c>
      <c r="K103" s="26">
        <f t="shared" si="39"/>
        <v>3032</v>
      </c>
      <c r="L103" s="27">
        <f t="shared" si="28"/>
        <v>3032</v>
      </c>
      <c r="M103" s="19" t="str">
        <f t="shared" si="29"/>
        <v/>
      </c>
      <c r="N103" s="3" t="str">
        <f t="shared" si="29"/>
        <v/>
      </c>
      <c r="O103" s="3">
        <f t="shared" si="29"/>
        <v>0.10106666666666667</v>
      </c>
      <c r="P103" s="4">
        <f t="shared" si="30"/>
        <v>0.10106666666666667</v>
      </c>
      <c r="Q103" s="25">
        <f>SUM(E$13:E103)</f>
        <v>700000</v>
      </c>
      <c r="R103" s="26">
        <f>SUM(F$13:F103)</f>
        <v>1120000</v>
      </c>
      <c r="S103" s="26">
        <f>SUM(G$13:G103)</f>
        <v>910000</v>
      </c>
      <c r="T103" s="27">
        <f t="shared" si="40"/>
        <v>2730000</v>
      </c>
      <c r="U103" s="25">
        <f>SUM(I$13:I103)</f>
        <v>63285</v>
      </c>
      <c r="V103" s="26">
        <f>SUM(J$13:J103)</f>
        <v>168048</v>
      </c>
      <c r="W103" s="26">
        <f>SUM(K$13:K103)</f>
        <v>91946</v>
      </c>
      <c r="X103" s="27">
        <f t="shared" si="31"/>
        <v>323279</v>
      </c>
      <c r="Y103" s="3">
        <f t="shared" si="41"/>
        <v>9.0407142857142853E-2</v>
      </c>
      <c r="Z103" s="3">
        <f t="shared" si="41"/>
        <v>0.15004285714285714</v>
      </c>
      <c r="AA103" s="3">
        <f t="shared" si="41"/>
        <v>0.10103956043956044</v>
      </c>
      <c r="AB103" s="4">
        <f t="shared" si="42"/>
        <v>0.11841721611721612</v>
      </c>
      <c r="AC103" s="47">
        <f t="shared" si="32"/>
        <v>1.4356655956952047</v>
      </c>
      <c r="AD103" s="47">
        <f t="shared" si="33"/>
        <v>1.8224311903889536</v>
      </c>
      <c r="AE103" s="47">
        <f t="shared" si="34"/>
        <v>1.4980409808420416</v>
      </c>
      <c r="AF103" s="47">
        <f t="shared" si="43"/>
        <v>4.7561377669261997</v>
      </c>
      <c r="AG103" s="47">
        <f t="shared" si="44"/>
        <v>0.30185534272760306</v>
      </c>
      <c r="AH103" s="47">
        <f t="shared" si="45"/>
        <v>0.38317460084146299</v>
      </c>
      <c r="AI103" s="47">
        <f t="shared" si="46"/>
        <v>0.31497005643093401</v>
      </c>
      <c r="AJ103" s="47">
        <f t="shared" si="35"/>
        <v>1</v>
      </c>
    </row>
    <row r="104" spans="1:36" x14ac:dyDescent="0.3">
      <c r="A104" s="2">
        <v>92</v>
      </c>
      <c r="B104" s="13">
        <v>0.58673739987979778</v>
      </c>
      <c r="C104" s="21">
        <v>0.92627667649164835</v>
      </c>
      <c r="D104" s="31">
        <v>0.70717938221237242</v>
      </c>
      <c r="E104" s="25">
        <f t="shared" si="47"/>
        <v>30000</v>
      </c>
      <c r="F104" s="26">
        <f t="shared" si="48"/>
        <v>0</v>
      </c>
      <c r="G104" s="26">
        <f t="shared" si="49"/>
        <v>0</v>
      </c>
      <c r="H104" s="27">
        <f t="shared" si="36"/>
        <v>30000</v>
      </c>
      <c r="I104" s="25">
        <f t="shared" si="37"/>
        <v>2711</v>
      </c>
      <c r="J104" s="26">
        <f t="shared" si="38"/>
        <v>0</v>
      </c>
      <c r="K104" s="26">
        <f t="shared" si="39"/>
        <v>0</v>
      </c>
      <c r="L104" s="27">
        <f t="shared" si="28"/>
        <v>2711</v>
      </c>
      <c r="M104" s="19">
        <f t="shared" si="29"/>
        <v>9.0366666666666665E-2</v>
      </c>
      <c r="N104" s="3" t="str">
        <f t="shared" si="29"/>
        <v/>
      </c>
      <c r="O104" s="3" t="str">
        <f t="shared" si="29"/>
        <v/>
      </c>
      <c r="P104" s="4">
        <f t="shared" si="30"/>
        <v>9.0366666666666665E-2</v>
      </c>
      <c r="Q104" s="25">
        <f>SUM(E$13:E104)</f>
        <v>730000</v>
      </c>
      <c r="R104" s="26">
        <f>SUM(F$13:F104)</f>
        <v>1120000</v>
      </c>
      <c r="S104" s="26">
        <f>SUM(G$13:G104)</f>
        <v>910000</v>
      </c>
      <c r="T104" s="27">
        <f t="shared" si="40"/>
        <v>2760000</v>
      </c>
      <c r="U104" s="25">
        <f>SUM(I$13:I104)</f>
        <v>65996</v>
      </c>
      <c r="V104" s="26">
        <f>SUM(J$13:J104)</f>
        <v>168048</v>
      </c>
      <c r="W104" s="26">
        <f>SUM(K$13:K104)</f>
        <v>91946</v>
      </c>
      <c r="X104" s="27">
        <f t="shared" si="31"/>
        <v>325990</v>
      </c>
      <c r="Y104" s="3">
        <f t="shared" si="41"/>
        <v>9.0405479452054793E-2</v>
      </c>
      <c r="Z104" s="3">
        <f t="shared" si="41"/>
        <v>0.15004285714285714</v>
      </c>
      <c r="AA104" s="3">
        <f t="shared" si="41"/>
        <v>0.10103956043956044</v>
      </c>
      <c r="AB104" s="4">
        <f t="shared" si="42"/>
        <v>0.11811231884057971</v>
      </c>
      <c r="AC104" s="47">
        <f t="shared" si="32"/>
        <v>1.4356560433531569</v>
      </c>
      <c r="AD104" s="47">
        <f t="shared" si="33"/>
        <v>1.8224311903889536</v>
      </c>
      <c r="AE104" s="47">
        <f t="shared" si="34"/>
        <v>1.4980409808420416</v>
      </c>
      <c r="AF104" s="47">
        <f t="shared" si="43"/>
        <v>4.7561282145841526</v>
      </c>
      <c r="AG104" s="47">
        <f t="shared" si="44"/>
        <v>0.30185394055418291</v>
      </c>
      <c r="AH104" s="47">
        <f t="shared" si="45"/>
        <v>0.38317537042013827</v>
      </c>
      <c r="AI104" s="47">
        <f t="shared" si="46"/>
        <v>0.31497068902567871</v>
      </c>
      <c r="AJ104" s="47">
        <f t="shared" si="35"/>
        <v>3</v>
      </c>
    </row>
    <row r="105" spans="1:36" x14ac:dyDescent="0.3">
      <c r="A105" s="2">
        <v>93</v>
      </c>
      <c r="B105" s="13">
        <v>0.90891228973019411</v>
      </c>
      <c r="C105" s="21">
        <v>0.11383310303295957</v>
      </c>
      <c r="D105" s="31">
        <v>0.58057234015474923</v>
      </c>
      <c r="E105" s="25">
        <f t="shared" si="47"/>
        <v>0</v>
      </c>
      <c r="F105" s="26">
        <f t="shared" si="48"/>
        <v>0</v>
      </c>
      <c r="G105" s="26">
        <f t="shared" si="49"/>
        <v>30000</v>
      </c>
      <c r="H105" s="27">
        <f t="shared" si="36"/>
        <v>30000</v>
      </c>
      <c r="I105" s="25">
        <f t="shared" si="37"/>
        <v>0</v>
      </c>
      <c r="J105" s="26">
        <f t="shared" si="38"/>
        <v>0</v>
      </c>
      <c r="K105" s="26">
        <f t="shared" si="39"/>
        <v>3010</v>
      </c>
      <c r="L105" s="27">
        <f t="shared" si="28"/>
        <v>3010</v>
      </c>
      <c r="M105" s="19" t="str">
        <f t="shared" si="29"/>
        <v/>
      </c>
      <c r="N105" s="3" t="str">
        <f t="shared" si="29"/>
        <v/>
      </c>
      <c r="O105" s="3">
        <f t="shared" si="29"/>
        <v>0.10033333333333333</v>
      </c>
      <c r="P105" s="4">
        <f t="shared" si="30"/>
        <v>0.10033333333333333</v>
      </c>
      <c r="Q105" s="25">
        <f>SUM(E$13:E105)</f>
        <v>730000</v>
      </c>
      <c r="R105" s="26">
        <f>SUM(F$13:F105)</f>
        <v>1120000</v>
      </c>
      <c r="S105" s="26">
        <f>SUM(G$13:G105)</f>
        <v>940000</v>
      </c>
      <c r="T105" s="27">
        <f t="shared" si="40"/>
        <v>2790000</v>
      </c>
      <c r="U105" s="25">
        <f>SUM(I$13:I105)</f>
        <v>65996</v>
      </c>
      <c r="V105" s="26">
        <f>SUM(J$13:J105)</f>
        <v>168048</v>
      </c>
      <c r="W105" s="26">
        <f>SUM(K$13:K105)</f>
        <v>94956</v>
      </c>
      <c r="X105" s="27">
        <f t="shared" si="31"/>
        <v>329000</v>
      </c>
      <c r="Y105" s="3">
        <f t="shared" si="41"/>
        <v>9.0405479452054793E-2</v>
      </c>
      <c r="Z105" s="3">
        <f t="shared" si="41"/>
        <v>0.15004285714285714</v>
      </c>
      <c r="AA105" s="3">
        <f t="shared" si="41"/>
        <v>0.10101702127659574</v>
      </c>
      <c r="AB105" s="4">
        <f t="shared" si="42"/>
        <v>0.11792114695340501</v>
      </c>
      <c r="AC105" s="47">
        <f t="shared" si="32"/>
        <v>1.4356560433531569</v>
      </c>
      <c r="AD105" s="47">
        <f t="shared" si="33"/>
        <v>1.8224311903889536</v>
      </c>
      <c r="AE105" s="47">
        <f t="shared" si="34"/>
        <v>1.4979059285708833</v>
      </c>
      <c r="AF105" s="47">
        <f t="shared" si="43"/>
        <v>4.7559931623129943</v>
      </c>
      <c r="AG105" s="47">
        <f t="shared" si="44"/>
        <v>0.30186251206781606</v>
      </c>
      <c r="AH105" s="47">
        <f t="shared" si="45"/>
        <v>0.38318625115571991</v>
      </c>
      <c r="AI105" s="47">
        <f t="shared" si="46"/>
        <v>0.31495123677646392</v>
      </c>
      <c r="AJ105" s="47">
        <f t="shared" si="35"/>
        <v>1</v>
      </c>
    </row>
    <row r="106" spans="1:36" x14ac:dyDescent="0.3">
      <c r="A106" s="2">
        <v>94</v>
      </c>
      <c r="B106" s="13">
        <v>0.40386752608308218</v>
      </c>
      <c r="C106" s="21">
        <v>0.37599147345760264</v>
      </c>
      <c r="D106" s="31">
        <v>0.54211540944974157</v>
      </c>
      <c r="E106" s="25">
        <f t="shared" si="47"/>
        <v>30000</v>
      </c>
      <c r="F106" s="26">
        <f t="shared" si="48"/>
        <v>0</v>
      </c>
      <c r="G106" s="26">
        <f t="shared" si="49"/>
        <v>0</v>
      </c>
      <c r="H106" s="27">
        <f t="shared" si="36"/>
        <v>30000</v>
      </c>
      <c r="I106" s="25">
        <f t="shared" si="37"/>
        <v>2688</v>
      </c>
      <c r="J106" s="26">
        <f t="shared" si="38"/>
        <v>0</v>
      </c>
      <c r="K106" s="26">
        <f t="shared" si="39"/>
        <v>0</v>
      </c>
      <c r="L106" s="27">
        <f t="shared" si="28"/>
        <v>2688</v>
      </c>
      <c r="M106" s="19">
        <f t="shared" si="29"/>
        <v>8.9599999999999999E-2</v>
      </c>
      <c r="N106" s="3" t="str">
        <f t="shared" si="29"/>
        <v/>
      </c>
      <c r="O106" s="3" t="str">
        <f t="shared" si="29"/>
        <v/>
      </c>
      <c r="P106" s="4">
        <f t="shared" si="30"/>
        <v>8.9599999999999999E-2</v>
      </c>
      <c r="Q106" s="25">
        <f>SUM(E$13:E106)</f>
        <v>760000</v>
      </c>
      <c r="R106" s="26">
        <f>SUM(F$13:F106)</f>
        <v>1120000</v>
      </c>
      <c r="S106" s="26">
        <f>SUM(G$13:G106)</f>
        <v>940000</v>
      </c>
      <c r="T106" s="27">
        <f t="shared" si="40"/>
        <v>2820000</v>
      </c>
      <c r="U106" s="25">
        <f>SUM(I$13:I106)</f>
        <v>68684</v>
      </c>
      <c r="V106" s="26">
        <f>SUM(J$13:J106)</f>
        <v>168048</v>
      </c>
      <c r="W106" s="26">
        <f>SUM(K$13:K106)</f>
        <v>94956</v>
      </c>
      <c r="X106" s="27">
        <f t="shared" si="31"/>
        <v>331688</v>
      </c>
      <c r="Y106" s="3">
        <f t="shared" si="41"/>
        <v>9.0373684210526314E-2</v>
      </c>
      <c r="Z106" s="3">
        <f t="shared" si="41"/>
        <v>0.15004285714285714</v>
      </c>
      <c r="AA106" s="3">
        <f t="shared" si="41"/>
        <v>0.10101702127659574</v>
      </c>
      <c r="AB106" s="4">
        <f t="shared" si="42"/>
        <v>0.11761985815602836</v>
      </c>
      <c r="AC106" s="47">
        <f t="shared" si="32"/>
        <v>1.4354734668409308</v>
      </c>
      <c r="AD106" s="47">
        <f t="shared" si="33"/>
        <v>1.8224311903889536</v>
      </c>
      <c r="AE106" s="47">
        <f t="shared" si="34"/>
        <v>1.4979059285708833</v>
      </c>
      <c r="AF106" s="47">
        <f t="shared" si="43"/>
        <v>4.7558105858007682</v>
      </c>
      <c r="AG106" s="47">
        <f t="shared" si="44"/>
        <v>0.30183571043110213</v>
      </c>
      <c r="AH106" s="47">
        <f t="shared" si="45"/>
        <v>0.38320096175194884</v>
      </c>
      <c r="AI106" s="47">
        <f t="shared" si="46"/>
        <v>0.31496332781694897</v>
      </c>
      <c r="AJ106" s="47">
        <f t="shared" si="35"/>
        <v>2</v>
      </c>
    </row>
    <row r="107" spans="1:36" x14ac:dyDescent="0.3">
      <c r="A107" s="2">
        <v>95</v>
      </c>
      <c r="B107" s="13">
        <v>0.99994549441024017</v>
      </c>
      <c r="C107" s="21">
        <v>0.46122937684378496</v>
      </c>
      <c r="D107" s="31">
        <v>0.34434699734304997</v>
      </c>
      <c r="E107" s="25">
        <f t="shared" si="47"/>
        <v>0</v>
      </c>
      <c r="F107" s="26">
        <f t="shared" si="48"/>
        <v>30000</v>
      </c>
      <c r="G107" s="26">
        <f t="shared" si="49"/>
        <v>0</v>
      </c>
      <c r="H107" s="27">
        <f t="shared" si="36"/>
        <v>30000</v>
      </c>
      <c r="I107" s="25">
        <f t="shared" si="37"/>
        <v>0</v>
      </c>
      <c r="J107" s="26">
        <f t="shared" si="38"/>
        <v>4494</v>
      </c>
      <c r="K107" s="26">
        <f t="shared" si="39"/>
        <v>0</v>
      </c>
      <c r="L107" s="27">
        <f t="shared" si="28"/>
        <v>4494</v>
      </c>
      <c r="M107" s="19" t="str">
        <f t="shared" si="29"/>
        <v/>
      </c>
      <c r="N107" s="3">
        <f t="shared" si="29"/>
        <v>0.14979999999999999</v>
      </c>
      <c r="O107" s="3" t="str">
        <f t="shared" si="29"/>
        <v/>
      </c>
      <c r="P107" s="4">
        <f t="shared" si="30"/>
        <v>0.14979999999999999</v>
      </c>
      <c r="Q107" s="25">
        <f>SUM(E$13:E107)</f>
        <v>760000</v>
      </c>
      <c r="R107" s="26">
        <f>SUM(F$13:F107)</f>
        <v>1150000</v>
      </c>
      <c r="S107" s="26">
        <f>SUM(G$13:G107)</f>
        <v>940000</v>
      </c>
      <c r="T107" s="27">
        <f t="shared" si="40"/>
        <v>2850000</v>
      </c>
      <c r="U107" s="25">
        <f>SUM(I$13:I107)</f>
        <v>68684</v>
      </c>
      <c r="V107" s="26">
        <f>SUM(J$13:J107)</f>
        <v>172542</v>
      </c>
      <c r="W107" s="26">
        <f>SUM(K$13:K107)</f>
        <v>94956</v>
      </c>
      <c r="X107" s="27">
        <f t="shared" si="31"/>
        <v>336182</v>
      </c>
      <c r="Y107" s="3">
        <f t="shared" si="41"/>
        <v>9.0373684210526314E-2</v>
      </c>
      <c r="Z107" s="3">
        <f t="shared" si="41"/>
        <v>0.15003652173913043</v>
      </c>
      <c r="AA107" s="3">
        <f t="shared" si="41"/>
        <v>0.10101702127659574</v>
      </c>
      <c r="AB107" s="4">
        <f t="shared" si="42"/>
        <v>0.11795859649122807</v>
      </c>
      <c r="AC107" s="47">
        <f t="shared" si="32"/>
        <v>1.4354734668409308</v>
      </c>
      <c r="AD107" s="47">
        <f t="shared" si="33"/>
        <v>1.8223850076247079</v>
      </c>
      <c r="AE107" s="47">
        <f t="shared" si="34"/>
        <v>1.4979059285708833</v>
      </c>
      <c r="AF107" s="47">
        <f t="shared" si="43"/>
        <v>4.7557644030365225</v>
      </c>
      <c r="AG107" s="47">
        <f t="shared" si="44"/>
        <v>0.30183864152824535</v>
      </c>
      <c r="AH107" s="47">
        <f t="shared" si="45"/>
        <v>0.38319497207665032</v>
      </c>
      <c r="AI107" s="47">
        <f t="shared" si="46"/>
        <v>0.31496638639510421</v>
      </c>
      <c r="AJ107" s="47">
        <f t="shared" si="35"/>
        <v>2</v>
      </c>
    </row>
    <row r="108" spans="1:36" x14ac:dyDescent="0.3">
      <c r="A108" s="2">
        <v>96</v>
      </c>
      <c r="B108" s="13">
        <v>1.540699729919115E-2</v>
      </c>
      <c r="C108" s="21">
        <v>0.81186592734580143</v>
      </c>
      <c r="D108" s="31">
        <v>0.71727807641252517</v>
      </c>
      <c r="E108" s="25">
        <f t="shared" si="47"/>
        <v>0</v>
      </c>
      <c r="F108" s="26">
        <f t="shared" si="48"/>
        <v>30000</v>
      </c>
      <c r="G108" s="26">
        <f t="shared" si="49"/>
        <v>0</v>
      </c>
      <c r="H108" s="27">
        <f t="shared" si="36"/>
        <v>30000</v>
      </c>
      <c r="I108" s="25">
        <f t="shared" si="37"/>
        <v>0</v>
      </c>
      <c r="J108" s="26">
        <f t="shared" si="38"/>
        <v>4555</v>
      </c>
      <c r="K108" s="26">
        <f t="shared" si="39"/>
        <v>0</v>
      </c>
      <c r="L108" s="27">
        <f t="shared" si="28"/>
        <v>4555</v>
      </c>
      <c r="M108" s="19" t="str">
        <f t="shared" si="29"/>
        <v/>
      </c>
      <c r="N108" s="3">
        <f t="shared" si="29"/>
        <v>0.15183333333333332</v>
      </c>
      <c r="O108" s="3" t="str">
        <f t="shared" si="29"/>
        <v/>
      </c>
      <c r="P108" s="4">
        <f t="shared" si="30"/>
        <v>0.15183333333333332</v>
      </c>
      <c r="Q108" s="25">
        <f>SUM(E$13:E108)</f>
        <v>760000</v>
      </c>
      <c r="R108" s="26">
        <f>SUM(F$13:F108)</f>
        <v>1180000</v>
      </c>
      <c r="S108" s="26">
        <f>SUM(G$13:G108)</f>
        <v>940000</v>
      </c>
      <c r="T108" s="27">
        <f t="shared" si="40"/>
        <v>2880000</v>
      </c>
      <c r="U108" s="25">
        <f>SUM(I$13:I108)</f>
        <v>68684</v>
      </c>
      <c r="V108" s="26">
        <f>SUM(J$13:J108)</f>
        <v>177097</v>
      </c>
      <c r="W108" s="26">
        <f>SUM(K$13:K108)</f>
        <v>94956</v>
      </c>
      <c r="X108" s="27">
        <f t="shared" si="31"/>
        <v>340737</v>
      </c>
      <c r="Y108" s="3">
        <f t="shared" si="41"/>
        <v>9.0373684210526314E-2</v>
      </c>
      <c r="Z108" s="3">
        <f t="shared" si="41"/>
        <v>0.1500822033898305</v>
      </c>
      <c r="AA108" s="3">
        <f t="shared" si="41"/>
        <v>0.10101702127659574</v>
      </c>
      <c r="AB108" s="4">
        <f t="shared" si="42"/>
        <v>0.11831145833333333</v>
      </c>
      <c r="AC108" s="47">
        <f t="shared" si="32"/>
        <v>1.4354734668409308</v>
      </c>
      <c r="AD108" s="47">
        <f t="shared" si="33"/>
        <v>1.8227180362718154</v>
      </c>
      <c r="AE108" s="47">
        <f t="shared" si="34"/>
        <v>1.4979059285708833</v>
      </c>
      <c r="AF108" s="47">
        <f t="shared" si="43"/>
        <v>4.7560974316836298</v>
      </c>
      <c r="AG108" s="47">
        <f t="shared" si="44"/>
        <v>0.30181750636104648</v>
      </c>
      <c r="AH108" s="47">
        <f t="shared" si="45"/>
        <v>0.38323816163425067</v>
      </c>
      <c r="AI108" s="47">
        <f t="shared" si="46"/>
        <v>0.31494433200470279</v>
      </c>
      <c r="AJ108" s="47">
        <f t="shared" si="35"/>
        <v>3</v>
      </c>
    </row>
    <row r="109" spans="1:36" x14ac:dyDescent="0.3">
      <c r="A109" s="2">
        <v>97</v>
      </c>
      <c r="B109" s="13">
        <v>0.44863320658864525</v>
      </c>
      <c r="C109" s="21">
        <v>0.72694128934889934</v>
      </c>
      <c r="D109" s="31">
        <v>0.80312747208467261</v>
      </c>
      <c r="E109" s="25">
        <f t="shared" si="47"/>
        <v>0</v>
      </c>
      <c r="F109" s="26">
        <f t="shared" si="48"/>
        <v>0</v>
      </c>
      <c r="G109" s="26">
        <f t="shared" si="49"/>
        <v>30000</v>
      </c>
      <c r="H109" s="27">
        <f t="shared" si="36"/>
        <v>30000</v>
      </c>
      <c r="I109" s="25">
        <f t="shared" si="37"/>
        <v>0</v>
      </c>
      <c r="J109" s="26">
        <f t="shared" si="38"/>
        <v>0</v>
      </c>
      <c r="K109" s="26">
        <f t="shared" si="39"/>
        <v>3044</v>
      </c>
      <c r="L109" s="27">
        <f t="shared" si="28"/>
        <v>3044</v>
      </c>
      <c r="M109" s="19" t="str">
        <f t="shared" si="29"/>
        <v/>
      </c>
      <c r="N109" s="3" t="str">
        <f t="shared" si="29"/>
        <v/>
      </c>
      <c r="O109" s="3">
        <f t="shared" si="29"/>
        <v>0.10146666666666666</v>
      </c>
      <c r="P109" s="4">
        <f t="shared" si="30"/>
        <v>0.10146666666666666</v>
      </c>
      <c r="Q109" s="25">
        <f>SUM(E$13:E109)</f>
        <v>760000</v>
      </c>
      <c r="R109" s="26">
        <f>SUM(F$13:F109)</f>
        <v>1180000</v>
      </c>
      <c r="S109" s="26">
        <f>SUM(G$13:G109)</f>
        <v>970000</v>
      </c>
      <c r="T109" s="27">
        <f t="shared" si="40"/>
        <v>2910000</v>
      </c>
      <c r="U109" s="25">
        <f>SUM(I$13:I109)</f>
        <v>68684</v>
      </c>
      <c r="V109" s="26">
        <f>SUM(J$13:J109)</f>
        <v>177097</v>
      </c>
      <c r="W109" s="26">
        <f>SUM(K$13:K109)</f>
        <v>98000</v>
      </c>
      <c r="X109" s="27">
        <f t="shared" si="31"/>
        <v>343781</v>
      </c>
      <c r="Y109" s="3">
        <f t="shared" si="41"/>
        <v>9.0373684210526314E-2</v>
      </c>
      <c r="Z109" s="3">
        <f t="shared" si="41"/>
        <v>0.1500822033898305</v>
      </c>
      <c r="AA109" s="3">
        <f t="shared" si="41"/>
        <v>0.10103092783505155</v>
      </c>
      <c r="AB109" s="4">
        <f t="shared" si="42"/>
        <v>0.11813780068728523</v>
      </c>
      <c r="AC109" s="47">
        <f t="shared" si="32"/>
        <v>1.4354734668409308</v>
      </c>
      <c r="AD109" s="47">
        <f t="shared" si="33"/>
        <v>1.8227180362718154</v>
      </c>
      <c r="AE109" s="47">
        <f t="shared" si="34"/>
        <v>1.4979892537538229</v>
      </c>
      <c r="AF109" s="47">
        <f t="shared" si="43"/>
        <v>4.756180756866569</v>
      </c>
      <c r="AG109" s="47">
        <f t="shared" si="44"/>
        <v>0.3018122187153035</v>
      </c>
      <c r="AH109" s="47">
        <f t="shared" si="45"/>
        <v>0.38323144755176308</v>
      </c>
      <c r="AI109" s="47">
        <f t="shared" si="46"/>
        <v>0.31495633373293341</v>
      </c>
      <c r="AJ109" s="47">
        <f t="shared" si="35"/>
        <v>3</v>
      </c>
    </row>
    <row r="110" spans="1:36" x14ac:dyDescent="0.3">
      <c r="A110" s="2">
        <v>98</v>
      </c>
      <c r="B110" s="13">
        <v>0.3639248785843745</v>
      </c>
      <c r="C110" s="21">
        <v>2.1605342652735837E-2</v>
      </c>
      <c r="D110" s="31">
        <v>4.2592682877134025E-2</v>
      </c>
      <c r="E110" s="25">
        <f t="shared" si="47"/>
        <v>0</v>
      </c>
      <c r="F110" s="26">
        <f t="shared" si="48"/>
        <v>0</v>
      </c>
      <c r="G110" s="26">
        <f t="shared" si="49"/>
        <v>30000</v>
      </c>
      <c r="H110" s="27">
        <f t="shared" si="36"/>
        <v>30000</v>
      </c>
      <c r="I110" s="25">
        <f t="shared" si="37"/>
        <v>0</v>
      </c>
      <c r="J110" s="26">
        <f t="shared" si="38"/>
        <v>0</v>
      </c>
      <c r="K110" s="26">
        <f t="shared" si="39"/>
        <v>2911</v>
      </c>
      <c r="L110" s="27">
        <f t="shared" si="28"/>
        <v>2911</v>
      </c>
      <c r="M110" s="19" t="str">
        <f t="shared" si="29"/>
        <v/>
      </c>
      <c r="N110" s="3" t="str">
        <f t="shared" si="29"/>
        <v/>
      </c>
      <c r="O110" s="3">
        <f t="shared" si="29"/>
        <v>9.7033333333333333E-2</v>
      </c>
      <c r="P110" s="4">
        <f t="shared" si="30"/>
        <v>9.7033333333333333E-2</v>
      </c>
      <c r="Q110" s="25">
        <f>SUM(E$13:E110)</f>
        <v>760000</v>
      </c>
      <c r="R110" s="26">
        <f>SUM(F$13:F110)</f>
        <v>1180000</v>
      </c>
      <c r="S110" s="26">
        <f>SUM(G$13:G110)</f>
        <v>1000000</v>
      </c>
      <c r="T110" s="27">
        <f t="shared" si="40"/>
        <v>2940000</v>
      </c>
      <c r="U110" s="25">
        <f>SUM(I$13:I110)</f>
        <v>68684</v>
      </c>
      <c r="V110" s="26">
        <f>SUM(J$13:J110)</f>
        <v>177097</v>
      </c>
      <c r="W110" s="26">
        <f>SUM(K$13:K110)</f>
        <v>100911</v>
      </c>
      <c r="X110" s="27">
        <f t="shared" si="31"/>
        <v>346692</v>
      </c>
      <c r="Y110" s="3">
        <f t="shared" si="41"/>
        <v>9.0373684210526314E-2</v>
      </c>
      <c r="Z110" s="3">
        <f t="shared" si="41"/>
        <v>0.1500822033898305</v>
      </c>
      <c r="AA110" s="3">
        <f t="shared" si="41"/>
        <v>0.100911</v>
      </c>
      <c r="AB110" s="4">
        <f t="shared" si="42"/>
        <v>0.11792244897959184</v>
      </c>
      <c r="AC110" s="47">
        <f t="shared" si="32"/>
        <v>1.4354734668409308</v>
      </c>
      <c r="AD110" s="47">
        <f t="shared" si="33"/>
        <v>1.8227180362718154</v>
      </c>
      <c r="AE110" s="47">
        <f t="shared" si="34"/>
        <v>1.4972708236546002</v>
      </c>
      <c r="AF110" s="47">
        <f t="shared" si="43"/>
        <v>4.7554623267673461</v>
      </c>
      <c r="AG110" s="47">
        <f t="shared" si="44"/>
        <v>0.30185781490918312</v>
      </c>
      <c r="AH110" s="47">
        <f t="shared" si="45"/>
        <v>0.38328934413215238</v>
      </c>
      <c r="AI110" s="47">
        <f t="shared" si="46"/>
        <v>0.31485284095866456</v>
      </c>
      <c r="AJ110" s="47">
        <f t="shared" si="35"/>
        <v>1</v>
      </c>
    </row>
    <row r="111" spans="1:36" x14ac:dyDescent="0.3">
      <c r="A111" s="2">
        <v>99</v>
      </c>
      <c r="B111" s="13">
        <v>0.25907602228883297</v>
      </c>
      <c r="C111" s="21">
        <v>0.87751479000351129</v>
      </c>
      <c r="D111" s="31">
        <v>0.62793685694420032</v>
      </c>
      <c r="E111" s="25">
        <f t="shared" si="47"/>
        <v>30000</v>
      </c>
      <c r="F111" s="26">
        <f t="shared" si="48"/>
        <v>0</v>
      </c>
      <c r="G111" s="26">
        <f t="shared" si="49"/>
        <v>0</v>
      </c>
      <c r="H111" s="27">
        <f t="shared" si="36"/>
        <v>30000</v>
      </c>
      <c r="I111" s="25">
        <f t="shared" si="37"/>
        <v>2668</v>
      </c>
      <c r="J111" s="26">
        <f t="shared" si="38"/>
        <v>0</v>
      </c>
      <c r="K111" s="26">
        <f t="shared" si="39"/>
        <v>0</v>
      </c>
      <c r="L111" s="27">
        <f t="shared" si="28"/>
        <v>2668</v>
      </c>
      <c r="M111" s="19">
        <f t="shared" si="29"/>
        <v>8.8933333333333336E-2</v>
      </c>
      <c r="N111" s="3" t="str">
        <f t="shared" si="29"/>
        <v/>
      </c>
      <c r="O111" s="3" t="str">
        <f t="shared" si="29"/>
        <v/>
      </c>
      <c r="P111" s="4">
        <f t="shared" si="30"/>
        <v>8.8933333333333336E-2</v>
      </c>
      <c r="Q111" s="25">
        <f>SUM(E$13:E111)</f>
        <v>790000</v>
      </c>
      <c r="R111" s="26">
        <f>SUM(F$13:F111)</f>
        <v>1180000</v>
      </c>
      <c r="S111" s="26">
        <f>SUM(G$13:G111)</f>
        <v>1000000</v>
      </c>
      <c r="T111" s="27">
        <f t="shared" si="40"/>
        <v>2970000</v>
      </c>
      <c r="U111" s="25">
        <f>SUM(I$13:I111)</f>
        <v>71352</v>
      </c>
      <c r="V111" s="26">
        <f>SUM(J$13:J111)</f>
        <v>177097</v>
      </c>
      <c r="W111" s="26">
        <f>SUM(K$13:K111)</f>
        <v>100911</v>
      </c>
      <c r="X111" s="27">
        <f t="shared" si="31"/>
        <v>349360</v>
      </c>
      <c r="Y111" s="3">
        <f t="shared" si="41"/>
        <v>9.0318987341772156E-2</v>
      </c>
      <c r="Z111" s="3">
        <f t="shared" si="41"/>
        <v>0.1500822033898305</v>
      </c>
      <c r="AA111" s="3">
        <f t="shared" si="41"/>
        <v>0.100911</v>
      </c>
      <c r="AB111" s="4">
        <f t="shared" si="42"/>
        <v>0.11762962962962963</v>
      </c>
      <c r="AC111" s="47">
        <f t="shared" si="32"/>
        <v>1.4351594375797545</v>
      </c>
      <c r="AD111" s="47">
        <f t="shared" si="33"/>
        <v>1.8227180362718154</v>
      </c>
      <c r="AE111" s="47">
        <f t="shared" si="34"/>
        <v>1.4972708236546002</v>
      </c>
      <c r="AF111" s="47">
        <f t="shared" si="43"/>
        <v>4.7551482975061701</v>
      </c>
      <c r="AG111" s="47">
        <f t="shared" si="44"/>
        <v>0.30181170970680798</v>
      </c>
      <c r="AH111" s="47">
        <f t="shared" si="45"/>
        <v>0.38331465650140439</v>
      </c>
      <c r="AI111" s="47">
        <f t="shared" si="46"/>
        <v>0.31487363379178762</v>
      </c>
      <c r="AJ111" s="47">
        <f t="shared" si="35"/>
        <v>3</v>
      </c>
    </row>
    <row r="112" spans="1:36" x14ac:dyDescent="0.3">
      <c r="A112" s="5">
        <v>100</v>
      </c>
      <c r="B112" s="14">
        <v>0.79531740617593338</v>
      </c>
      <c r="C112" s="32">
        <v>0.53819267336249277</v>
      </c>
      <c r="D112" s="33">
        <v>0.45843732587333197</v>
      </c>
      <c r="E112" s="28">
        <f t="shared" si="47"/>
        <v>0</v>
      </c>
      <c r="F112" s="29">
        <f t="shared" si="48"/>
        <v>0</v>
      </c>
      <c r="G112" s="29">
        <f t="shared" si="49"/>
        <v>30000</v>
      </c>
      <c r="H112" s="30">
        <f t="shared" si="36"/>
        <v>30000</v>
      </c>
      <c r="I112" s="28">
        <f t="shared" si="37"/>
        <v>0</v>
      </c>
      <c r="J112" s="29">
        <f t="shared" si="38"/>
        <v>0</v>
      </c>
      <c r="K112" s="29">
        <f t="shared" si="39"/>
        <v>2994</v>
      </c>
      <c r="L112" s="30">
        <f t="shared" si="28"/>
        <v>2994</v>
      </c>
      <c r="M112" s="20" t="str">
        <f t="shared" si="29"/>
        <v/>
      </c>
      <c r="N112" s="6" t="str">
        <f t="shared" si="29"/>
        <v/>
      </c>
      <c r="O112" s="6">
        <f t="shared" si="29"/>
        <v>9.98E-2</v>
      </c>
      <c r="P112" s="7">
        <f t="shared" si="30"/>
        <v>9.98E-2</v>
      </c>
      <c r="Q112" s="28">
        <f>SUM(E$13:E112)</f>
        <v>790000</v>
      </c>
      <c r="R112" s="29">
        <f>SUM(F$13:F112)</f>
        <v>1180000</v>
      </c>
      <c r="S112" s="29">
        <f>SUM(G$13:G112)</f>
        <v>1030000</v>
      </c>
      <c r="T112" s="30">
        <f t="shared" si="40"/>
        <v>3000000</v>
      </c>
      <c r="U112" s="28">
        <f>SUM(I$13:I112)</f>
        <v>71352</v>
      </c>
      <c r="V112" s="29">
        <f>SUM(J$13:J112)</f>
        <v>177097</v>
      </c>
      <c r="W112" s="29">
        <f>SUM(K$13:K112)</f>
        <v>103905</v>
      </c>
      <c r="X112" s="30">
        <f t="shared" si="31"/>
        <v>352354</v>
      </c>
      <c r="Y112" s="6">
        <f t="shared" si="41"/>
        <v>9.0318987341772156E-2</v>
      </c>
      <c r="Z112" s="6">
        <f t="shared" si="41"/>
        <v>0.1500822033898305</v>
      </c>
      <c r="AA112" s="6">
        <f t="shared" si="41"/>
        <v>0.10087864077669903</v>
      </c>
      <c r="AB112" s="7">
        <f t="shared" si="42"/>
        <v>0.11745133333333334</v>
      </c>
      <c r="AC112" s="47"/>
      <c r="AD112" s="47"/>
      <c r="AE112" s="47"/>
      <c r="AF112" s="47"/>
      <c r="AG112" s="47"/>
      <c r="AH112" s="47"/>
      <c r="AI112" s="47"/>
      <c r="AJ112" s="47"/>
    </row>
  </sheetData>
  <mergeCells count="18">
    <mergeCell ref="A1:C1"/>
    <mergeCell ref="F1:G1"/>
    <mergeCell ref="A2:B2"/>
    <mergeCell ref="A3:B3"/>
    <mergeCell ref="A4:A6"/>
    <mergeCell ref="F5:G5"/>
    <mergeCell ref="AI5:AJ5"/>
    <mergeCell ref="Q10:AB10"/>
    <mergeCell ref="B11:D11"/>
    <mergeCell ref="E11:H11"/>
    <mergeCell ref="I11:L11"/>
    <mergeCell ref="M11:P11"/>
    <mergeCell ref="Q11:T11"/>
    <mergeCell ref="U11:X11"/>
    <mergeCell ref="Y11:AB11"/>
    <mergeCell ref="E10:P10"/>
    <mergeCell ref="I3:N7"/>
    <mergeCell ref="P3:S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CE15C-5685-4096-8AF5-2AEDB40E612E}">
  <dimension ref="A1:AJ112"/>
  <sheetViews>
    <sheetView topLeftCell="A2" zoomScale="77" workbookViewId="0">
      <selection activeCell="G14" sqref="G14"/>
    </sheetView>
  </sheetViews>
  <sheetFormatPr defaultRowHeight="14.4" x14ac:dyDescent="0.3"/>
  <cols>
    <col min="1" max="1" width="18.88671875" customWidth="1"/>
    <col min="6" max="6" width="10.88671875" bestFit="1" customWidth="1"/>
    <col min="29" max="32" width="0" hidden="1" customWidth="1"/>
    <col min="36" max="36" width="14.6640625" bestFit="1" customWidth="1"/>
  </cols>
  <sheetData>
    <row r="1" spans="1:36" ht="15.6" x14ac:dyDescent="0.3">
      <c r="A1" s="70" t="s">
        <v>11</v>
      </c>
      <c r="B1" s="70"/>
      <c r="C1" s="70"/>
      <c r="F1" s="75" t="s">
        <v>17</v>
      </c>
      <c r="G1" s="75"/>
      <c r="I1" s="63" t="s">
        <v>35</v>
      </c>
    </row>
    <row r="2" spans="1:36" x14ac:dyDescent="0.3">
      <c r="A2" s="74" t="s">
        <v>19</v>
      </c>
      <c r="B2" s="74"/>
      <c r="C2" s="11">
        <v>30000</v>
      </c>
      <c r="F2" s="41" t="s">
        <v>14</v>
      </c>
      <c r="G2" s="42">
        <f>SUM(Q112:S112)</f>
        <v>3000000</v>
      </c>
      <c r="J2" s="1"/>
      <c r="K2" s="1"/>
      <c r="L2" s="1"/>
    </row>
    <row r="3" spans="1:36" x14ac:dyDescent="0.3">
      <c r="A3" s="74" t="s">
        <v>9</v>
      </c>
      <c r="B3" s="74"/>
      <c r="C3" s="11">
        <v>3</v>
      </c>
      <c r="F3" s="41" t="s">
        <v>3</v>
      </c>
      <c r="G3" s="42">
        <f>SUM(U112:W112)</f>
        <v>302869</v>
      </c>
      <c r="I3" s="82" t="s">
        <v>36</v>
      </c>
      <c r="J3" s="82"/>
      <c r="K3" s="82"/>
      <c r="L3" s="82"/>
      <c r="M3" s="82"/>
      <c r="N3" s="82"/>
    </row>
    <row r="4" spans="1:36" x14ac:dyDescent="0.3">
      <c r="A4" s="71" t="s">
        <v>10</v>
      </c>
      <c r="B4" s="23" t="s">
        <v>0</v>
      </c>
      <c r="C4" s="24">
        <v>0.09</v>
      </c>
      <c r="F4" s="41" t="s">
        <v>16</v>
      </c>
      <c r="G4" s="43">
        <f>G3/G2</f>
        <v>0.10095633333333333</v>
      </c>
      <c r="I4" s="82"/>
      <c r="J4" s="82"/>
      <c r="K4" s="82"/>
      <c r="L4" s="82"/>
      <c r="M4" s="82"/>
      <c r="N4" s="82"/>
    </row>
    <row r="5" spans="1:36" ht="27" customHeight="1" x14ac:dyDescent="0.3">
      <c r="A5" s="72"/>
      <c r="B5" s="11" t="s">
        <v>1</v>
      </c>
      <c r="C5" s="12">
        <v>0.11</v>
      </c>
      <c r="F5" s="84" t="s">
        <v>34</v>
      </c>
      <c r="G5" s="84"/>
      <c r="I5" s="82"/>
      <c r="J5" s="82"/>
      <c r="K5" s="82"/>
      <c r="L5" s="82"/>
      <c r="M5" s="82"/>
      <c r="N5" s="82"/>
      <c r="AI5" s="84" t="s">
        <v>34</v>
      </c>
      <c r="AJ5" s="84"/>
    </row>
    <row r="6" spans="1:36" x14ac:dyDescent="0.3">
      <c r="A6" s="73"/>
      <c r="B6" s="44" t="s">
        <v>2</v>
      </c>
      <c r="C6" s="45">
        <v>0.1</v>
      </c>
      <c r="F6" s="22">
        <v>1</v>
      </c>
      <c r="G6" s="22" t="s">
        <v>0</v>
      </c>
      <c r="I6" s="82"/>
      <c r="J6" s="82"/>
      <c r="K6" s="82"/>
      <c r="L6" s="82"/>
      <c r="M6" s="82"/>
      <c r="N6" s="82"/>
      <c r="AI6" s="22">
        <v>1</v>
      </c>
      <c r="AJ6" s="22" t="s">
        <v>0</v>
      </c>
    </row>
    <row r="7" spans="1:36" x14ac:dyDescent="0.3">
      <c r="A7" s="34" t="s">
        <v>12</v>
      </c>
      <c r="B7" s="22"/>
      <c r="C7" s="22"/>
      <c r="F7" s="22">
        <v>2</v>
      </c>
      <c r="G7" s="22" t="s">
        <v>1</v>
      </c>
      <c r="I7" s="82"/>
      <c r="J7" s="82"/>
      <c r="K7" s="82"/>
      <c r="L7" s="82"/>
      <c r="M7" s="82"/>
      <c r="N7" s="82"/>
      <c r="AI7" s="22">
        <v>2</v>
      </c>
      <c r="AJ7" s="22" t="s">
        <v>1</v>
      </c>
    </row>
    <row r="8" spans="1:36" x14ac:dyDescent="0.3">
      <c r="A8" s="34" t="s">
        <v>13</v>
      </c>
      <c r="B8" s="22"/>
      <c r="C8" s="22">
        <v>0.75</v>
      </c>
      <c r="F8" s="22">
        <v>3</v>
      </c>
      <c r="G8" s="22" t="s">
        <v>2</v>
      </c>
      <c r="AI8" s="22">
        <v>3</v>
      </c>
      <c r="AJ8" s="22" t="s">
        <v>2</v>
      </c>
    </row>
    <row r="10" spans="1:36" x14ac:dyDescent="0.3">
      <c r="A10" s="1"/>
      <c r="D10" s="1"/>
      <c r="E10" s="76" t="s">
        <v>4</v>
      </c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8"/>
      <c r="Q10" s="76" t="s">
        <v>5</v>
      </c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8"/>
    </row>
    <row r="11" spans="1:36" x14ac:dyDescent="0.3">
      <c r="A11" s="1"/>
      <c r="B11" s="67" t="s">
        <v>18</v>
      </c>
      <c r="C11" s="68"/>
      <c r="D11" s="69"/>
      <c r="E11" s="76" t="s">
        <v>15</v>
      </c>
      <c r="F11" s="77"/>
      <c r="G11" s="77"/>
      <c r="H11" s="78"/>
      <c r="I11" s="76" t="s">
        <v>3</v>
      </c>
      <c r="J11" s="77"/>
      <c r="K11" s="77"/>
      <c r="L11" s="77"/>
      <c r="M11" s="76" t="s">
        <v>7</v>
      </c>
      <c r="N11" s="77"/>
      <c r="O11" s="77"/>
      <c r="P11" s="78"/>
      <c r="Q11" s="76" t="s">
        <v>15</v>
      </c>
      <c r="R11" s="77"/>
      <c r="S11" s="77"/>
      <c r="T11" s="78"/>
      <c r="U11" s="76" t="s">
        <v>3</v>
      </c>
      <c r="V11" s="77"/>
      <c r="W11" s="77"/>
      <c r="X11" s="77"/>
      <c r="Y11" s="76" t="s">
        <v>7</v>
      </c>
      <c r="Z11" s="77"/>
      <c r="AA11" s="77"/>
      <c r="AB11" s="78"/>
    </row>
    <row r="12" spans="1:36" x14ac:dyDescent="0.3">
      <c r="A12" s="8" t="s">
        <v>6</v>
      </c>
      <c r="B12" s="8" t="s">
        <v>0</v>
      </c>
      <c r="C12" s="9" t="s">
        <v>1</v>
      </c>
      <c r="D12" s="10" t="s">
        <v>2</v>
      </c>
      <c r="E12" s="8" t="s">
        <v>0</v>
      </c>
      <c r="F12" s="9" t="s">
        <v>1</v>
      </c>
      <c r="G12" s="9" t="s">
        <v>2</v>
      </c>
      <c r="H12" s="46" t="s">
        <v>8</v>
      </c>
      <c r="I12" s="8" t="s">
        <v>0</v>
      </c>
      <c r="J12" s="9" t="s">
        <v>1</v>
      </c>
      <c r="K12" s="9" t="s">
        <v>2</v>
      </c>
      <c r="L12" s="10" t="s">
        <v>8</v>
      </c>
      <c r="M12" s="8" t="s">
        <v>0</v>
      </c>
      <c r="N12" s="9" t="s">
        <v>1</v>
      </c>
      <c r="O12" s="9" t="s">
        <v>2</v>
      </c>
      <c r="P12" s="10" t="s">
        <v>8</v>
      </c>
      <c r="Q12" s="8" t="s">
        <v>0</v>
      </c>
      <c r="R12" s="9" t="s">
        <v>1</v>
      </c>
      <c r="S12" s="9" t="s">
        <v>2</v>
      </c>
      <c r="T12" s="10" t="s">
        <v>8</v>
      </c>
      <c r="U12" s="8" t="s">
        <v>0</v>
      </c>
      <c r="V12" s="9" t="s">
        <v>1</v>
      </c>
      <c r="W12" s="9" t="s">
        <v>2</v>
      </c>
      <c r="X12" s="10" t="s">
        <v>8</v>
      </c>
      <c r="Y12" s="9" t="s">
        <v>0</v>
      </c>
      <c r="Z12" s="9" t="s">
        <v>1</v>
      </c>
      <c r="AA12" s="9" t="s">
        <v>2</v>
      </c>
      <c r="AB12" s="10" t="s">
        <v>8</v>
      </c>
      <c r="AC12" s="46" t="s">
        <v>22</v>
      </c>
      <c r="AD12" s="46" t="s">
        <v>23</v>
      </c>
      <c r="AE12" s="46" t="s">
        <v>24</v>
      </c>
      <c r="AF12" s="46" t="s">
        <v>25</v>
      </c>
      <c r="AG12" s="46" t="s">
        <v>26</v>
      </c>
      <c r="AH12" s="46" t="s">
        <v>27</v>
      </c>
      <c r="AI12" s="46" t="s">
        <v>28</v>
      </c>
      <c r="AJ12" s="46" t="s">
        <v>30</v>
      </c>
    </row>
    <row r="13" spans="1:36" x14ac:dyDescent="0.3">
      <c r="A13" s="15">
        <v>1</v>
      </c>
      <c r="B13" s="35">
        <v>0.70198031293466034</v>
      </c>
      <c r="C13" s="36">
        <v>0.75705401715290677</v>
      </c>
      <c r="D13" s="37">
        <v>0.58178693585021324</v>
      </c>
      <c r="E13" s="38">
        <f>$C$2/$C$3</f>
        <v>10000</v>
      </c>
      <c r="F13" s="39">
        <v>10000</v>
      </c>
      <c r="G13" s="39">
        <v>10000</v>
      </c>
      <c r="H13" s="40">
        <f>SUM(E13:G13)</f>
        <v>30000</v>
      </c>
      <c r="I13" s="39">
        <f>IFERROR(_xlfn.BINOM.INV(E13,$C$4,B13),0)</f>
        <v>915</v>
      </c>
      <c r="J13" s="39">
        <f>IFERROR(_xlfn.BINOM.INV(F13,$C$5,C13),0)</f>
        <v>1122</v>
      </c>
      <c r="K13" s="39">
        <f>IFERROR(_xlfn.BINOM.INV(G13,$C$6,D13),0)</f>
        <v>1006</v>
      </c>
      <c r="L13" s="40">
        <f t="shared" ref="L13:L76" si="0">SUM(I13:K13)</f>
        <v>3043</v>
      </c>
      <c r="M13" s="16">
        <f t="shared" ref="M13:O44" si="1">IF(E13=0,"",I13/E13)</f>
        <v>9.1499999999999998E-2</v>
      </c>
      <c r="N13" s="17">
        <f t="shared" si="1"/>
        <v>0.11219999999999999</v>
      </c>
      <c r="O13" s="17">
        <f t="shared" si="1"/>
        <v>0.10059999999999999</v>
      </c>
      <c r="P13" s="18">
        <f t="shared" ref="P13:P76" si="2">L13/H13</f>
        <v>0.10143333333333333</v>
      </c>
      <c r="Q13" s="38">
        <f>SUM(E$13:E13)</f>
        <v>10000</v>
      </c>
      <c r="R13" s="39">
        <f>SUM(F$13:F13)</f>
        <v>10000</v>
      </c>
      <c r="S13" s="39">
        <f>SUM(G$13:G13)</f>
        <v>10000</v>
      </c>
      <c r="T13" s="40">
        <f>SUM(Q13:S13)</f>
        <v>30000</v>
      </c>
      <c r="U13" s="38">
        <f>SUM(I$13:I13)</f>
        <v>915</v>
      </c>
      <c r="V13" s="39">
        <f>SUM(J$13:J13)</f>
        <v>1122</v>
      </c>
      <c r="W13" s="39">
        <f>SUM(K$13:K13)</f>
        <v>1006</v>
      </c>
      <c r="X13" s="40">
        <f t="shared" ref="X13:X76" si="3">SUM(U13:W13)</f>
        <v>3043</v>
      </c>
      <c r="Y13" s="17">
        <f>IF(Q13=0,"",U13/Q13)</f>
        <v>9.1499999999999998E-2</v>
      </c>
      <c r="Z13" s="17">
        <f t="shared" ref="Z13:AA76" si="4">IF(R13=0,"",V13/R13)</f>
        <v>0.11219999999999999</v>
      </c>
      <c r="AA13" s="17">
        <f t="shared" si="4"/>
        <v>0.10059999999999999</v>
      </c>
      <c r="AB13" s="18">
        <f>X13/T13</f>
        <v>0.10143333333333333</v>
      </c>
      <c r="AC13" s="47">
        <f t="shared" ref="AC13:AC44" si="5">EXP(Y13/$C$8)</f>
        <v>1.1297541017803188</v>
      </c>
      <c r="AD13" s="47">
        <f t="shared" ref="AD13:AD44" si="6">EXP(Z13/$C$8)</f>
        <v>1.1613696019655395</v>
      </c>
      <c r="AE13" s="47">
        <f t="shared" ref="AE13:AE44" si="7">EXP(AA13/$C$8)</f>
        <v>1.1435452821845429</v>
      </c>
      <c r="AF13" s="47">
        <f>SUM(AC13:AE13)</f>
        <v>3.4346689859304012</v>
      </c>
      <c r="AG13" s="47">
        <f>AC13/AF13</f>
        <v>0.32892663205921285</v>
      </c>
      <c r="AH13" s="47">
        <f>AD13/AF13</f>
        <v>0.33813144926713851</v>
      </c>
      <c r="AI13" s="47">
        <f>AE13/AF13</f>
        <v>0.33294191867364864</v>
      </c>
      <c r="AJ13" s="47">
        <f t="shared" ref="AJ13:AJ44" si="8">IF(AG13&gt;=C13,1,IF(SUM(AG13:AH13)&gt;=C13,2,3))</f>
        <v>3</v>
      </c>
    </row>
    <row r="14" spans="1:36" x14ac:dyDescent="0.3">
      <c r="A14" s="2">
        <v>2</v>
      </c>
      <c r="B14" s="13">
        <v>0.24700336545827017</v>
      </c>
      <c r="C14" s="21">
        <v>0.9130203135069771</v>
      </c>
      <c r="D14" s="31">
        <v>0.6162584125029098</v>
      </c>
      <c r="E14" s="25">
        <f>IF(AJ13 = 1, $C$2, 0)</f>
        <v>0</v>
      </c>
      <c r="F14" s="26">
        <f>IF(AJ13 = 2, $C$2, 0)</f>
        <v>0</v>
      </c>
      <c r="G14" s="26">
        <f>IF(AJ13= 3, $C$2, 0)</f>
        <v>30000</v>
      </c>
      <c r="H14" s="27">
        <f>SUM(E14:G14)</f>
        <v>30000</v>
      </c>
      <c r="I14" s="25">
        <f t="shared" ref="I14:I77" si="9">IFERROR(_xlfn.BINOM.INV(E14,$C$4,B14),0)</f>
        <v>0</v>
      </c>
      <c r="J14" s="26">
        <f t="shared" ref="J14:J77" si="10">IFERROR(_xlfn.BINOM.INV(F14,$C$5,C14),0)</f>
        <v>0</v>
      </c>
      <c r="K14" s="26">
        <f t="shared" ref="K14:K77" si="11">IFERROR(_xlfn.BINOM.INV(G14,$C$6,D14),0)</f>
        <v>3015</v>
      </c>
      <c r="L14" s="27">
        <f t="shared" si="0"/>
        <v>3015</v>
      </c>
      <c r="M14" s="19" t="str">
        <f t="shared" si="1"/>
        <v/>
      </c>
      <c r="N14" s="3" t="str">
        <f t="shared" si="1"/>
        <v/>
      </c>
      <c r="O14" s="3">
        <f t="shared" si="1"/>
        <v>0.10050000000000001</v>
      </c>
      <c r="P14" s="4">
        <f t="shared" si="2"/>
        <v>0.10050000000000001</v>
      </c>
      <c r="Q14" s="25">
        <f>SUM(E$13:E14)</f>
        <v>10000</v>
      </c>
      <c r="R14" s="26">
        <f>SUM(F$13:F14)</f>
        <v>10000</v>
      </c>
      <c r="S14" s="26">
        <f>SUM(G$13:G14)</f>
        <v>40000</v>
      </c>
      <c r="T14" s="27">
        <f t="shared" ref="T14:T77" si="12">SUM(Q14:S14)</f>
        <v>60000</v>
      </c>
      <c r="U14" s="25">
        <f>SUM(I$13:I14)</f>
        <v>915</v>
      </c>
      <c r="V14" s="26">
        <f>SUM(J$13:J14)</f>
        <v>1122</v>
      </c>
      <c r="W14" s="26">
        <f>SUM(K$13:K14)</f>
        <v>4021</v>
      </c>
      <c r="X14" s="27">
        <f t="shared" si="3"/>
        <v>6058</v>
      </c>
      <c r="Y14" s="3">
        <f t="shared" ref="Y14:AA77" si="13">IF(Q14=0,"",U14/Q14)</f>
        <v>9.1499999999999998E-2</v>
      </c>
      <c r="Z14" s="3">
        <f t="shared" si="4"/>
        <v>0.11219999999999999</v>
      </c>
      <c r="AA14" s="3">
        <f t="shared" si="4"/>
        <v>0.100525</v>
      </c>
      <c r="AB14" s="4">
        <f t="shared" ref="AB14:AB77" si="14">X14/T14</f>
        <v>0.10096666666666666</v>
      </c>
      <c r="AC14" s="47">
        <f t="shared" si="5"/>
        <v>1.1297541017803188</v>
      </c>
      <c r="AD14" s="47">
        <f t="shared" si="6"/>
        <v>1.1613696019655395</v>
      </c>
      <c r="AE14" s="47">
        <f t="shared" si="7"/>
        <v>1.1434309333738604</v>
      </c>
      <c r="AF14" s="47">
        <f t="shared" ref="AF14:AF77" si="15">SUM(AC14:AE14)</f>
        <v>3.4345546371197186</v>
      </c>
      <c r="AG14" s="47">
        <f t="shared" ref="AG14:AG77" si="16">AC14/AF14</f>
        <v>0.32893758322265376</v>
      </c>
      <c r="AH14" s="47">
        <f t="shared" ref="AH14:AH77" si="17">AD14/AF14</f>
        <v>0.33814270689240966</v>
      </c>
      <c r="AI14" s="47">
        <f t="shared" ref="AI14:AI77" si="18">AE14/AF14</f>
        <v>0.33291970988493658</v>
      </c>
      <c r="AJ14" s="47">
        <f t="shared" si="8"/>
        <v>3</v>
      </c>
    </row>
    <row r="15" spans="1:36" x14ac:dyDescent="0.3">
      <c r="A15" s="2">
        <v>3</v>
      </c>
      <c r="B15" s="13">
        <v>0.77403786827093313</v>
      </c>
      <c r="C15" s="21">
        <v>0.88395829380752333</v>
      </c>
      <c r="D15" s="31">
        <v>0.99913470052741848</v>
      </c>
      <c r="E15" s="25">
        <f t="shared" ref="E15:E78" si="19">IF(AJ14 = 1, $C$2, 0)</f>
        <v>0</v>
      </c>
      <c r="F15" s="26">
        <f t="shared" ref="F15:F78" si="20">IF(AJ14 = 2, $C$2, 0)</f>
        <v>0</v>
      </c>
      <c r="G15" s="26">
        <f t="shared" ref="G15:G78" si="21">IF(AJ14= 3, $C$2, 0)</f>
        <v>30000</v>
      </c>
      <c r="H15" s="27">
        <f t="shared" ref="H15:H77" si="22">SUM(E15:G15)</f>
        <v>30000</v>
      </c>
      <c r="I15" s="25">
        <f t="shared" si="9"/>
        <v>0</v>
      </c>
      <c r="J15" s="26">
        <f t="shared" si="10"/>
        <v>0</v>
      </c>
      <c r="K15" s="26">
        <f t="shared" si="11"/>
        <v>3164</v>
      </c>
      <c r="L15" s="27">
        <f t="shared" si="0"/>
        <v>3164</v>
      </c>
      <c r="M15" s="19" t="str">
        <f t="shared" si="1"/>
        <v/>
      </c>
      <c r="N15" s="3" t="str">
        <f t="shared" si="1"/>
        <v/>
      </c>
      <c r="O15" s="3">
        <f t="shared" si="1"/>
        <v>0.10546666666666667</v>
      </c>
      <c r="P15" s="4">
        <f t="shared" si="2"/>
        <v>0.10546666666666667</v>
      </c>
      <c r="Q15" s="25">
        <f>SUM(E$13:E15)</f>
        <v>10000</v>
      </c>
      <c r="R15" s="26">
        <f>SUM(F$13:F15)</f>
        <v>10000</v>
      </c>
      <c r="S15" s="26">
        <f>SUM(G$13:G15)</f>
        <v>70000</v>
      </c>
      <c r="T15" s="27">
        <f t="shared" si="12"/>
        <v>90000</v>
      </c>
      <c r="U15" s="25">
        <f>SUM(I$13:I15)</f>
        <v>915</v>
      </c>
      <c r="V15" s="26">
        <f>SUM(J$13:J15)</f>
        <v>1122</v>
      </c>
      <c r="W15" s="26">
        <f>SUM(K$13:K15)</f>
        <v>7185</v>
      </c>
      <c r="X15" s="27">
        <f t="shared" si="3"/>
        <v>9222</v>
      </c>
      <c r="Y15" s="3">
        <f t="shared" si="13"/>
        <v>9.1499999999999998E-2</v>
      </c>
      <c r="Z15" s="3">
        <f t="shared" si="4"/>
        <v>0.11219999999999999</v>
      </c>
      <c r="AA15" s="3">
        <f t="shared" si="4"/>
        <v>0.10264285714285715</v>
      </c>
      <c r="AB15" s="4">
        <f t="shared" si="14"/>
        <v>0.10246666666666666</v>
      </c>
      <c r="AC15" s="47">
        <f t="shared" si="5"/>
        <v>1.1297541017803188</v>
      </c>
      <c r="AD15" s="47">
        <f t="shared" si="6"/>
        <v>1.1613696019655395</v>
      </c>
      <c r="AE15" s="47">
        <f t="shared" si="7"/>
        <v>1.1466643276295232</v>
      </c>
      <c r="AF15" s="47">
        <f t="shared" si="15"/>
        <v>3.4377880313753817</v>
      </c>
      <c r="AG15" s="47">
        <f t="shared" si="16"/>
        <v>0.32862820263189108</v>
      </c>
      <c r="AH15" s="47">
        <f t="shared" si="17"/>
        <v>0.33782466846884146</v>
      </c>
      <c r="AI15" s="47">
        <f t="shared" si="18"/>
        <v>0.33354712889926741</v>
      </c>
      <c r="AJ15" s="47">
        <f t="shared" si="8"/>
        <v>3</v>
      </c>
    </row>
    <row r="16" spans="1:36" x14ac:dyDescent="0.3">
      <c r="A16" s="2">
        <v>4</v>
      </c>
      <c r="B16" s="13">
        <v>0.44837627939003699</v>
      </c>
      <c r="C16" s="21">
        <v>0.76574702001985018</v>
      </c>
      <c r="D16" s="31">
        <v>0.92547885202713231</v>
      </c>
      <c r="E16" s="25">
        <f t="shared" si="19"/>
        <v>0</v>
      </c>
      <c r="F16" s="26">
        <f t="shared" si="20"/>
        <v>0</v>
      </c>
      <c r="G16" s="26">
        <f t="shared" si="21"/>
        <v>30000</v>
      </c>
      <c r="H16" s="27">
        <f t="shared" si="22"/>
        <v>30000</v>
      </c>
      <c r="I16" s="25">
        <f t="shared" si="9"/>
        <v>0</v>
      </c>
      <c r="J16" s="26">
        <f t="shared" si="10"/>
        <v>0</v>
      </c>
      <c r="K16" s="26">
        <f t="shared" si="11"/>
        <v>3075</v>
      </c>
      <c r="L16" s="27">
        <f t="shared" si="0"/>
        <v>3075</v>
      </c>
      <c r="M16" s="19" t="str">
        <f t="shared" si="1"/>
        <v/>
      </c>
      <c r="N16" s="3" t="str">
        <f t="shared" si="1"/>
        <v/>
      </c>
      <c r="O16" s="3">
        <f t="shared" si="1"/>
        <v>0.10249999999999999</v>
      </c>
      <c r="P16" s="4">
        <f t="shared" si="2"/>
        <v>0.10249999999999999</v>
      </c>
      <c r="Q16" s="25">
        <f>SUM(E$13:E16)</f>
        <v>10000</v>
      </c>
      <c r="R16" s="26">
        <f>SUM(F$13:F16)</f>
        <v>10000</v>
      </c>
      <c r="S16" s="26">
        <f>SUM(G$13:G16)</f>
        <v>100000</v>
      </c>
      <c r="T16" s="27">
        <f t="shared" si="12"/>
        <v>120000</v>
      </c>
      <c r="U16" s="25">
        <f>SUM(I$13:I16)</f>
        <v>915</v>
      </c>
      <c r="V16" s="26">
        <f>SUM(J$13:J16)</f>
        <v>1122</v>
      </c>
      <c r="W16" s="26">
        <f>SUM(K$13:K16)</f>
        <v>10260</v>
      </c>
      <c r="X16" s="27">
        <f t="shared" si="3"/>
        <v>12297</v>
      </c>
      <c r="Y16" s="3">
        <f t="shared" si="13"/>
        <v>9.1499999999999998E-2</v>
      </c>
      <c r="Z16" s="3">
        <f t="shared" si="4"/>
        <v>0.11219999999999999</v>
      </c>
      <c r="AA16" s="3">
        <f t="shared" si="4"/>
        <v>0.1026</v>
      </c>
      <c r="AB16" s="4">
        <f t="shared" si="14"/>
        <v>0.102475</v>
      </c>
      <c r="AC16" s="47">
        <f t="shared" si="5"/>
        <v>1.1297541017803188</v>
      </c>
      <c r="AD16" s="47">
        <f t="shared" si="6"/>
        <v>1.1613696019655395</v>
      </c>
      <c r="AE16" s="47">
        <f t="shared" si="7"/>
        <v>1.1465988058257282</v>
      </c>
      <c r="AF16" s="47">
        <f t="shared" si="15"/>
        <v>3.4377225095715866</v>
      </c>
      <c r="AG16" s="47">
        <f t="shared" si="16"/>
        <v>0.32863446617193959</v>
      </c>
      <c r="AH16" s="47">
        <f t="shared" si="17"/>
        <v>0.33783110729035276</v>
      </c>
      <c r="AI16" s="47">
        <f t="shared" si="18"/>
        <v>0.3335344265377076</v>
      </c>
      <c r="AJ16" s="47">
        <f t="shared" si="8"/>
        <v>3</v>
      </c>
    </row>
    <row r="17" spans="1:36" x14ac:dyDescent="0.3">
      <c r="A17" s="2">
        <v>5</v>
      </c>
      <c r="B17" s="13">
        <v>0.40610408831632827</v>
      </c>
      <c r="C17" s="21">
        <v>0.60061869943367407</v>
      </c>
      <c r="D17" s="31">
        <v>0.91935375465246327</v>
      </c>
      <c r="E17" s="25">
        <f t="shared" si="19"/>
        <v>0</v>
      </c>
      <c r="F17" s="26">
        <f t="shared" si="20"/>
        <v>0</v>
      </c>
      <c r="G17" s="26">
        <f t="shared" si="21"/>
        <v>30000</v>
      </c>
      <c r="H17" s="27">
        <f t="shared" si="22"/>
        <v>30000</v>
      </c>
      <c r="I17" s="25">
        <f t="shared" si="9"/>
        <v>0</v>
      </c>
      <c r="J17" s="26">
        <f t="shared" si="10"/>
        <v>0</v>
      </c>
      <c r="K17" s="26">
        <f t="shared" si="11"/>
        <v>3073</v>
      </c>
      <c r="L17" s="27">
        <f t="shared" si="0"/>
        <v>3073</v>
      </c>
      <c r="M17" s="19" t="str">
        <f t="shared" si="1"/>
        <v/>
      </c>
      <c r="N17" s="3" t="str">
        <f t="shared" si="1"/>
        <v/>
      </c>
      <c r="O17" s="3">
        <f t="shared" si="1"/>
        <v>0.10243333333333333</v>
      </c>
      <c r="P17" s="4">
        <f t="shared" si="2"/>
        <v>0.10243333333333333</v>
      </c>
      <c r="Q17" s="25">
        <f>SUM(E$13:E17)</f>
        <v>10000</v>
      </c>
      <c r="R17" s="26">
        <f>SUM(F$13:F17)</f>
        <v>10000</v>
      </c>
      <c r="S17" s="26">
        <f>SUM(G$13:G17)</f>
        <v>130000</v>
      </c>
      <c r="T17" s="27">
        <f t="shared" si="12"/>
        <v>150000</v>
      </c>
      <c r="U17" s="25">
        <f>SUM(I$13:I17)</f>
        <v>915</v>
      </c>
      <c r="V17" s="26">
        <f>SUM(J$13:J17)</f>
        <v>1122</v>
      </c>
      <c r="W17" s="26">
        <f>SUM(K$13:K17)</f>
        <v>13333</v>
      </c>
      <c r="X17" s="27">
        <f t="shared" si="3"/>
        <v>15370</v>
      </c>
      <c r="Y17" s="3">
        <f t="shared" si="13"/>
        <v>9.1499999999999998E-2</v>
      </c>
      <c r="Z17" s="3">
        <f t="shared" si="4"/>
        <v>0.11219999999999999</v>
      </c>
      <c r="AA17" s="3">
        <f t="shared" si="4"/>
        <v>0.10256153846153847</v>
      </c>
      <c r="AB17" s="4">
        <f t="shared" si="14"/>
        <v>0.10246666666666666</v>
      </c>
      <c r="AC17" s="47">
        <f t="shared" si="5"/>
        <v>1.1297541017803188</v>
      </c>
      <c r="AD17" s="47">
        <f t="shared" si="6"/>
        <v>1.1613696019655395</v>
      </c>
      <c r="AE17" s="47">
        <f t="shared" si="7"/>
        <v>1.1465400073946328</v>
      </c>
      <c r="AF17" s="47">
        <f t="shared" si="15"/>
        <v>3.4376637111404911</v>
      </c>
      <c r="AG17" s="47">
        <f t="shared" si="16"/>
        <v>0.32864008719616955</v>
      </c>
      <c r="AH17" s="47">
        <f t="shared" si="17"/>
        <v>0.33783688561562047</v>
      </c>
      <c r="AI17" s="47">
        <f t="shared" si="18"/>
        <v>0.33352302718820998</v>
      </c>
      <c r="AJ17" s="47">
        <f t="shared" si="8"/>
        <v>2</v>
      </c>
    </row>
    <row r="18" spans="1:36" x14ac:dyDescent="0.3">
      <c r="A18" s="2">
        <v>6</v>
      </c>
      <c r="B18" s="13">
        <v>0.76511272403243702</v>
      </c>
      <c r="C18" s="21">
        <v>4.6274063166740209E-2</v>
      </c>
      <c r="D18" s="31">
        <v>0.44652866677791125</v>
      </c>
      <c r="E18" s="25">
        <f t="shared" si="19"/>
        <v>0</v>
      </c>
      <c r="F18" s="26">
        <f t="shared" si="20"/>
        <v>30000</v>
      </c>
      <c r="G18" s="26">
        <f t="shared" si="21"/>
        <v>0</v>
      </c>
      <c r="H18" s="27">
        <f t="shared" si="22"/>
        <v>30000</v>
      </c>
      <c r="I18" s="25">
        <f t="shared" si="9"/>
        <v>0</v>
      </c>
      <c r="J18" s="26">
        <f t="shared" si="10"/>
        <v>3209</v>
      </c>
      <c r="K18" s="26">
        <f t="shared" si="11"/>
        <v>0</v>
      </c>
      <c r="L18" s="27">
        <f t="shared" si="0"/>
        <v>3209</v>
      </c>
      <c r="M18" s="19" t="str">
        <f t="shared" si="1"/>
        <v/>
      </c>
      <c r="N18" s="3">
        <f t="shared" si="1"/>
        <v>0.10696666666666667</v>
      </c>
      <c r="O18" s="3" t="str">
        <f t="shared" si="1"/>
        <v/>
      </c>
      <c r="P18" s="4">
        <f t="shared" si="2"/>
        <v>0.10696666666666667</v>
      </c>
      <c r="Q18" s="25">
        <f>SUM(E$13:E18)</f>
        <v>10000</v>
      </c>
      <c r="R18" s="26">
        <f>SUM(F$13:F18)</f>
        <v>40000</v>
      </c>
      <c r="S18" s="26">
        <f>SUM(G$13:G18)</f>
        <v>130000</v>
      </c>
      <c r="T18" s="27">
        <f t="shared" si="12"/>
        <v>180000</v>
      </c>
      <c r="U18" s="25">
        <f>SUM(I$13:I18)</f>
        <v>915</v>
      </c>
      <c r="V18" s="26">
        <f>SUM(J$13:J18)</f>
        <v>4331</v>
      </c>
      <c r="W18" s="26">
        <f>SUM(K$13:K18)</f>
        <v>13333</v>
      </c>
      <c r="X18" s="27">
        <f t="shared" si="3"/>
        <v>18579</v>
      </c>
      <c r="Y18" s="3">
        <f t="shared" si="13"/>
        <v>9.1499999999999998E-2</v>
      </c>
      <c r="Z18" s="3">
        <f t="shared" si="4"/>
        <v>0.108275</v>
      </c>
      <c r="AA18" s="3">
        <f t="shared" si="4"/>
        <v>0.10256153846153847</v>
      </c>
      <c r="AB18" s="4">
        <f t="shared" si="14"/>
        <v>0.10321666666666666</v>
      </c>
      <c r="AC18" s="47">
        <f t="shared" si="5"/>
        <v>1.1297541017803188</v>
      </c>
      <c r="AD18" s="47">
        <f t="shared" si="6"/>
        <v>1.1553076436747385</v>
      </c>
      <c r="AE18" s="47">
        <f t="shared" si="7"/>
        <v>1.1465400073946328</v>
      </c>
      <c r="AF18" s="47">
        <f t="shared" si="15"/>
        <v>3.4316017528496903</v>
      </c>
      <c r="AG18" s="47">
        <f t="shared" si="16"/>
        <v>0.32922063314664701</v>
      </c>
      <c r="AH18" s="47">
        <f t="shared" si="17"/>
        <v>0.33666716795308238</v>
      </c>
      <c r="AI18" s="47">
        <f t="shared" si="18"/>
        <v>0.33411219890027055</v>
      </c>
      <c r="AJ18" s="47">
        <f t="shared" si="8"/>
        <v>1</v>
      </c>
    </row>
    <row r="19" spans="1:36" x14ac:dyDescent="0.3">
      <c r="A19" s="2">
        <v>7</v>
      </c>
      <c r="B19" s="13">
        <v>0.13110042869977856</v>
      </c>
      <c r="C19" s="21">
        <v>5.3932979116556923E-2</v>
      </c>
      <c r="D19" s="31">
        <v>0.42070221883206749</v>
      </c>
      <c r="E19" s="25">
        <f t="shared" si="19"/>
        <v>30000</v>
      </c>
      <c r="F19" s="26">
        <f t="shared" si="20"/>
        <v>0</v>
      </c>
      <c r="G19" s="26">
        <f t="shared" si="21"/>
        <v>0</v>
      </c>
      <c r="H19" s="27">
        <f t="shared" si="22"/>
        <v>30000</v>
      </c>
      <c r="I19" s="25">
        <f t="shared" si="9"/>
        <v>2644</v>
      </c>
      <c r="J19" s="26">
        <f t="shared" si="10"/>
        <v>0</v>
      </c>
      <c r="K19" s="26">
        <f t="shared" si="11"/>
        <v>0</v>
      </c>
      <c r="L19" s="27">
        <f t="shared" si="0"/>
        <v>2644</v>
      </c>
      <c r="M19" s="19">
        <f t="shared" si="1"/>
        <v>8.8133333333333327E-2</v>
      </c>
      <c r="N19" s="3" t="str">
        <f t="shared" si="1"/>
        <v/>
      </c>
      <c r="O19" s="3" t="str">
        <f t="shared" si="1"/>
        <v/>
      </c>
      <c r="P19" s="4">
        <f t="shared" si="2"/>
        <v>8.8133333333333327E-2</v>
      </c>
      <c r="Q19" s="25">
        <f>SUM(E$13:E19)</f>
        <v>40000</v>
      </c>
      <c r="R19" s="26">
        <f>SUM(F$13:F19)</f>
        <v>40000</v>
      </c>
      <c r="S19" s="26">
        <f>SUM(G$13:G19)</f>
        <v>130000</v>
      </c>
      <c r="T19" s="27">
        <f t="shared" si="12"/>
        <v>210000</v>
      </c>
      <c r="U19" s="25">
        <f>SUM(I$13:I19)</f>
        <v>3559</v>
      </c>
      <c r="V19" s="26">
        <f>SUM(J$13:J19)</f>
        <v>4331</v>
      </c>
      <c r="W19" s="26">
        <f>SUM(K$13:K19)</f>
        <v>13333</v>
      </c>
      <c r="X19" s="27">
        <f t="shared" si="3"/>
        <v>21223</v>
      </c>
      <c r="Y19" s="3">
        <f t="shared" si="13"/>
        <v>8.8974999999999999E-2</v>
      </c>
      <c r="Z19" s="3">
        <f t="shared" si="4"/>
        <v>0.108275</v>
      </c>
      <c r="AA19" s="3">
        <f t="shared" si="4"/>
        <v>0.10256153846153847</v>
      </c>
      <c r="AB19" s="4">
        <f t="shared" si="14"/>
        <v>0.10106190476190476</v>
      </c>
      <c r="AC19" s="47">
        <f t="shared" si="5"/>
        <v>1.125956991692816</v>
      </c>
      <c r="AD19" s="47">
        <f t="shared" si="6"/>
        <v>1.1553076436747385</v>
      </c>
      <c r="AE19" s="47">
        <f t="shared" si="7"/>
        <v>1.1465400073946328</v>
      </c>
      <c r="AF19" s="47">
        <f t="shared" si="15"/>
        <v>3.4278046427621871</v>
      </c>
      <c r="AG19" s="47">
        <f t="shared" si="16"/>
        <v>0.32847758522944864</v>
      </c>
      <c r="AH19" s="47">
        <f t="shared" si="17"/>
        <v>0.33704010703007004</v>
      </c>
      <c r="AI19" s="47">
        <f t="shared" si="18"/>
        <v>0.33448230774048143</v>
      </c>
      <c r="AJ19" s="47">
        <f t="shared" si="8"/>
        <v>1</v>
      </c>
    </row>
    <row r="20" spans="1:36" x14ac:dyDescent="0.3">
      <c r="A20" s="2">
        <v>8</v>
      </c>
      <c r="B20" s="13">
        <v>0.74261094498148517</v>
      </c>
      <c r="C20" s="21">
        <v>0.81469571556107911</v>
      </c>
      <c r="D20" s="31">
        <v>0.82482985155482891</v>
      </c>
      <c r="E20" s="25">
        <f t="shared" si="19"/>
        <v>30000</v>
      </c>
      <c r="F20" s="26">
        <f t="shared" si="20"/>
        <v>0</v>
      </c>
      <c r="G20" s="26">
        <f t="shared" si="21"/>
        <v>0</v>
      </c>
      <c r="H20" s="27">
        <f t="shared" si="22"/>
        <v>30000</v>
      </c>
      <c r="I20" s="25">
        <f t="shared" si="9"/>
        <v>2732</v>
      </c>
      <c r="J20" s="26">
        <f t="shared" si="10"/>
        <v>0</v>
      </c>
      <c r="K20" s="26">
        <f t="shared" si="11"/>
        <v>0</v>
      </c>
      <c r="L20" s="27">
        <f t="shared" si="0"/>
        <v>2732</v>
      </c>
      <c r="M20" s="19">
        <f t="shared" si="1"/>
        <v>9.1066666666666671E-2</v>
      </c>
      <c r="N20" s="3" t="str">
        <f t="shared" si="1"/>
        <v/>
      </c>
      <c r="O20" s="3" t="str">
        <f t="shared" si="1"/>
        <v/>
      </c>
      <c r="P20" s="4">
        <f t="shared" si="2"/>
        <v>9.1066666666666671E-2</v>
      </c>
      <c r="Q20" s="25">
        <f>SUM(E$13:E20)</f>
        <v>70000</v>
      </c>
      <c r="R20" s="26">
        <f>SUM(F$13:F20)</f>
        <v>40000</v>
      </c>
      <c r="S20" s="26">
        <f>SUM(G$13:G20)</f>
        <v>130000</v>
      </c>
      <c r="T20" s="27">
        <f t="shared" si="12"/>
        <v>240000</v>
      </c>
      <c r="U20" s="25">
        <f>SUM(I$13:I20)</f>
        <v>6291</v>
      </c>
      <c r="V20" s="26">
        <f>SUM(J$13:J20)</f>
        <v>4331</v>
      </c>
      <c r="W20" s="26">
        <f>SUM(K$13:K20)</f>
        <v>13333</v>
      </c>
      <c r="X20" s="27">
        <f t="shared" si="3"/>
        <v>23955</v>
      </c>
      <c r="Y20" s="3">
        <f t="shared" si="13"/>
        <v>8.9871428571428574E-2</v>
      </c>
      <c r="Z20" s="3">
        <f t="shared" si="4"/>
        <v>0.108275</v>
      </c>
      <c r="AA20" s="3">
        <f t="shared" si="4"/>
        <v>0.10256153846153847</v>
      </c>
      <c r="AB20" s="4">
        <f t="shared" si="14"/>
        <v>9.9812499999999998E-2</v>
      </c>
      <c r="AC20" s="47">
        <f t="shared" si="5"/>
        <v>1.1273035829711733</v>
      </c>
      <c r="AD20" s="47">
        <f t="shared" si="6"/>
        <v>1.1553076436747385</v>
      </c>
      <c r="AE20" s="47">
        <f t="shared" si="7"/>
        <v>1.1465400073946328</v>
      </c>
      <c r="AF20" s="47">
        <f t="shared" si="15"/>
        <v>3.4291512340405448</v>
      </c>
      <c r="AG20" s="47">
        <f t="shared" si="16"/>
        <v>0.32874128495140165</v>
      </c>
      <c r="AH20" s="47">
        <f t="shared" si="17"/>
        <v>0.3369077549587825</v>
      </c>
      <c r="AI20" s="47">
        <f t="shared" si="18"/>
        <v>0.3343509600898158</v>
      </c>
      <c r="AJ20" s="47">
        <f t="shared" si="8"/>
        <v>3</v>
      </c>
    </row>
    <row r="21" spans="1:36" x14ac:dyDescent="0.3">
      <c r="A21" s="2">
        <v>9</v>
      </c>
      <c r="B21" s="13">
        <v>0.13194507659869581</v>
      </c>
      <c r="C21" s="21">
        <v>0.66711062694446599</v>
      </c>
      <c r="D21" s="31">
        <v>0.7948361344197441</v>
      </c>
      <c r="E21" s="25">
        <f t="shared" si="19"/>
        <v>0</v>
      </c>
      <c r="F21" s="26">
        <f t="shared" si="20"/>
        <v>0</v>
      </c>
      <c r="G21" s="26">
        <f t="shared" si="21"/>
        <v>30000</v>
      </c>
      <c r="H21" s="27">
        <f t="shared" si="22"/>
        <v>30000</v>
      </c>
      <c r="I21" s="25">
        <f t="shared" si="9"/>
        <v>0</v>
      </c>
      <c r="J21" s="26">
        <f t="shared" si="10"/>
        <v>0</v>
      </c>
      <c r="K21" s="26">
        <f t="shared" si="11"/>
        <v>3043</v>
      </c>
      <c r="L21" s="27">
        <f t="shared" si="0"/>
        <v>3043</v>
      </c>
      <c r="M21" s="19" t="str">
        <f t="shared" si="1"/>
        <v/>
      </c>
      <c r="N21" s="3" t="str">
        <f t="shared" si="1"/>
        <v/>
      </c>
      <c r="O21" s="3">
        <f t="shared" si="1"/>
        <v>0.10143333333333333</v>
      </c>
      <c r="P21" s="4">
        <f t="shared" si="2"/>
        <v>0.10143333333333333</v>
      </c>
      <c r="Q21" s="25">
        <f>SUM(E$13:E21)</f>
        <v>70000</v>
      </c>
      <c r="R21" s="26">
        <f>SUM(F$13:F21)</f>
        <v>40000</v>
      </c>
      <c r="S21" s="26">
        <f>SUM(G$13:G21)</f>
        <v>160000</v>
      </c>
      <c r="T21" s="27">
        <f t="shared" si="12"/>
        <v>270000</v>
      </c>
      <c r="U21" s="25">
        <f>SUM(I$13:I21)</f>
        <v>6291</v>
      </c>
      <c r="V21" s="26">
        <f>SUM(J$13:J21)</f>
        <v>4331</v>
      </c>
      <c r="W21" s="26">
        <f>SUM(K$13:K21)</f>
        <v>16376</v>
      </c>
      <c r="X21" s="27">
        <f t="shared" si="3"/>
        <v>26998</v>
      </c>
      <c r="Y21" s="3">
        <f t="shared" si="13"/>
        <v>8.9871428571428574E-2</v>
      </c>
      <c r="Z21" s="3">
        <f t="shared" si="4"/>
        <v>0.108275</v>
      </c>
      <c r="AA21" s="3">
        <f t="shared" si="4"/>
        <v>0.10235</v>
      </c>
      <c r="AB21" s="4">
        <f t="shared" si="14"/>
        <v>9.9992592592592591E-2</v>
      </c>
      <c r="AC21" s="47">
        <f t="shared" si="5"/>
        <v>1.1273035829711733</v>
      </c>
      <c r="AD21" s="47">
        <f t="shared" si="6"/>
        <v>1.1553076436747385</v>
      </c>
      <c r="AE21" s="47">
        <f t="shared" si="7"/>
        <v>1.1462166699166425</v>
      </c>
      <c r="AF21" s="47">
        <f t="shared" si="15"/>
        <v>3.4288278965625545</v>
      </c>
      <c r="AG21" s="47">
        <f t="shared" si="16"/>
        <v>0.32877228515940099</v>
      </c>
      <c r="AH21" s="47">
        <f t="shared" si="17"/>
        <v>0.33693952526253934</v>
      </c>
      <c r="AI21" s="47">
        <f t="shared" si="18"/>
        <v>0.33428818957805961</v>
      </c>
      <c r="AJ21" s="47">
        <f t="shared" si="8"/>
        <v>3</v>
      </c>
    </row>
    <row r="22" spans="1:36" x14ac:dyDescent="0.3">
      <c r="A22" s="2">
        <v>10</v>
      </c>
      <c r="B22" s="13">
        <v>0.22385482421003322</v>
      </c>
      <c r="C22" s="21">
        <v>0.70737436625531691</v>
      </c>
      <c r="D22" s="31">
        <v>0.2369390275151747</v>
      </c>
      <c r="E22" s="25">
        <f t="shared" si="19"/>
        <v>0</v>
      </c>
      <c r="F22" s="26">
        <f t="shared" si="20"/>
        <v>0</v>
      </c>
      <c r="G22" s="26">
        <f t="shared" si="21"/>
        <v>30000</v>
      </c>
      <c r="H22" s="27">
        <f t="shared" si="22"/>
        <v>30000</v>
      </c>
      <c r="I22" s="25">
        <f t="shared" si="9"/>
        <v>0</v>
      </c>
      <c r="J22" s="26">
        <f t="shared" si="10"/>
        <v>0</v>
      </c>
      <c r="K22" s="26">
        <f t="shared" si="11"/>
        <v>2963</v>
      </c>
      <c r="L22" s="27">
        <f t="shared" si="0"/>
        <v>2963</v>
      </c>
      <c r="M22" s="19" t="str">
        <f t="shared" si="1"/>
        <v/>
      </c>
      <c r="N22" s="3" t="str">
        <f t="shared" si="1"/>
        <v/>
      </c>
      <c r="O22" s="3">
        <f t="shared" si="1"/>
        <v>9.8766666666666669E-2</v>
      </c>
      <c r="P22" s="4">
        <f t="shared" si="2"/>
        <v>9.8766666666666669E-2</v>
      </c>
      <c r="Q22" s="25">
        <f>SUM(E$13:E22)</f>
        <v>70000</v>
      </c>
      <c r="R22" s="26">
        <f>SUM(F$13:F22)</f>
        <v>40000</v>
      </c>
      <c r="S22" s="26">
        <f>SUM(G$13:G22)</f>
        <v>190000</v>
      </c>
      <c r="T22" s="27">
        <f t="shared" si="12"/>
        <v>300000</v>
      </c>
      <c r="U22" s="25">
        <f>SUM(I$13:I22)</f>
        <v>6291</v>
      </c>
      <c r="V22" s="26">
        <f>SUM(J$13:J22)</f>
        <v>4331</v>
      </c>
      <c r="W22" s="26">
        <f>SUM(K$13:K22)</f>
        <v>19339</v>
      </c>
      <c r="X22" s="27">
        <f t="shared" si="3"/>
        <v>29961</v>
      </c>
      <c r="Y22" s="3">
        <f t="shared" si="13"/>
        <v>8.9871428571428574E-2</v>
      </c>
      <c r="Z22" s="3">
        <f t="shared" si="4"/>
        <v>0.108275</v>
      </c>
      <c r="AA22" s="3">
        <f t="shared" si="4"/>
        <v>0.10178421052631578</v>
      </c>
      <c r="AB22" s="4">
        <f t="shared" si="14"/>
        <v>9.987E-2</v>
      </c>
      <c r="AC22" s="47">
        <f t="shared" si="5"/>
        <v>1.1273035829711733</v>
      </c>
      <c r="AD22" s="47">
        <f t="shared" si="6"/>
        <v>1.1553076436747385</v>
      </c>
      <c r="AE22" s="47">
        <f t="shared" si="7"/>
        <v>1.1453523062210216</v>
      </c>
      <c r="AF22" s="47">
        <f t="shared" si="15"/>
        <v>3.4279635328669338</v>
      </c>
      <c r="AG22" s="47">
        <f t="shared" si="16"/>
        <v>0.32885518534917646</v>
      </c>
      <c r="AH22" s="47">
        <f t="shared" si="17"/>
        <v>0.33702448482831776</v>
      </c>
      <c r="AI22" s="47">
        <f t="shared" si="18"/>
        <v>0.33412032982250567</v>
      </c>
      <c r="AJ22" s="47">
        <f t="shared" si="8"/>
        <v>3</v>
      </c>
    </row>
    <row r="23" spans="1:36" x14ac:dyDescent="0.3">
      <c r="A23" s="2">
        <v>11</v>
      </c>
      <c r="B23" s="13">
        <v>0.67062836826772965</v>
      </c>
      <c r="C23" s="21">
        <v>0.44254016384466377</v>
      </c>
      <c r="D23" s="31">
        <v>0.91555697773685774</v>
      </c>
      <c r="E23" s="25">
        <f t="shared" si="19"/>
        <v>0</v>
      </c>
      <c r="F23" s="26">
        <f t="shared" si="20"/>
        <v>0</v>
      </c>
      <c r="G23" s="26">
        <f t="shared" si="21"/>
        <v>30000</v>
      </c>
      <c r="H23" s="27">
        <f t="shared" si="22"/>
        <v>30000</v>
      </c>
      <c r="I23" s="25">
        <f t="shared" si="9"/>
        <v>0</v>
      </c>
      <c r="J23" s="26">
        <f t="shared" si="10"/>
        <v>0</v>
      </c>
      <c r="K23" s="26">
        <f t="shared" si="11"/>
        <v>3072</v>
      </c>
      <c r="L23" s="27">
        <f t="shared" si="0"/>
        <v>3072</v>
      </c>
      <c r="M23" s="19" t="str">
        <f t="shared" si="1"/>
        <v/>
      </c>
      <c r="N23" s="3" t="str">
        <f t="shared" si="1"/>
        <v/>
      </c>
      <c r="O23" s="3">
        <f t="shared" si="1"/>
        <v>0.1024</v>
      </c>
      <c r="P23" s="4">
        <f t="shared" si="2"/>
        <v>0.1024</v>
      </c>
      <c r="Q23" s="25">
        <f>SUM(E$13:E23)</f>
        <v>70000</v>
      </c>
      <c r="R23" s="26">
        <f>SUM(F$13:F23)</f>
        <v>40000</v>
      </c>
      <c r="S23" s="26">
        <f>SUM(G$13:G23)</f>
        <v>220000</v>
      </c>
      <c r="T23" s="27">
        <f t="shared" si="12"/>
        <v>330000</v>
      </c>
      <c r="U23" s="25">
        <f>SUM(I$13:I23)</f>
        <v>6291</v>
      </c>
      <c r="V23" s="26">
        <f>SUM(J$13:J23)</f>
        <v>4331</v>
      </c>
      <c r="W23" s="26">
        <f>SUM(K$13:K23)</f>
        <v>22411</v>
      </c>
      <c r="X23" s="27">
        <f t="shared" si="3"/>
        <v>33033</v>
      </c>
      <c r="Y23" s="3">
        <f t="shared" si="13"/>
        <v>8.9871428571428574E-2</v>
      </c>
      <c r="Z23" s="3">
        <f t="shared" si="4"/>
        <v>0.108275</v>
      </c>
      <c r="AA23" s="3">
        <f t="shared" si="4"/>
        <v>0.10186818181818182</v>
      </c>
      <c r="AB23" s="4">
        <f t="shared" si="14"/>
        <v>0.10009999999999999</v>
      </c>
      <c r="AC23" s="47">
        <f t="shared" si="5"/>
        <v>1.1273035829711733</v>
      </c>
      <c r="AD23" s="47">
        <f t="shared" si="6"/>
        <v>1.1553076436747385</v>
      </c>
      <c r="AE23" s="47">
        <f t="shared" si="7"/>
        <v>1.1454805490170901</v>
      </c>
      <c r="AF23" s="47">
        <f t="shared" si="15"/>
        <v>3.428091775663002</v>
      </c>
      <c r="AG23" s="47">
        <f t="shared" si="16"/>
        <v>0.3288428830798002</v>
      </c>
      <c r="AH23" s="47">
        <f t="shared" si="17"/>
        <v>0.33701187695049351</v>
      </c>
      <c r="AI23" s="47">
        <f t="shared" si="18"/>
        <v>0.33414523996970619</v>
      </c>
      <c r="AJ23" s="47">
        <f t="shared" si="8"/>
        <v>2</v>
      </c>
    </row>
    <row r="24" spans="1:36" x14ac:dyDescent="0.3">
      <c r="A24" s="2">
        <v>12</v>
      </c>
      <c r="B24" s="13">
        <v>0.16301794093744759</v>
      </c>
      <c r="C24" s="21">
        <v>0.80054456358264614</v>
      </c>
      <c r="D24" s="31">
        <v>0.53844713213143058</v>
      </c>
      <c r="E24" s="25">
        <f t="shared" si="19"/>
        <v>0</v>
      </c>
      <c r="F24" s="26">
        <f t="shared" si="20"/>
        <v>30000</v>
      </c>
      <c r="G24" s="26">
        <f t="shared" si="21"/>
        <v>0</v>
      </c>
      <c r="H24" s="27">
        <f t="shared" si="22"/>
        <v>30000</v>
      </c>
      <c r="I24" s="25">
        <f t="shared" si="9"/>
        <v>0</v>
      </c>
      <c r="J24" s="26">
        <f t="shared" si="10"/>
        <v>3346</v>
      </c>
      <c r="K24" s="26">
        <f t="shared" si="11"/>
        <v>0</v>
      </c>
      <c r="L24" s="27">
        <f t="shared" si="0"/>
        <v>3346</v>
      </c>
      <c r="M24" s="19" t="str">
        <f t="shared" si="1"/>
        <v/>
      </c>
      <c r="N24" s="3">
        <f t="shared" si="1"/>
        <v>0.11153333333333333</v>
      </c>
      <c r="O24" s="3" t="str">
        <f t="shared" si="1"/>
        <v/>
      </c>
      <c r="P24" s="4">
        <f t="shared" si="2"/>
        <v>0.11153333333333333</v>
      </c>
      <c r="Q24" s="25">
        <f>SUM(E$13:E24)</f>
        <v>70000</v>
      </c>
      <c r="R24" s="26">
        <f>SUM(F$13:F24)</f>
        <v>70000</v>
      </c>
      <c r="S24" s="26">
        <f>SUM(G$13:G24)</f>
        <v>220000</v>
      </c>
      <c r="T24" s="27">
        <f t="shared" si="12"/>
        <v>360000</v>
      </c>
      <c r="U24" s="25">
        <f>SUM(I$13:I24)</f>
        <v>6291</v>
      </c>
      <c r="V24" s="26">
        <f>SUM(J$13:J24)</f>
        <v>7677</v>
      </c>
      <c r="W24" s="26">
        <f>SUM(K$13:K24)</f>
        <v>22411</v>
      </c>
      <c r="X24" s="27">
        <f t="shared" si="3"/>
        <v>36379</v>
      </c>
      <c r="Y24" s="3">
        <f t="shared" si="13"/>
        <v>8.9871428571428574E-2</v>
      </c>
      <c r="Z24" s="3">
        <f t="shared" si="4"/>
        <v>0.10967142857142857</v>
      </c>
      <c r="AA24" s="3">
        <f t="shared" si="4"/>
        <v>0.10186818181818182</v>
      </c>
      <c r="AB24" s="4">
        <f t="shared" si="14"/>
        <v>0.10105277777777778</v>
      </c>
      <c r="AC24" s="47">
        <f t="shared" si="5"/>
        <v>1.1273035829711733</v>
      </c>
      <c r="AD24" s="47">
        <f t="shared" si="6"/>
        <v>1.1574607202677381</v>
      </c>
      <c r="AE24" s="47">
        <f t="shared" si="7"/>
        <v>1.1454805490170901</v>
      </c>
      <c r="AF24" s="47">
        <f t="shared" si="15"/>
        <v>3.4302448522560014</v>
      </c>
      <c r="AG24" s="47">
        <f t="shared" si="16"/>
        <v>0.32863647684793373</v>
      </c>
      <c r="AH24" s="47">
        <f t="shared" si="17"/>
        <v>0.33742801756746316</v>
      </c>
      <c r="AI24" s="47">
        <f t="shared" si="18"/>
        <v>0.33393550558460311</v>
      </c>
      <c r="AJ24" s="47">
        <f t="shared" si="8"/>
        <v>3</v>
      </c>
    </row>
    <row r="25" spans="1:36" x14ac:dyDescent="0.3">
      <c r="A25" s="2">
        <v>13</v>
      </c>
      <c r="B25" s="13">
        <v>9.2444289284612902E-2</v>
      </c>
      <c r="C25" s="21">
        <v>0.96225053242008285</v>
      </c>
      <c r="D25" s="31">
        <v>0.46328918972010213</v>
      </c>
      <c r="E25" s="25">
        <f t="shared" si="19"/>
        <v>0</v>
      </c>
      <c r="F25" s="26">
        <f t="shared" si="20"/>
        <v>0</v>
      </c>
      <c r="G25" s="26">
        <f t="shared" si="21"/>
        <v>30000</v>
      </c>
      <c r="H25" s="27">
        <f t="shared" si="22"/>
        <v>30000</v>
      </c>
      <c r="I25" s="25">
        <f t="shared" si="9"/>
        <v>0</v>
      </c>
      <c r="J25" s="26">
        <f t="shared" si="10"/>
        <v>0</v>
      </c>
      <c r="K25" s="26">
        <f t="shared" si="11"/>
        <v>2995</v>
      </c>
      <c r="L25" s="27">
        <f t="shared" si="0"/>
        <v>2995</v>
      </c>
      <c r="M25" s="19" t="str">
        <f t="shared" si="1"/>
        <v/>
      </c>
      <c r="N25" s="3" t="str">
        <f t="shared" si="1"/>
        <v/>
      </c>
      <c r="O25" s="3">
        <f t="shared" si="1"/>
        <v>9.9833333333333329E-2</v>
      </c>
      <c r="P25" s="4">
        <f t="shared" si="2"/>
        <v>9.9833333333333329E-2</v>
      </c>
      <c r="Q25" s="25">
        <f>SUM(E$13:E25)</f>
        <v>70000</v>
      </c>
      <c r="R25" s="26">
        <f>SUM(F$13:F25)</f>
        <v>70000</v>
      </c>
      <c r="S25" s="26">
        <f>SUM(G$13:G25)</f>
        <v>250000</v>
      </c>
      <c r="T25" s="27">
        <f t="shared" si="12"/>
        <v>390000</v>
      </c>
      <c r="U25" s="25">
        <f>SUM(I$13:I25)</f>
        <v>6291</v>
      </c>
      <c r="V25" s="26">
        <f>SUM(J$13:J25)</f>
        <v>7677</v>
      </c>
      <c r="W25" s="26">
        <f>SUM(K$13:K25)</f>
        <v>25406</v>
      </c>
      <c r="X25" s="27">
        <f t="shared" si="3"/>
        <v>39374</v>
      </c>
      <c r="Y25" s="3">
        <f t="shared" si="13"/>
        <v>8.9871428571428574E-2</v>
      </c>
      <c r="Z25" s="3">
        <f t="shared" si="4"/>
        <v>0.10967142857142857</v>
      </c>
      <c r="AA25" s="3">
        <f t="shared" si="4"/>
        <v>0.10162400000000001</v>
      </c>
      <c r="AB25" s="4">
        <f t="shared" si="14"/>
        <v>0.10095897435897436</v>
      </c>
      <c r="AC25" s="47">
        <f t="shared" si="5"/>
        <v>1.1273035829711733</v>
      </c>
      <c r="AD25" s="47">
        <f t="shared" si="6"/>
        <v>1.1574607202677381</v>
      </c>
      <c r="AE25" s="47">
        <f t="shared" si="7"/>
        <v>1.1451076690231925</v>
      </c>
      <c r="AF25" s="47">
        <f t="shared" si="15"/>
        <v>3.4298719722621041</v>
      </c>
      <c r="AG25" s="47">
        <f t="shared" si="16"/>
        <v>0.32867220470263869</v>
      </c>
      <c r="AH25" s="47">
        <f t="shared" si="17"/>
        <v>0.33746470119826594</v>
      </c>
      <c r="AI25" s="47">
        <f t="shared" si="18"/>
        <v>0.33386309409909531</v>
      </c>
      <c r="AJ25" s="47">
        <f t="shared" si="8"/>
        <v>3</v>
      </c>
    </row>
    <row r="26" spans="1:36" x14ac:dyDescent="0.3">
      <c r="A26" s="2">
        <v>14</v>
      </c>
      <c r="B26" s="13">
        <v>0.58883775404502425</v>
      </c>
      <c r="C26" s="21">
        <v>0.97905052168461115</v>
      </c>
      <c r="D26" s="31">
        <v>0.53105665344050812</v>
      </c>
      <c r="E26" s="25">
        <f t="shared" si="19"/>
        <v>0</v>
      </c>
      <c r="F26" s="26">
        <f t="shared" si="20"/>
        <v>0</v>
      </c>
      <c r="G26" s="26">
        <f t="shared" si="21"/>
        <v>30000</v>
      </c>
      <c r="H26" s="27">
        <f t="shared" si="22"/>
        <v>30000</v>
      </c>
      <c r="I26" s="25">
        <f t="shared" si="9"/>
        <v>0</v>
      </c>
      <c r="J26" s="26">
        <f t="shared" si="10"/>
        <v>0</v>
      </c>
      <c r="K26" s="26">
        <f t="shared" si="11"/>
        <v>3004</v>
      </c>
      <c r="L26" s="27">
        <f t="shared" si="0"/>
        <v>3004</v>
      </c>
      <c r="M26" s="19" t="str">
        <f t="shared" si="1"/>
        <v/>
      </c>
      <c r="N26" s="3" t="str">
        <f t="shared" si="1"/>
        <v/>
      </c>
      <c r="O26" s="3">
        <f t="shared" si="1"/>
        <v>0.10013333333333334</v>
      </c>
      <c r="P26" s="4">
        <f t="shared" si="2"/>
        <v>0.10013333333333334</v>
      </c>
      <c r="Q26" s="25">
        <f>SUM(E$13:E26)</f>
        <v>70000</v>
      </c>
      <c r="R26" s="26">
        <f>SUM(F$13:F26)</f>
        <v>70000</v>
      </c>
      <c r="S26" s="26">
        <f>SUM(G$13:G26)</f>
        <v>280000</v>
      </c>
      <c r="T26" s="27">
        <f t="shared" si="12"/>
        <v>420000</v>
      </c>
      <c r="U26" s="25">
        <f>SUM(I$13:I26)</f>
        <v>6291</v>
      </c>
      <c r="V26" s="26">
        <f>SUM(J$13:J26)</f>
        <v>7677</v>
      </c>
      <c r="W26" s="26">
        <f>SUM(K$13:K26)</f>
        <v>28410</v>
      </c>
      <c r="X26" s="27">
        <f t="shared" si="3"/>
        <v>42378</v>
      </c>
      <c r="Y26" s="3">
        <f t="shared" si="13"/>
        <v>8.9871428571428574E-2</v>
      </c>
      <c r="Z26" s="3">
        <f t="shared" si="4"/>
        <v>0.10967142857142857</v>
      </c>
      <c r="AA26" s="3">
        <f t="shared" si="4"/>
        <v>0.10146428571428572</v>
      </c>
      <c r="AB26" s="4">
        <f t="shared" si="14"/>
        <v>0.1009</v>
      </c>
      <c r="AC26" s="47">
        <f t="shared" si="5"/>
        <v>1.1273035829711733</v>
      </c>
      <c r="AD26" s="47">
        <f t="shared" si="6"/>
        <v>1.1574607202677381</v>
      </c>
      <c r="AE26" s="47">
        <f t="shared" si="7"/>
        <v>1.1448638415813657</v>
      </c>
      <c r="AF26" s="47">
        <f t="shared" si="15"/>
        <v>3.4296281448202768</v>
      </c>
      <c r="AG26" s="47">
        <f t="shared" si="16"/>
        <v>0.32869557146413247</v>
      </c>
      <c r="AH26" s="47">
        <f t="shared" si="17"/>
        <v>0.33748869305724472</v>
      </c>
      <c r="AI26" s="47">
        <f t="shared" si="18"/>
        <v>0.33381573547862287</v>
      </c>
      <c r="AJ26" s="47">
        <f t="shared" si="8"/>
        <v>3</v>
      </c>
    </row>
    <row r="27" spans="1:36" x14ac:dyDescent="0.3">
      <c r="A27" s="2">
        <v>15</v>
      </c>
      <c r="B27" s="13">
        <v>0.82234226758866102</v>
      </c>
      <c r="C27" s="21">
        <v>0.55672474238340097</v>
      </c>
      <c r="D27" s="31">
        <v>0.88612582638106541</v>
      </c>
      <c r="E27" s="25">
        <f t="shared" si="19"/>
        <v>0</v>
      </c>
      <c r="F27" s="26">
        <f t="shared" si="20"/>
        <v>0</v>
      </c>
      <c r="G27" s="26">
        <f t="shared" si="21"/>
        <v>30000</v>
      </c>
      <c r="H27" s="27">
        <f t="shared" si="22"/>
        <v>30000</v>
      </c>
      <c r="I27" s="25">
        <f t="shared" si="9"/>
        <v>0</v>
      </c>
      <c r="J27" s="26">
        <f t="shared" si="10"/>
        <v>0</v>
      </c>
      <c r="K27" s="26">
        <f t="shared" si="11"/>
        <v>3063</v>
      </c>
      <c r="L27" s="27">
        <f t="shared" si="0"/>
        <v>3063</v>
      </c>
      <c r="M27" s="19" t="str">
        <f t="shared" si="1"/>
        <v/>
      </c>
      <c r="N27" s="3" t="str">
        <f t="shared" si="1"/>
        <v/>
      </c>
      <c r="O27" s="3">
        <f t="shared" si="1"/>
        <v>0.1021</v>
      </c>
      <c r="P27" s="4">
        <f t="shared" si="2"/>
        <v>0.1021</v>
      </c>
      <c r="Q27" s="25">
        <f>SUM(E$13:E27)</f>
        <v>70000</v>
      </c>
      <c r="R27" s="26">
        <f>SUM(F$13:F27)</f>
        <v>70000</v>
      </c>
      <c r="S27" s="26">
        <f>SUM(G$13:G27)</f>
        <v>310000</v>
      </c>
      <c r="T27" s="27">
        <f t="shared" si="12"/>
        <v>450000</v>
      </c>
      <c r="U27" s="25">
        <f>SUM(I$13:I27)</f>
        <v>6291</v>
      </c>
      <c r="V27" s="26">
        <f>SUM(J$13:J27)</f>
        <v>7677</v>
      </c>
      <c r="W27" s="26">
        <f>SUM(K$13:K27)</f>
        <v>31473</v>
      </c>
      <c r="X27" s="27">
        <f t="shared" si="3"/>
        <v>45441</v>
      </c>
      <c r="Y27" s="3">
        <f t="shared" si="13"/>
        <v>8.9871428571428574E-2</v>
      </c>
      <c r="Z27" s="3">
        <f t="shared" si="4"/>
        <v>0.10967142857142857</v>
      </c>
      <c r="AA27" s="3">
        <f t="shared" si="4"/>
        <v>0.10152580645161291</v>
      </c>
      <c r="AB27" s="4">
        <f t="shared" si="14"/>
        <v>0.10098</v>
      </c>
      <c r="AC27" s="47">
        <f t="shared" si="5"/>
        <v>1.1273035829711733</v>
      </c>
      <c r="AD27" s="47">
        <f t="shared" si="6"/>
        <v>1.1574607202677381</v>
      </c>
      <c r="AE27" s="47">
        <f t="shared" si="7"/>
        <v>1.1449577559233306</v>
      </c>
      <c r="AF27" s="47">
        <f t="shared" si="15"/>
        <v>3.4297220591622422</v>
      </c>
      <c r="AG27" s="47">
        <f t="shared" si="16"/>
        <v>0.32868657095978587</v>
      </c>
      <c r="AH27" s="47">
        <f t="shared" si="17"/>
        <v>0.33747945177530336</v>
      </c>
      <c r="AI27" s="47">
        <f t="shared" si="18"/>
        <v>0.33383397726491071</v>
      </c>
      <c r="AJ27" s="47">
        <f t="shared" si="8"/>
        <v>2</v>
      </c>
    </row>
    <row r="28" spans="1:36" x14ac:dyDescent="0.3">
      <c r="A28" s="2">
        <v>16</v>
      </c>
      <c r="B28" s="13">
        <v>0.84196429942263962</v>
      </c>
      <c r="C28" s="21">
        <v>0.68733116660633353</v>
      </c>
      <c r="D28" s="31">
        <v>0.21033096704047327</v>
      </c>
      <c r="E28" s="25">
        <f t="shared" si="19"/>
        <v>0</v>
      </c>
      <c r="F28" s="26">
        <f t="shared" si="20"/>
        <v>30000</v>
      </c>
      <c r="G28" s="26">
        <f t="shared" si="21"/>
        <v>0</v>
      </c>
      <c r="H28" s="27">
        <f t="shared" si="22"/>
        <v>30000</v>
      </c>
      <c r="I28" s="25">
        <f t="shared" si="9"/>
        <v>0</v>
      </c>
      <c r="J28" s="26">
        <f t="shared" si="10"/>
        <v>3326</v>
      </c>
      <c r="K28" s="26">
        <f t="shared" si="11"/>
        <v>0</v>
      </c>
      <c r="L28" s="27">
        <f t="shared" si="0"/>
        <v>3326</v>
      </c>
      <c r="M28" s="19" t="str">
        <f t="shared" si="1"/>
        <v/>
      </c>
      <c r="N28" s="3">
        <f t="shared" si="1"/>
        <v>0.11086666666666667</v>
      </c>
      <c r="O28" s="3" t="str">
        <f t="shared" si="1"/>
        <v/>
      </c>
      <c r="P28" s="4">
        <f t="shared" si="2"/>
        <v>0.11086666666666667</v>
      </c>
      <c r="Q28" s="25">
        <f>SUM(E$13:E28)</f>
        <v>70000</v>
      </c>
      <c r="R28" s="26">
        <f>SUM(F$13:F28)</f>
        <v>100000</v>
      </c>
      <c r="S28" s="26">
        <f>SUM(G$13:G28)</f>
        <v>310000</v>
      </c>
      <c r="T28" s="27">
        <f t="shared" si="12"/>
        <v>480000</v>
      </c>
      <c r="U28" s="25">
        <f>SUM(I$13:I28)</f>
        <v>6291</v>
      </c>
      <c r="V28" s="26">
        <f>SUM(J$13:J28)</f>
        <v>11003</v>
      </c>
      <c r="W28" s="26">
        <f>SUM(K$13:K28)</f>
        <v>31473</v>
      </c>
      <c r="X28" s="27">
        <f t="shared" si="3"/>
        <v>48767</v>
      </c>
      <c r="Y28" s="3">
        <f t="shared" si="13"/>
        <v>8.9871428571428574E-2</v>
      </c>
      <c r="Z28" s="3">
        <f t="shared" si="4"/>
        <v>0.11003</v>
      </c>
      <c r="AA28" s="3">
        <f t="shared" si="4"/>
        <v>0.10152580645161291</v>
      </c>
      <c r="AB28" s="4">
        <f t="shared" si="14"/>
        <v>0.10159791666666666</v>
      </c>
      <c r="AC28" s="47">
        <f t="shared" si="5"/>
        <v>1.1273035829711733</v>
      </c>
      <c r="AD28" s="47">
        <f t="shared" si="6"/>
        <v>1.1580142290307891</v>
      </c>
      <c r="AE28" s="47">
        <f t="shared" si="7"/>
        <v>1.1449577559233306</v>
      </c>
      <c r="AF28" s="47">
        <f t="shared" si="15"/>
        <v>3.4302755679252934</v>
      </c>
      <c r="AG28" s="47">
        <f t="shared" si="16"/>
        <v>0.32863353414285357</v>
      </c>
      <c r="AH28" s="47">
        <f t="shared" si="17"/>
        <v>0.33758635599389519</v>
      </c>
      <c r="AI28" s="47">
        <f t="shared" si="18"/>
        <v>0.33378010986325113</v>
      </c>
      <c r="AJ28" s="47">
        <f t="shared" si="8"/>
        <v>3</v>
      </c>
    </row>
    <row r="29" spans="1:36" x14ac:dyDescent="0.3">
      <c r="A29" s="2">
        <v>17</v>
      </c>
      <c r="B29" s="13">
        <v>0.94155845335844435</v>
      </c>
      <c r="C29" s="21">
        <v>5.3153783508686492E-2</v>
      </c>
      <c r="D29" s="31">
        <v>0.52641178733010063</v>
      </c>
      <c r="E29" s="25">
        <f t="shared" si="19"/>
        <v>0</v>
      </c>
      <c r="F29" s="26">
        <f t="shared" si="20"/>
        <v>0</v>
      </c>
      <c r="G29" s="26">
        <f t="shared" si="21"/>
        <v>30000</v>
      </c>
      <c r="H29" s="27">
        <f t="shared" si="22"/>
        <v>30000</v>
      </c>
      <c r="I29" s="25">
        <f t="shared" si="9"/>
        <v>0</v>
      </c>
      <c r="J29" s="26">
        <f t="shared" si="10"/>
        <v>0</v>
      </c>
      <c r="K29" s="26">
        <f t="shared" si="11"/>
        <v>3003</v>
      </c>
      <c r="L29" s="27">
        <f t="shared" si="0"/>
        <v>3003</v>
      </c>
      <c r="M29" s="19" t="str">
        <f t="shared" si="1"/>
        <v/>
      </c>
      <c r="N29" s="3" t="str">
        <f t="shared" si="1"/>
        <v/>
      </c>
      <c r="O29" s="3">
        <f t="shared" si="1"/>
        <v>0.10009999999999999</v>
      </c>
      <c r="P29" s="4">
        <f t="shared" si="2"/>
        <v>0.10009999999999999</v>
      </c>
      <c r="Q29" s="25">
        <f>SUM(E$13:E29)</f>
        <v>70000</v>
      </c>
      <c r="R29" s="26">
        <f>SUM(F$13:F29)</f>
        <v>100000</v>
      </c>
      <c r="S29" s="26">
        <f>SUM(G$13:G29)</f>
        <v>340000</v>
      </c>
      <c r="T29" s="27">
        <f t="shared" si="12"/>
        <v>510000</v>
      </c>
      <c r="U29" s="25">
        <f>SUM(I$13:I29)</f>
        <v>6291</v>
      </c>
      <c r="V29" s="26">
        <f>SUM(J$13:J29)</f>
        <v>11003</v>
      </c>
      <c r="W29" s="26">
        <f>SUM(K$13:K29)</f>
        <v>34476</v>
      </c>
      <c r="X29" s="27">
        <f t="shared" si="3"/>
        <v>51770</v>
      </c>
      <c r="Y29" s="3">
        <f t="shared" si="13"/>
        <v>8.9871428571428574E-2</v>
      </c>
      <c r="Z29" s="3">
        <f t="shared" si="4"/>
        <v>0.11003</v>
      </c>
      <c r="AA29" s="3">
        <f t="shared" si="4"/>
        <v>0.1014</v>
      </c>
      <c r="AB29" s="4">
        <f t="shared" si="14"/>
        <v>0.10150980392156862</v>
      </c>
      <c r="AC29" s="47">
        <f t="shared" si="5"/>
        <v>1.1273035829711733</v>
      </c>
      <c r="AD29" s="47">
        <f t="shared" si="6"/>
        <v>1.1580142290307891</v>
      </c>
      <c r="AE29" s="47">
        <f t="shared" si="7"/>
        <v>1.1447657146004466</v>
      </c>
      <c r="AF29" s="47">
        <f t="shared" si="15"/>
        <v>3.4300835266024094</v>
      </c>
      <c r="AG29" s="47">
        <f t="shared" si="16"/>
        <v>0.32865193346699578</v>
      </c>
      <c r="AH29" s="47">
        <f t="shared" si="17"/>
        <v>0.33760525656290169</v>
      </c>
      <c r="AI29" s="47">
        <f t="shared" si="18"/>
        <v>0.33374280997010242</v>
      </c>
      <c r="AJ29" s="47">
        <f t="shared" si="8"/>
        <v>1</v>
      </c>
    </row>
    <row r="30" spans="1:36" x14ac:dyDescent="0.3">
      <c r="A30" s="2">
        <v>18</v>
      </c>
      <c r="B30" s="13">
        <v>0.38729171739997703</v>
      </c>
      <c r="C30" s="21">
        <v>0.34951775365442306</v>
      </c>
      <c r="D30" s="31">
        <v>0.65407361787018981</v>
      </c>
      <c r="E30" s="25">
        <f t="shared" si="19"/>
        <v>30000</v>
      </c>
      <c r="F30" s="26">
        <f t="shared" si="20"/>
        <v>0</v>
      </c>
      <c r="G30" s="26">
        <f t="shared" si="21"/>
        <v>0</v>
      </c>
      <c r="H30" s="27">
        <f t="shared" si="22"/>
        <v>30000</v>
      </c>
      <c r="I30" s="25">
        <f t="shared" si="9"/>
        <v>2686</v>
      </c>
      <c r="J30" s="26">
        <f t="shared" si="10"/>
        <v>0</v>
      </c>
      <c r="K30" s="26">
        <f t="shared" si="11"/>
        <v>0</v>
      </c>
      <c r="L30" s="27">
        <f t="shared" si="0"/>
        <v>2686</v>
      </c>
      <c r="M30" s="19">
        <f t="shared" si="1"/>
        <v>8.953333333333334E-2</v>
      </c>
      <c r="N30" s="3" t="str">
        <f t="shared" si="1"/>
        <v/>
      </c>
      <c r="O30" s="3" t="str">
        <f t="shared" si="1"/>
        <v/>
      </c>
      <c r="P30" s="4">
        <f t="shared" si="2"/>
        <v>8.953333333333334E-2</v>
      </c>
      <c r="Q30" s="25">
        <f>SUM(E$13:E30)</f>
        <v>100000</v>
      </c>
      <c r="R30" s="26">
        <f>SUM(F$13:F30)</f>
        <v>100000</v>
      </c>
      <c r="S30" s="26">
        <f>SUM(G$13:G30)</f>
        <v>340000</v>
      </c>
      <c r="T30" s="27">
        <f t="shared" si="12"/>
        <v>540000</v>
      </c>
      <c r="U30" s="25">
        <f>SUM(I$13:I30)</f>
        <v>8977</v>
      </c>
      <c r="V30" s="26">
        <f>SUM(J$13:J30)</f>
        <v>11003</v>
      </c>
      <c r="W30" s="26">
        <f>SUM(K$13:K30)</f>
        <v>34476</v>
      </c>
      <c r="X30" s="27">
        <f t="shared" si="3"/>
        <v>54456</v>
      </c>
      <c r="Y30" s="3">
        <f t="shared" si="13"/>
        <v>8.9770000000000003E-2</v>
      </c>
      <c r="Z30" s="3">
        <f t="shared" si="4"/>
        <v>0.11003</v>
      </c>
      <c r="AA30" s="3">
        <f t="shared" si="4"/>
        <v>0.1014</v>
      </c>
      <c r="AB30" s="4">
        <f t="shared" si="14"/>
        <v>0.10084444444444444</v>
      </c>
      <c r="AC30" s="47">
        <f t="shared" si="5"/>
        <v>1.1271511388902131</v>
      </c>
      <c r="AD30" s="47">
        <f t="shared" si="6"/>
        <v>1.1580142290307891</v>
      </c>
      <c r="AE30" s="47">
        <f t="shared" si="7"/>
        <v>1.1447657146004466</v>
      </c>
      <c r="AF30" s="47">
        <f t="shared" si="15"/>
        <v>3.4299310825214491</v>
      </c>
      <c r="AG30" s="47">
        <f t="shared" si="16"/>
        <v>0.32862209524676783</v>
      </c>
      <c r="AH30" s="47">
        <f t="shared" si="17"/>
        <v>0.33762026150668217</v>
      </c>
      <c r="AI30" s="47">
        <f t="shared" si="18"/>
        <v>0.33375764324654994</v>
      </c>
      <c r="AJ30" s="47">
        <f t="shared" si="8"/>
        <v>2</v>
      </c>
    </row>
    <row r="31" spans="1:36" x14ac:dyDescent="0.3">
      <c r="A31" s="2">
        <v>19</v>
      </c>
      <c r="B31" s="13">
        <v>0.13859757743450207</v>
      </c>
      <c r="C31" s="21">
        <v>0.67349503852547188</v>
      </c>
      <c r="D31" s="31">
        <v>0.82419131769920673</v>
      </c>
      <c r="E31" s="25">
        <f t="shared" si="19"/>
        <v>0</v>
      </c>
      <c r="F31" s="26">
        <f t="shared" si="20"/>
        <v>30000</v>
      </c>
      <c r="G31" s="26">
        <f t="shared" si="21"/>
        <v>0</v>
      </c>
      <c r="H31" s="27">
        <f t="shared" si="22"/>
        <v>30000</v>
      </c>
      <c r="I31" s="25">
        <f t="shared" si="9"/>
        <v>0</v>
      </c>
      <c r="J31" s="26">
        <f t="shared" si="10"/>
        <v>3324</v>
      </c>
      <c r="K31" s="26">
        <f t="shared" si="11"/>
        <v>0</v>
      </c>
      <c r="L31" s="27">
        <f t="shared" si="0"/>
        <v>3324</v>
      </c>
      <c r="M31" s="19" t="str">
        <f t="shared" si="1"/>
        <v/>
      </c>
      <c r="N31" s="3">
        <f t="shared" si="1"/>
        <v>0.1108</v>
      </c>
      <c r="O31" s="3" t="str">
        <f t="shared" si="1"/>
        <v/>
      </c>
      <c r="P31" s="4">
        <f t="shared" si="2"/>
        <v>0.1108</v>
      </c>
      <c r="Q31" s="25">
        <f>SUM(E$13:E31)</f>
        <v>100000</v>
      </c>
      <c r="R31" s="26">
        <f>SUM(F$13:F31)</f>
        <v>130000</v>
      </c>
      <c r="S31" s="26">
        <f>SUM(G$13:G31)</f>
        <v>340000</v>
      </c>
      <c r="T31" s="27">
        <f t="shared" si="12"/>
        <v>570000</v>
      </c>
      <c r="U31" s="25">
        <f>SUM(I$13:I31)</f>
        <v>8977</v>
      </c>
      <c r="V31" s="26">
        <f>SUM(J$13:J31)</f>
        <v>14327</v>
      </c>
      <c r="W31" s="26">
        <f>SUM(K$13:K31)</f>
        <v>34476</v>
      </c>
      <c r="X31" s="27">
        <f t="shared" si="3"/>
        <v>57780</v>
      </c>
      <c r="Y31" s="3">
        <f t="shared" si="13"/>
        <v>8.9770000000000003E-2</v>
      </c>
      <c r="Z31" s="3">
        <f t="shared" si="4"/>
        <v>0.11020769230769231</v>
      </c>
      <c r="AA31" s="3">
        <f t="shared" si="4"/>
        <v>0.1014</v>
      </c>
      <c r="AB31" s="4">
        <f t="shared" si="14"/>
        <v>0.10136842105263158</v>
      </c>
      <c r="AC31" s="47">
        <f t="shared" si="5"/>
        <v>1.1271511388902131</v>
      </c>
      <c r="AD31" s="47">
        <f t="shared" si="6"/>
        <v>1.1582886218287614</v>
      </c>
      <c r="AE31" s="47">
        <f t="shared" si="7"/>
        <v>1.1447657146004466</v>
      </c>
      <c r="AF31" s="47">
        <f t="shared" si="15"/>
        <v>3.4302054753194211</v>
      </c>
      <c r="AG31" s="47">
        <f t="shared" si="16"/>
        <v>0.32859580774392316</v>
      </c>
      <c r="AH31" s="47">
        <f t="shared" si="17"/>
        <v>0.33767324732081871</v>
      </c>
      <c r="AI31" s="47">
        <f t="shared" si="18"/>
        <v>0.33373094493525812</v>
      </c>
      <c r="AJ31" s="47">
        <f t="shared" si="8"/>
        <v>3</v>
      </c>
    </row>
    <row r="32" spans="1:36" x14ac:dyDescent="0.3">
      <c r="A32" s="2">
        <v>20</v>
      </c>
      <c r="B32" s="13">
        <v>0.14145637947482426</v>
      </c>
      <c r="C32" s="21">
        <v>2.6127224078081657E-2</v>
      </c>
      <c r="D32" s="31">
        <v>0.76439785704004626</v>
      </c>
      <c r="E32" s="25">
        <f t="shared" si="19"/>
        <v>0</v>
      </c>
      <c r="F32" s="26">
        <f t="shared" si="20"/>
        <v>0</v>
      </c>
      <c r="G32" s="26">
        <f t="shared" si="21"/>
        <v>30000</v>
      </c>
      <c r="H32" s="27">
        <f t="shared" si="22"/>
        <v>30000</v>
      </c>
      <c r="I32" s="25">
        <f t="shared" si="9"/>
        <v>0</v>
      </c>
      <c r="J32" s="26">
        <f t="shared" si="10"/>
        <v>0</v>
      </c>
      <c r="K32" s="26">
        <f t="shared" si="11"/>
        <v>3037</v>
      </c>
      <c r="L32" s="27">
        <f t="shared" si="0"/>
        <v>3037</v>
      </c>
      <c r="M32" s="19" t="str">
        <f t="shared" si="1"/>
        <v/>
      </c>
      <c r="N32" s="3" t="str">
        <f t="shared" si="1"/>
        <v/>
      </c>
      <c r="O32" s="3">
        <f t="shared" si="1"/>
        <v>0.10123333333333333</v>
      </c>
      <c r="P32" s="4">
        <f t="shared" si="2"/>
        <v>0.10123333333333333</v>
      </c>
      <c r="Q32" s="25">
        <f>SUM(E$13:E32)</f>
        <v>100000</v>
      </c>
      <c r="R32" s="26">
        <f>SUM(F$13:F32)</f>
        <v>130000</v>
      </c>
      <c r="S32" s="26">
        <f>SUM(G$13:G32)</f>
        <v>370000</v>
      </c>
      <c r="T32" s="27">
        <f t="shared" si="12"/>
        <v>600000</v>
      </c>
      <c r="U32" s="25">
        <f>SUM(I$13:I32)</f>
        <v>8977</v>
      </c>
      <c r="V32" s="26">
        <f>SUM(J$13:J32)</f>
        <v>14327</v>
      </c>
      <c r="W32" s="26">
        <f>SUM(K$13:K32)</f>
        <v>37513</v>
      </c>
      <c r="X32" s="27">
        <f t="shared" si="3"/>
        <v>60817</v>
      </c>
      <c r="Y32" s="3">
        <f t="shared" si="13"/>
        <v>8.9770000000000003E-2</v>
      </c>
      <c r="Z32" s="3">
        <f t="shared" si="4"/>
        <v>0.11020769230769231</v>
      </c>
      <c r="AA32" s="3">
        <f t="shared" si="4"/>
        <v>0.10138648648648649</v>
      </c>
      <c r="AB32" s="4">
        <f t="shared" si="14"/>
        <v>0.10136166666666667</v>
      </c>
      <c r="AC32" s="47">
        <f t="shared" si="5"/>
        <v>1.1271511388902131</v>
      </c>
      <c r="AD32" s="47">
        <f t="shared" si="6"/>
        <v>1.1582886218287614</v>
      </c>
      <c r="AE32" s="47">
        <f t="shared" si="7"/>
        <v>1.144745088376997</v>
      </c>
      <c r="AF32" s="47">
        <f t="shared" si="15"/>
        <v>3.430184849095971</v>
      </c>
      <c r="AG32" s="47">
        <f t="shared" si="16"/>
        <v>0.32859778364051578</v>
      </c>
      <c r="AH32" s="47">
        <f t="shared" si="17"/>
        <v>0.33767527780143675</v>
      </c>
      <c r="AI32" s="47">
        <f t="shared" si="18"/>
        <v>0.33372693855804764</v>
      </c>
      <c r="AJ32" s="47">
        <f t="shared" si="8"/>
        <v>1</v>
      </c>
    </row>
    <row r="33" spans="1:36" x14ac:dyDescent="0.3">
      <c r="A33" s="2">
        <v>21</v>
      </c>
      <c r="B33" s="13">
        <v>0.42119702339198706</v>
      </c>
      <c r="C33" s="21">
        <v>0.32571719276141586</v>
      </c>
      <c r="D33" s="31">
        <v>0.16207239089430636</v>
      </c>
      <c r="E33" s="25">
        <f t="shared" si="19"/>
        <v>30000</v>
      </c>
      <c r="F33" s="26">
        <f t="shared" si="20"/>
        <v>0</v>
      </c>
      <c r="G33" s="26">
        <f t="shared" si="21"/>
        <v>0</v>
      </c>
      <c r="H33" s="27">
        <f t="shared" si="22"/>
        <v>30000</v>
      </c>
      <c r="I33" s="25">
        <f t="shared" si="9"/>
        <v>2690</v>
      </c>
      <c r="J33" s="26">
        <f t="shared" si="10"/>
        <v>0</v>
      </c>
      <c r="K33" s="26">
        <f t="shared" si="11"/>
        <v>0</v>
      </c>
      <c r="L33" s="27">
        <f t="shared" si="0"/>
        <v>2690</v>
      </c>
      <c r="M33" s="19">
        <f t="shared" si="1"/>
        <v>8.9666666666666672E-2</v>
      </c>
      <c r="N33" s="3" t="str">
        <f t="shared" si="1"/>
        <v/>
      </c>
      <c r="O33" s="3" t="str">
        <f t="shared" si="1"/>
        <v/>
      </c>
      <c r="P33" s="4">
        <f t="shared" si="2"/>
        <v>8.9666666666666672E-2</v>
      </c>
      <c r="Q33" s="25">
        <f>SUM(E$13:E33)</f>
        <v>130000</v>
      </c>
      <c r="R33" s="26">
        <f>SUM(F$13:F33)</f>
        <v>130000</v>
      </c>
      <c r="S33" s="26">
        <f>SUM(G$13:G33)</f>
        <v>370000</v>
      </c>
      <c r="T33" s="27">
        <f t="shared" si="12"/>
        <v>630000</v>
      </c>
      <c r="U33" s="25">
        <f>SUM(I$13:I33)</f>
        <v>11667</v>
      </c>
      <c r="V33" s="26">
        <f>SUM(J$13:J33)</f>
        <v>14327</v>
      </c>
      <c r="W33" s="26">
        <f>SUM(K$13:K33)</f>
        <v>37513</v>
      </c>
      <c r="X33" s="27">
        <f t="shared" si="3"/>
        <v>63507</v>
      </c>
      <c r="Y33" s="3">
        <f t="shared" si="13"/>
        <v>8.974615384615385E-2</v>
      </c>
      <c r="Z33" s="3">
        <f t="shared" si="4"/>
        <v>0.11020769230769231</v>
      </c>
      <c r="AA33" s="3">
        <f t="shared" si="4"/>
        <v>0.10138648648648649</v>
      </c>
      <c r="AB33" s="4">
        <f t="shared" si="14"/>
        <v>0.10080476190476191</v>
      </c>
      <c r="AC33" s="47">
        <f t="shared" si="5"/>
        <v>1.127115301833979</v>
      </c>
      <c r="AD33" s="47">
        <f t="shared" si="6"/>
        <v>1.1582886218287614</v>
      </c>
      <c r="AE33" s="47">
        <f t="shared" si="7"/>
        <v>1.144745088376997</v>
      </c>
      <c r="AF33" s="47">
        <f t="shared" si="15"/>
        <v>3.4301490120397373</v>
      </c>
      <c r="AG33" s="47">
        <f t="shared" si="16"/>
        <v>0.32859076905342377</v>
      </c>
      <c r="AH33" s="47">
        <f t="shared" si="17"/>
        <v>0.33767880572045039</v>
      </c>
      <c r="AI33" s="47">
        <f t="shared" si="18"/>
        <v>0.33373042522612584</v>
      </c>
      <c r="AJ33" s="47">
        <f t="shared" si="8"/>
        <v>1</v>
      </c>
    </row>
    <row r="34" spans="1:36" x14ac:dyDescent="0.3">
      <c r="A34" s="2">
        <v>22</v>
      </c>
      <c r="B34" s="13">
        <v>0.99771515753781737</v>
      </c>
      <c r="C34" s="21">
        <v>0.12220285174429968</v>
      </c>
      <c r="D34" s="31">
        <v>0.73544602216590138</v>
      </c>
      <c r="E34" s="25">
        <f t="shared" si="19"/>
        <v>30000</v>
      </c>
      <c r="F34" s="26">
        <f t="shared" si="20"/>
        <v>0</v>
      </c>
      <c r="G34" s="26">
        <f t="shared" si="21"/>
        <v>0</v>
      </c>
      <c r="H34" s="27">
        <f t="shared" si="22"/>
        <v>30000</v>
      </c>
      <c r="I34" s="25">
        <f t="shared" si="9"/>
        <v>2842</v>
      </c>
      <c r="J34" s="26">
        <f t="shared" si="10"/>
        <v>0</v>
      </c>
      <c r="K34" s="26">
        <f t="shared" si="11"/>
        <v>0</v>
      </c>
      <c r="L34" s="27">
        <f t="shared" si="0"/>
        <v>2842</v>
      </c>
      <c r="M34" s="19">
        <f t="shared" si="1"/>
        <v>9.4733333333333336E-2</v>
      </c>
      <c r="N34" s="3" t="str">
        <f t="shared" si="1"/>
        <v/>
      </c>
      <c r="O34" s="3" t="str">
        <f t="shared" si="1"/>
        <v/>
      </c>
      <c r="P34" s="4">
        <f t="shared" si="2"/>
        <v>9.4733333333333336E-2</v>
      </c>
      <c r="Q34" s="25">
        <f>SUM(E$13:E34)</f>
        <v>160000</v>
      </c>
      <c r="R34" s="26">
        <f>SUM(F$13:F34)</f>
        <v>130000</v>
      </c>
      <c r="S34" s="26">
        <f>SUM(G$13:G34)</f>
        <v>370000</v>
      </c>
      <c r="T34" s="27">
        <f t="shared" si="12"/>
        <v>660000</v>
      </c>
      <c r="U34" s="25">
        <f>SUM(I$13:I34)</f>
        <v>14509</v>
      </c>
      <c r="V34" s="26">
        <f>SUM(J$13:J34)</f>
        <v>14327</v>
      </c>
      <c r="W34" s="26">
        <f>SUM(K$13:K34)</f>
        <v>37513</v>
      </c>
      <c r="X34" s="27">
        <f t="shared" si="3"/>
        <v>66349</v>
      </c>
      <c r="Y34" s="3">
        <f t="shared" si="13"/>
        <v>9.0681250000000005E-2</v>
      </c>
      <c r="Z34" s="3">
        <f t="shared" si="4"/>
        <v>0.11020769230769231</v>
      </c>
      <c r="AA34" s="3">
        <f t="shared" si="4"/>
        <v>0.10138648648648649</v>
      </c>
      <c r="AB34" s="4">
        <f t="shared" si="14"/>
        <v>0.10052878787878788</v>
      </c>
      <c r="AC34" s="47">
        <f t="shared" si="5"/>
        <v>1.1285214598253577</v>
      </c>
      <c r="AD34" s="47">
        <f t="shared" si="6"/>
        <v>1.1582886218287614</v>
      </c>
      <c r="AE34" s="47">
        <f t="shared" si="7"/>
        <v>1.144745088376997</v>
      </c>
      <c r="AF34" s="47">
        <f t="shared" si="15"/>
        <v>3.4315551700311158</v>
      </c>
      <c r="AG34" s="47">
        <f t="shared" si="16"/>
        <v>0.32886589429804353</v>
      </c>
      <c r="AH34" s="47">
        <f t="shared" si="17"/>
        <v>0.33754043412866319</v>
      </c>
      <c r="AI34" s="47">
        <f t="shared" si="18"/>
        <v>0.33359367157329339</v>
      </c>
      <c r="AJ34" s="47">
        <f t="shared" si="8"/>
        <v>1</v>
      </c>
    </row>
    <row r="35" spans="1:36" x14ac:dyDescent="0.3">
      <c r="A35" s="2">
        <v>23</v>
      </c>
      <c r="B35" s="13">
        <v>0.98428068749365749</v>
      </c>
      <c r="C35" s="21">
        <v>0.63245163745720789</v>
      </c>
      <c r="D35" s="31">
        <v>0.39117261660271374</v>
      </c>
      <c r="E35" s="25">
        <f t="shared" si="19"/>
        <v>30000</v>
      </c>
      <c r="F35" s="26">
        <f t="shared" si="20"/>
        <v>0</v>
      </c>
      <c r="G35" s="26">
        <f t="shared" si="21"/>
        <v>0</v>
      </c>
      <c r="H35" s="27">
        <f t="shared" si="22"/>
        <v>30000</v>
      </c>
      <c r="I35" s="25">
        <f t="shared" si="9"/>
        <v>2807</v>
      </c>
      <c r="J35" s="26">
        <f t="shared" si="10"/>
        <v>0</v>
      </c>
      <c r="K35" s="26">
        <f t="shared" si="11"/>
        <v>0</v>
      </c>
      <c r="L35" s="27">
        <f t="shared" si="0"/>
        <v>2807</v>
      </c>
      <c r="M35" s="19">
        <f t="shared" si="1"/>
        <v>9.3566666666666673E-2</v>
      </c>
      <c r="N35" s="3" t="str">
        <f t="shared" si="1"/>
        <v/>
      </c>
      <c r="O35" s="3" t="str">
        <f t="shared" si="1"/>
        <v/>
      </c>
      <c r="P35" s="4">
        <f t="shared" si="2"/>
        <v>9.3566666666666673E-2</v>
      </c>
      <c r="Q35" s="25">
        <f>SUM(E$13:E35)</f>
        <v>190000</v>
      </c>
      <c r="R35" s="26">
        <f>SUM(F$13:F35)</f>
        <v>130000</v>
      </c>
      <c r="S35" s="26">
        <f>SUM(G$13:G35)</f>
        <v>370000</v>
      </c>
      <c r="T35" s="27">
        <f t="shared" si="12"/>
        <v>690000</v>
      </c>
      <c r="U35" s="25">
        <f>SUM(I$13:I35)</f>
        <v>17316</v>
      </c>
      <c r="V35" s="26">
        <f>SUM(J$13:J35)</f>
        <v>14327</v>
      </c>
      <c r="W35" s="26">
        <f>SUM(K$13:K35)</f>
        <v>37513</v>
      </c>
      <c r="X35" s="27">
        <f t="shared" si="3"/>
        <v>69156</v>
      </c>
      <c r="Y35" s="3">
        <f t="shared" si="13"/>
        <v>9.1136842105263155E-2</v>
      </c>
      <c r="Z35" s="3">
        <f t="shared" si="4"/>
        <v>0.11020769230769231</v>
      </c>
      <c r="AA35" s="3">
        <f t="shared" si="4"/>
        <v>0.10138648648648649</v>
      </c>
      <c r="AB35" s="4">
        <f t="shared" si="14"/>
        <v>0.10022608695652174</v>
      </c>
      <c r="AC35" s="47">
        <f t="shared" si="5"/>
        <v>1.1292071953716938</v>
      </c>
      <c r="AD35" s="47">
        <f t="shared" si="6"/>
        <v>1.1582886218287614</v>
      </c>
      <c r="AE35" s="47">
        <f t="shared" si="7"/>
        <v>1.144745088376997</v>
      </c>
      <c r="AF35" s="47">
        <f t="shared" si="15"/>
        <v>3.4322409055774523</v>
      </c>
      <c r="AG35" s="47">
        <f t="shared" si="16"/>
        <v>0.32899998177188322</v>
      </c>
      <c r="AH35" s="47">
        <f t="shared" si="17"/>
        <v>0.33747299612522008</v>
      </c>
      <c r="AI35" s="47">
        <f t="shared" si="18"/>
        <v>0.33352702210289664</v>
      </c>
      <c r="AJ35" s="47">
        <f t="shared" si="8"/>
        <v>2</v>
      </c>
    </row>
    <row r="36" spans="1:36" x14ac:dyDescent="0.3">
      <c r="A36" s="2">
        <v>24</v>
      </c>
      <c r="B36" s="13">
        <v>0.52196668971603</v>
      </c>
      <c r="C36" s="21">
        <v>0.79065612043287048</v>
      </c>
      <c r="D36" s="31">
        <v>0.95330356806762984</v>
      </c>
      <c r="E36" s="25">
        <f t="shared" si="19"/>
        <v>0</v>
      </c>
      <c r="F36" s="26">
        <f t="shared" si="20"/>
        <v>30000</v>
      </c>
      <c r="G36" s="26">
        <f t="shared" si="21"/>
        <v>0</v>
      </c>
      <c r="H36" s="27">
        <f t="shared" si="22"/>
        <v>30000</v>
      </c>
      <c r="I36" s="25">
        <f t="shared" si="9"/>
        <v>0</v>
      </c>
      <c r="J36" s="26">
        <f t="shared" si="10"/>
        <v>3344</v>
      </c>
      <c r="K36" s="26">
        <f t="shared" si="11"/>
        <v>0</v>
      </c>
      <c r="L36" s="27">
        <f t="shared" si="0"/>
        <v>3344</v>
      </c>
      <c r="M36" s="19" t="str">
        <f t="shared" si="1"/>
        <v/>
      </c>
      <c r="N36" s="3">
        <f t="shared" si="1"/>
        <v>0.11146666666666667</v>
      </c>
      <c r="O36" s="3" t="str">
        <f t="shared" si="1"/>
        <v/>
      </c>
      <c r="P36" s="4">
        <f t="shared" si="2"/>
        <v>0.11146666666666667</v>
      </c>
      <c r="Q36" s="25">
        <f>SUM(E$13:E36)</f>
        <v>190000</v>
      </c>
      <c r="R36" s="26">
        <f>SUM(F$13:F36)</f>
        <v>160000</v>
      </c>
      <c r="S36" s="26">
        <f>SUM(G$13:G36)</f>
        <v>370000</v>
      </c>
      <c r="T36" s="27">
        <f t="shared" si="12"/>
        <v>720000</v>
      </c>
      <c r="U36" s="25">
        <f>SUM(I$13:I36)</f>
        <v>17316</v>
      </c>
      <c r="V36" s="26">
        <f>SUM(J$13:J36)</f>
        <v>17671</v>
      </c>
      <c r="W36" s="26">
        <f>SUM(K$13:K36)</f>
        <v>37513</v>
      </c>
      <c r="X36" s="27">
        <f t="shared" si="3"/>
        <v>72500</v>
      </c>
      <c r="Y36" s="3">
        <f t="shared" si="13"/>
        <v>9.1136842105263155E-2</v>
      </c>
      <c r="Z36" s="3">
        <f t="shared" si="4"/>
        <v>0.11044374999999999</v>
      </c>
      <c r="AA36" s="3">
        <f t="shared" si="4"/>
        <v>0.10138648648648649</v>
      </c>
      <c r="AB36" s="4">
        <f t="shared" si="14"/>
        <v>0.10069444444444445</v>
      </c>
      <c r="AC36" s="47">
        <f t="shared" si="5"/>
        <v>1.1292071953716938</v>
      </c>
      <c r="AD36" s="47">
        <f t="shared" si="6"/>
        <v>1.1586532431256527</v>
      </c>
      <c r="AE36" s="47">
        <f t="shared" si="7"/>
        <v>1.144745088376997</v>
      </c>
      <c r="AF36" s="47">
        <f t="shared" si="15"/>
        <v>3.4326055268743429</v>
      </c>
      <c r="AG36" s="47">
        <f t="shared" si="16"/>
        <v>0.32896503444132297</v>
      </c>
      <c r="AH36" s="47">
        <f t="shared" si="17"/>
        <v>0.33754337166167109</v>
      </c>
      <c r="AI36" s="47">
        <f t="shared" si="18"/>
        <v>0.33349159389700606</v>
      </c>
      <c r="AJ36" s="47">
        <f t="shared" si="8"/>
        <v>3</v>
      </c>
    </row>
    <row r="37" spans="1:36" x14ac:dyDescent="0.3">
      <c r="A37" s="2">
        <v>25</v>
      </c>
      <c r="B37" s="13">
        <v>4.933555335810913E-2</v>
      </c>
      <c r="C37" s="21">
        <v>0.35697519890735652</v>
      </c>
      <c r="D37" s="31">
        <v>0.97408168607555767</v>
      </c>
      <c r="E37" s="25">
        <f t="shared" si="19"/>
        <v>0</v>
      </c>
      <c r="F37" s="26">
        <f t="shared" si="20"/>
        <v>0</v>
      </c>
      <c r="G37" s="26">
        <f t="shared" si="21"/>
        <v>30000</v>
      </c>
      <c r="H37" s="27">
        <f t="shared" si="22"/>
        <v>30000</v>
      </c>
      <c r="I37" s="25">
        <f t="shared" si="9"/>
        <v>0</v>
      </c>
      <c r="J37" s="26">
        <f t="shared" si="10"/>
        <v>0</v>
      </c>
      <c r="K37" s="26">
        <f t="shared" si="11"/>
        <v>3101</v>
      </c>
      <c r="L37" s="27">
        <f t="shared" si="0"/>
        <v>3101</v>
      </c>
      <c r="M37" s="19" t="str">
        <f t="shared" si="1"/>
        <v/>
      </c>
      <c r="N37" s="3" t="str">
        <f t="shared" si="1"/>
        <v/>
      </c>
      <c r="O37" s="3">
        <f t="shared" si="1"/>
        <v>0.10336666666666666</v>
      </c>
      <c r="P37" s="4">
        <f t="shared" si="2"/>
        <v>0.10336666666666666</v>
      </c>
      <c r="Q37" s="25">
        <f>SUM(E$13:E37)</f>
        <v>190000</v>
      </c>
      <c r="R37" s="26">
        <f>SUM(F$13:F37)</f>
        <v>160000</v>
      </c>
      <c r="S37" s="26">
        <f>SUM(G$13:G37)</f>
        <v>400000</v>
      </c>
      <c r="T37" s="27">
        <f t="shared" si="12"/>
        <v>750000</v>
      </c>
      <c r="U37" s="25">
        <f>SUM(I$13:I37)</f>
        <v>17316</v>
      </c>
      <c r="V37" s="26">
        <f>SUM(J$13:J37)</f>
        <v>17671</v>
      </c>
      <c r="W37" s="26">
        <f>SUM(K$13:K37)</f>
        <v>40614</v>
      </c>
      <c r="X37" s="27">
        <f t="shared" si="3"/>
        <v>75601</v>
      </c>
      <c r="Y37" s="3">
        <f t="shared" si="13"/>
        <v>9.1136842105263155E-2</v>
      </c>
      <c r="Z37" s="3">
        <f t="shared" si="4"/>
        <v>0.11044374999999999</v>
      </c>
      <c r="AA37" s="3">
        <f t="shared" si="4"/>
        <v>0.101535</v>
      </c>
      <c r="AB37" s="4">
        <f t="shared" si="14"/>
        <v>0.10080133333333334</v>
      </c>
      <c r="AC37" s="47">
        <f t="shared" si="5"/>
        <v>1.1292071953716938</v>
      </c>
      <c r="AD37" s="47">
        <f t="shared" si="6"/>
        <v>1.1586532431256527</v>
      </c>
      <c r="AE37" s="47">
        <f t="shared" si="7"/>
        <v>1.144971790975392</v>
      </c>
      <c r="AF37" s="47">
        <f t="shared" si="15"/>
        <v>3.432832229472738</v>
      </c>
      <c r="AG37" s="47">
        <f t="shared" si="16"/>
        <v>0.3289433097478035</v>
      </c>
      <c r="AH37" s="47">
        <f t="shared" si="17"/>
        <v>0.33752108045886492</v>
      </c>
      <c r="AI37" s="47">
        <f t="shared" si="18"/>
        <v>0.33353560979333169</v>
      </c>
      <c r="AJ37" s="47">
        <f t="shared" si="8"/>
        <v>2</v>
      </c>
    </row>
    <row r="38" spans="1:36" x14ac:dyDescent="0.3">
      <c r="A38" s="2">
        <v>26</v>
      </c>
      <c r="B38" s="13">
        <v>0.82917890129802863</v>
      </c>
      <c r="C38" s="21">
        <v>0.4786780692503757</v>
      </c>
      <c r="D38" s="31">
        <v>0.76999271073489683</v>
      </c>
      <c r="E38" s="25">
        <f t="shared" si="19"/>
        <v>0</v>
      </c>
      <c r="F38" s="26">
        <f t="shared" si="20"/>
        <v>30000</v>
      </c>
      <c r="G38" s="26">
        <f t="shared" si="21"/>
        <v>0</v>
      </c>
      <c r="H38" s="27">
        <f t="shared" si="22"/>
        <v>30000</v>
      </c>
      <c r="I38" s="25">
        <f t="shared" si="9"/>
        <v>0</v>
      </c>
      <c r="J38" s="26">
        <f t="shared" si="10"/>
        <v>3297</v>
      </c>
      <c r="K38" s="26">
        <f t="shared" si="11"/>
        <v>0</v>
      </c>
      <c r="L38" s="27">
        <f t="shared" si="0"/>
        <v>3297</v>
      </c>
      <c r="M38" s="19" t="str">
        <f t="shared" si="1"/>
        <v/>
      </c>
      <c r="N38" s="3">
        <f t="shared" si="1"/>
        <v>0.1099</v>
      </c>
      <c r="O38" s="3" t="str">
        <f t="shared" si="1"/>
        <v/>
      </c>
      <c r="P38" s="4">
        <f t="shared" si="2"/>
        <v>0.1099</v>
      </c>
      <c r="Q38" s="25">
        <f>SUM(E$13:E38)</f>
        <v>190000</v>
      </c>
      <c r="R38" s="26">
        <f>SUM(F$13:F38)</f>
        <v>190000</v>
      </c>
      <c r="S38" s="26">
        <f>SUM(G$13:G38)</f>
        <v>400000</v>
      </c>
      <c r="T38" s="27">
        <f t="shared" si="12"/>
        <v>780000</v>
      </c>
      <c r="U38" s="25">
        <f>SUM(I$13:I38)</f>
        <v>17316</v>
      </c>
      <c r="V38" s="26">
        <f>SUM(J$13:J38)</f>
        <v>20968</v>
      </c>
      <c r="W38" s="26">
        <f>SUM(K$13:K38)</f>
        <v>40614</v>
      </c>
      <c r="X38" s="27">
        <f t="shared" si="3"/>
        <v>78898</v>
      </c>
      <c r="Y38" s="3">
        <f t="shared" si="13"/>
        <v>9.1136842105263155E-2</v>
      </c>
      <c r="Z38" s="3">
        <f t="shared" si="4"/>
        <v>0.1103578947368421</v>
      </c>
      <c r="AA38" s="3">
        <f t="shared" si="4"/>
        <v>0.101535</v>
      </c>
      <c r="AB38" s="4">
        <f t="shared" si="14"/>
        <v>0.10115128205128206</v>
      </c>
      <c r="AC38" s="47">
        <f t="shared" si="5"/>
        <v>1.1292071953716938</v>
      </c>
      <c r="AD38" s="47">
        <f t="shared" si="6"/>
        <v>1.158520615411526</v>
      </c>
      <c r="AE38" s="47">
        <f t="shared" si="7"/>
        <v>1.144971790975392</v>
      </c>
      <c r="AF38" s="47">
        <f t="shared" si="15"/>
        <v>3.4326996017586113</v>
      </c>
      <c r="AG38" s="47">
        <f t="shared" si="16"/>
        <v>0.32895601898668558</v>
      </c>
      <c r="AH38" s="47">
        <f t="shared" si="17"/>
        <v>0.33749548455041117</v>
      </c>
      <c r="AI38" s="47">
        <f t="shared" si="18"/>
        <v>0.33354849646290341</v>
      </c>
      <c r="AJ38" s="47">
        <f t="shared" si="8"/>
        <v>2</v>
      </c>
    </row>
    <row r="39" spans="1:36" x14ac:dyDescent="0.3">
      <c r="A39" s="2">
        <v>27</v>
      </c>
      <c r="B39" s="13">
        <v>0.83057412655940144</v>
      </c>
      <c r="C39" s="21">
        <v>0.11268826372767071</v>
      </c>
      <c r="D39" s="31">
        <v>0.10136237862120667</v>
      </c>
      <c r="E39" s="25">
        <f t="shared" si="19"/>
        <v>0</v>
      </c>
      <c r="F39" s="26">
        <f t="shared" si="20"/>
        <v>30000</v>
      </c>
      <c r="G39" s="26">
        <f t="shared" si="21"/>
        <v>0</v>
      </c>
      <c r="H39" s="27">
        <f t="shared" si="22"/>
        <v>30000</v>
      </c>
      <c r="I39" s="25">
        <f t="shared" si="9"/>
        <v>0</v>
      </c>
      <c r="J39" s="26">
        <f t="shared" si="10"/>
        <v>3234</v>
      </c>
      <c r="K39" s="26">
        <f t="shared" si="11"/>
        <v>0</v>
      </c>
      <c r="L39" s="27">
        <f t="shared" si="0"/>
        <v>3234</v>
      </c>
      <c r="M39" s="19" t="str">
        <f t="shared" si="1"/>
        <v/>
      </c>
      <c r="N39" s="3">
        <f t="shared" si="1"/>
        <v>0.10780000000000001</v>
      </c>
      <c r="O39" s="3" t="str">
        <f t="shared" si="1"/>
        <v/>
      </c>
      <c r="P39" s="4">
        <f t="shared" si="2"/>
        <v>0.10780000000000001</v>
      </c>
      <c r="Q39" s="25">
        <f>SUM(E$13:E39)</f>
        <v>190000</v>
      </c>
      <c r="R39" s="26">
        <f>SUM(F$13:F39)</f>
        <v>220000</v>
      </c>
      <c r="S39" s="26">
        <f>SUM(G$13:G39)</f>
        <v>400000</v>
      </c>
      <c r="T39" s="27">
        <f t="shared" si="12"/>
        <v>810000</v>
      </c>
      <c r="U39" s="25">
        <f>SUM(I$13:I39)</f>
        <v>17316</v>
      </c>
      <c r="V39" s="26">
        <f>SUM(J$13:J39)</f>
        <v>24202</v>
      </c>
      <c r="W39" s="26">
        <f>SUM(K$13:K39)</f>
        <v>40614</v>
      </c>
      <c r="X39" s="27">
        <f t="shared" si="3"/>
        <v>82132</v>
      </c>
      <c r="Y39" s="3">
        <f t="shared" si="13"/>
        <v>9.1136842105263155E-2</v>
      </c>
      <c r="Z39" s="3">
        <f t="shared" si="4"/>
        <v>0.1100090909090909</v>
      </c>
      <c r="AA39" s="3">
        <f t="shared" si="4"/>
        <v>0.101535</v>
      </c>
      <c r="AB39" s="4">
        <f t="shared" si="14"/>
        <v>0.10139753086419753</v>
      </c>
      <c r="AC39" s="47">
        <f t="shared" si="5"/>
        <v>1.1292071953716938</v>
      </c>
      <c r="AD39" s="47">
        <f t="shared" si="6"/>
        <v>1.1579819454477529</v>
      </c>
      <c r="AE39" s="47">
        <f t="shared" si="7"/>
        <v>1.144971790975392</v>
      </c>
      <c r="AF39" s="47">
        <f t="shared" si="15"/>
        <v>3.4321609317948383</v>
      </c>
      <c r="AG39" s="47">
        <f t="shared" si="16"/>
        <v>0.32900764789638759</v>
      </c>
      <c r="AH39" s="47">
        <f t="shared" si="17"/>
        <v>0.33739150595196293</v>
      </c>
      <c r="AI39" s="47">
        <f t="shared" si="18"/>
        <v>0.33360084615164953</v>
      </c>
      <c r="AJ39" s="47">
        <f t="shared" si="8"/>
        <v>1</v>
      </c>
    </row>
    <row r="40" spans="1:36" x14ac:dyDescent="0.3">
      <c r="A40" s="2">
        <v>28</v>
      </c>
      <c r="B40" s="13">
        <v>0.12541295162440103</v>
      </c>
      <c r="C40" s="21">
        <v>0.57034601159728393</v>
      </c>
      <c r="D40" s="31">
        <v>0.33625967477603558</v>
      </c>
      <c r="E40" s="25">
        <f t="shared" si="19"/>
        <v>30000</v>
      </c>
      <c r="F40" s="26">
        <f t="shared" si="20"/>
        <v>0</v>
      </c>
      <c r="G40" s="26">
        <f t="shared" si="21"/>
        <v>0</v>
      </c>
      <c r="H40" s="27">
        <f t="shared" si="22"/>
        <v>30000</v>
      </c>
      <c r="I40" s="25">
        <f t="shared" si="9"/>
        <v>2643</v>
      </c>
      <c r="J40" s="26">
        <f t="shared" si="10"/>
        <v>0</v>
      </c>
      <c r="K40" s="26">
        <f t="shared" si="11"/>
        <v>0</v>
      </c>
      <c r="L40" s="27">
        <f t="shared" si="0"/>
        <v>2643</v>
      </c>
      <c r="M40" s="19">
        <f t="shared" si="1"/>
        <v>8.8099999999999998E-2</v>
      </c>
      <c r="N40" s="3" t="str">
        <f t="shared" si="1"/>
        <v/>
      </c>
      <c r="O40" s="3" t="str">
        <f t="shared" si="1"/>
        <v/>
      </c>
      <c r="P40" s="4">
        <f t="shared" si="2"/>
        <v>8.8099999999999998E-2</v>
      </c>
      <c r="Q40" s="25">
        <f>SUM(E$13:E40)</f>
        <v>220000</v>
      </c>
      <c r="R40" s="26">
        <f>SUM(F$13:F40)</f>
        <v>220000</v>
      </c>
      <c r="S40" s="26">
        <f>SUM(G$13:G40)</f>
        <v>400000</v>
      </c>
      <c r="T40" s="27">
        <f t="shared" si="12"/>
        <v>840000</v>
      </c>
      <c r="U40" s="25">
        <f>SUM(I$13:I40)</f>
        <v>19959</v>
      </c>
      <c r="V40" s="26">
        <f>SUM(J$13:J40)</f>
        <v>24202</v>
      </c>
      <c r="W40" s="26">
        <f>SUM(K$13:K40)</f>
        <v>40614</v>
      </c>
      <c r="X40" s="27">
        <f t="shared" si="3"/>
        <v>84775</v>
      </c>
      <c r="Y40" s="3">
        <f t="shared" si="13"/>
        <v>9.0722727272727274E-2</v>
      </c>
      <c r="Z40" s="3">
        <f t="shared" si="4"/>
        <v>0.1100090909090909</v>
      </c>
      <c r="AA40" s="3">
        <f t="shared" si="4"/>
        <v>0.101535</v>
      </c>
      <c r="AB40" s="4">
        <f t="shared" si="14"/>
        <v>0.10092261904761905</v>
      </c>
      <c r="AC40" s="47">
        <f t="shared" si="5"/>
        <v>1.1285838722076289</v>
      </c>
      <c r="AD40" s="47">
        <f t="shared" si="6"/>
        <v>1.1579819454477529</v>
      </c>
      <c r="AE40" s="47">
        <f t="shared" si="7"/>
        <v>1.144971790975392</v>
      </c>
      <c r="AF40" s="47">
        <f t="shared" si="15"/>
        <v>3.4315376086307738</v>
      </c>
      <c r="AG40" s="47">
        <f t="shared" si="16"/>
        <v>0.32888576519432289</v>
      </c>
      <c r="AH40" s="47">
        <f t="shared" si="17"/>
        <v>0.33745279158103181</v>
      </c>
      <c r="AI40" s="47">
        <f t="shared" si="18"/>
        <v>0.3336614432246453</v>
      </c>
      <c r="AJ40" s="47">
        <f t="shared" si="8"/>
        <v>2</v>
      </c>
    </row>
    <row r="41" spans="1:36" x14ac:dyDescent="0.3">
      <c r="A41" s="2">
        <v>29</v>
      </c>
      <c r="B41" s="13">
        <v>0.82183322305407136</v>
      </c>
      <c r="C41" s="21">
        <v>0.89974636370046324</v>
      </c>
      <c r="D41" s="31">
        <v>0.63026915525054616</v>
      </c>
      <c r="E41" s="25">
        <f t="shared" si="19"/>
        <v>0</v>
      </c>
      <c r="F41" s="26">
        <f t="shared" si="20"/>
        <v>30000</v>
      </c>
      <c r="G41" s="26">
        <f t="shared" si="21"/>
        <v>0</v>
      </c>
      <c r="H41" s="27">
        <f t="shared" si="22"/>
        <v>30000</v>
      </c>
      <c r="I41" s="25">
        <f t="shared" si="9"/>
        <v>0</v>
      </c>
      <c r="J41" s="26">
        <f t="shared" si="10"/>
        <v>3369</v>
      </c>
      <c r="K41" s="26">
        <f t="shared" si="11"/>
        <v>0</v>
      </c>
      <c r="L41" s="27">
        <f t="shared" si="0"/>
        <v>3369</v>
      </c>
      <c r="M41" s="19" t="str">
        <f t="shared" si="1"/>
        <v/>
      </c>
      <c r="N41" s="3">
        <f t="shared" si="1"/>
        <v>0.1123</v>
      </c>
      <c r="O41" s="3" t="str">
        <f t="shared" si="1"/>
        <v/>
      </c>
      <c r="P41" s="4">
        <f t="shared" si="2"/>
        <v>0.1123</v>
      </c>
      <c r="Q41" s="25">
        <f>SUM(E$13:E41)</f>
        <v>220000</v>
      </c>
      <c r="R41" s="26">
        <f>SUM(F$13:F41)</f>
        <v>250000</v>
      </c>
      <c r="S41" s="26">
        <f>SUM(G$13:G41)</f>
        <v>400000</v>
      </c>
      <c r="T41" s="27">
        <f t="shared" si="12"/>
        <v>870000</v>
      </c>
      <c r="U41" s="25">
        <f>SUM(I$13:I41)</f>
        <v>19959</v>
      </c>
      <c r="V41" s="26">
        <f>SUM(J$13:J41)</f>
        <v>27571</v>
      </c>
      <c r="W41" s="26">
        <f>SUM(K$13:K41)</f>
        <v>40614</v>
      </c>
      <c r="X41" s="27">
        <f t="shared" si="3"/>
        <v>88144</v>
      </c>
      <c r="Y41" s="3">
        <f t="shared" si="13"/>
        <v>9.0722727272727274E-2</v>
      </c>
      <c r="Z41" s="3">
        <f t="shared" si="4"/>
        <v>0.11028399999999999</v>
      </c>
      <c r="AA41" s="3">
        <f t="shared" si="4"/>
        <v>0.101535</v>
      </c>
      <c r="AB41" s="4">
        <f t="shared" si="14"/>
        <v>0.10131494252873563</v>
      </c>
      <c r="AC41" s="47">
        <f t="shared" si="5"/>
        <v>1.1285838722076289</v>
      </c>
      <c r="AD41" s="47">
        <f t="shared" si="6"/>
        <v>1.1584064762664703</v>
      </c>
      <c r="AE41" s="47">
        <f t="shared" si="7"/>
        <v>1.144971790975392</v>
      </c>
      <c r="AF41" s="47">
        <f t="shared" si="15"/>
        <v>3.4319621394494915</v>
      </c>
      <c r="AG41" s="47">
        <f t="shared" si="16"/>
        <v>0.3288450823028779</v>
      </c>
      <c r="AH41" s="47">
        <f t="shared" si="17"/>
        <v>0.33753474811126155</v>
      </c>
      <c r="AI41" s="47">
        <f t="shared" si="18"/>
        <v>0.33362016958586049</v>
      </c>
      <c r="AJ41" s="47">
        <f t="shared" si="8"/>
        <v>3</v>
      </c>
    </row>
    <row r="42" spans="1:36" x14ac:dyDescent="0.3">
      <c r="A42" s="2">
        <v>30</v>
      </c>
      <c r="B42" s="13">
        <v>0.46672346542798115</v>
      </c>
      <c r="C42" s="21">
        <v>0.13789038283209309</v>
      </c>
      <c r="D42" s="31">
        <v>0.69099104221869756</v>
      </c>
      <c r="E42" s="25">
        <f t="shared" si="19"/>
        <v>0</v>
      </c>
      <c r="F42" s="26">
        <f t="shared" si="20"/>
        <v>0</v>
      </c>
      <c r="G42" s="26">
        <f t="shared" si="21"/>
        <v>30000</v>
      </c>
      <c r="H42" s="27">
        <f t="shared" si="22"/>
        <v>30000</v>
      </c>
      <c r="I42" s="25">
        <f t="shared" si="9"/>
        <v>0</v>
      </c>
      <c r="J42" s="26">
        <f t="shared" si="10"/>
        <v>0</v>
      </c>
      <c r="K42" s="26">
        <f t="shared" si="11"/>
        <v>3026</v>
      </c>
      <c r="L42" s="27">
        <f t="shared" si="0"/>
        <v>3026</v>
      </c>
      <c r="M42" s="19" t="str">
        <f t="shared" si="1"/>
        <v/>
      </c>
      <c r="N42" s="3" t="str">
        <f t="shared" si="1"/>
        <v/>
      </c>
      <c r="O42" s="3">
        <f t="shared" si="1"/>
        <v>0.10086666666666666</v>
      </c>
      <c r="P42" s="4">
        <f t="shared" si="2"/>
        <v>0.10086666666666666</v>
      </c>
      <c r="Q42" s="25">
        <f>SUM(E$13:E42)</f>
        <v>220000</v>
      </c>
      <c r="R42" s="26">
        <f>SUM(F$13:F42)</f>
        <v>250000</v>
      </c>
      <c r="S42" s="26">
        <f>SUM(G$13:G42)</f>
        <v>430000</v>
      </c>
      <c r="T42" s="27">
        <f t="shared" si="12"/>
        <v>900000</v>
      </c>
      <c r="U42" s="25">
        <f>SUM(I$13:I42)</f>
        <v>19959</v>
      </c>
      <c r="V42" s="26">
        <f>SUM(J$13:J42)</f>
        <v>27571</v>
      </c>
      <c r="W42" s="26">
        <f>SUM(K$13:K42)</f>
        <v>43640</v>
      </c>
      <c r="X42" s="27">
        <f t="shared" si="3"/>
        <v>91170</v>
      </c>
      <c r="Y42" s="3">
        <f t="shared" si="13"/>
        <v>9.0722727272727274E-2</v>
      </c>
      <c r="Z42" s="3">
        <f t="shared" si="4"/>
        <v>0.11028399999999999</v>
      </c>
      <c r="AA42" s="3">
        <f t="shared" si="4"/>
        <v>0.10148837209302325</v>
      </c>
      <c r="AB42" s="4">
        <f t="shared" si="14"/>
        <v>0.1013</v>
      </c>
      <c r="AC42" s="47">
        <f t="shared" si="5"/>
        <v>1.1285838722076289</v>
      </c>
      <c r="AD42" s="47">
        <f t="shared" si="6"/>
        <v>1.1584064762664703</v>
      </c>
      <c r="AE42" s="47">
        <f t="shared" si="7"/>
        <v>1.1449006096705576</v>
      </c>
      <c r="AF42" s="47">
        <f t="shared" si="15"/>
        <v>3.4318909581446571</v>
      </c>
      <c r="AG42" s="47">
        <f t="shared" si="16"/>
        <v>0.32885190292227756</v>
      </c>
      <c r="AH42" s="47">
        <f t="shared" si="17"/>
        <v>0.3375417489641705</v>
      </c>
      <c r="AI42" s="47">
        <f t="shared" si="18"/>
        <v>0.33360634811355189</v>
      </c>
      <c r="AJ42" s="47">
        <f t="shared" si="8"/>
        <v>1</v>
      </c>
    </row>
    <row r="43" spans="1:36" x14ac:dyDescent="0.3">
      <c r="A43" s="2">
        <v>31</v>
      </c>
      <c r="B43" s="13">
        <v>0.12246731489099971</v>
      </c>
      <c r="C43" s="21">
        <v>0.95644669866009235</v>
      </c>
      <c r="D43" s="31">
        <v>0.53654371147099855</v>
      </c>
      <c r="E43" s="25">
        <f t="shared" si="19"/>
        <v>30000</v>
      </c>
      <c r="F43" s="26">
        <f t="shared" si="20"/>
        <v>0</v>
      </c>
      <c r="G43" s="26">
        <f t="shared" si="21"/>
        <v>0</v>
      </c>
      <c r="H43" s="27">
        <f t="shared" si="22"/>
        <v>30000</v>
      </c>
      <c r="I43" s="25">
        <f t="shared" si="9"/>
        <v>2642</v>
      </c>
      <c r="J43" s="26">
        <f t="shared" si="10"/>
        <v>0</v>
      </c>
      <c r="K43" s="26">
        <f t="shared" si="11"/>
        <v>0</v>
      </c>
      <c r="L43" s="27">
        <f t="shared" si="0"/>
        <v>2642</v>
      </c>
      <c r="M43" s="19">
        <f t="shared" si="1"/>
        <v>8.8066666666666668E-2</v>
      </c>
      <c r="N43" s="3" t="str">
        <f t="shared" si="1"/>
        <v/>
      </c>
      <c r="O43" s="3" t="str">
        <f t="shared" si="1"/>
        <v/>
      </c>
      <c r="P43" s="4">
        <f t="shared" si="2"/>
        <v>8.8066666666666668E-2</v>
      </c>
      <c r="Q43" s="25">
        <f>SUM(E$13:E43)</f>
        <v>250000</v>
      </c>
      <c r="R43" s="26">
        <f>SUM(F$13:F43)</f>
        <v>250000</v>
      </c>
      <c r="S43" s="26">
        <f>SUM(G$13:G43)</f>
        <v>430000</v>
      </c>
      <c r="T43" s="27">
        <f t="shared" si="12"/>
        <v>930000</v>
      </c>
      <c r="U43" s="25">
        <f>SUM(I$13:I43)</f>
        <v>22601</v>
      </c>
      <c r="V43" s="26">
        <f>SUM(J$13:J43)</f>
        <v>27571</v>
      </c>
      <c r="W43" s="26">
        <f>SUM(K$13:K43)</f>
        <v>43640</v>
      </c>
      <c r="X43" s="27">
        <f t="shared" si="3"/>
        <v>93812</v>
      </c>
      <c r="Y43" s="3">
        <f t="shared" si="13"/>
        <v>9.0403999999999998E-2</v>
      </c>
      <c r="Z43" s="3">
        <f t="shared" si="4"/>
        <v>0.11028399999999999</v>
      </c>
      <c r="AA43" s="3">
        <f t="shared" si="4"/>
        <v>0.10148837209302325</v>
      </c>
      <c r="AB43" s="4">
        <f t="shared" si="14"/>
        <v>0.10087311827956989</v>
      </c>
      <c r="AC43" s="47">
        <f t="shared" si="5"/>
        <v>1.1281043601577139</v>
      </c>
      <c r="AD43" s="47">
        <f t="shared" si="6"/>
        <v>1.1584064762664703</v>
      </c>
      <c r="AE43" s="47">
        <f t="shared" si="7"/>
        <v>1.1449006096705576</v>
      </c>
      <c r="AF43" s="47">
        <f t="shared" si="15"/>
        <v>3.4314114460947414</v>
      </c>
      <c r="AG43" s="47">
        <f t="shared" si="16"/>
        <v>0.32875811539347732</v>
      </c>
      <c r="AH43" s="47">
        <f t="shared" si="17"/>
        <v>0.3375889176988211</v>
      </c>
      <c r="AI43" s="47">
        <f t="shared" si="18"/>
        <v>0.33365296690770169</v>
      </c>
      <c r="AJ43" s="47">
        <f t="shared" si="8"/>
        <v>3</v>
      </c>
    </row>
    <row r="44" spans="1:36" x14ac:dyDescent="0.3">
      <c r="A44" s="2">
        <v>32</v>
      </c>
      <c r="B44" s="13">
        <v>0.75077591207314509</v>
      </c>
      <c r="C44" s="21">
        <v>0.64110748239285398</v>
      </c>
      <c r="D44" s="31">
        <v>0.98913580362115039</v>
      </c>
      <c r="E44" s="25">
        <f t="shared" si="19"/>
        <v>0</v>
      </c>
      <c r="F44" s="26">
        <f t="shared" si="20"/>
        <v>0</v>
      </c>
      <c r="G44" s="26">
        <f t="shared" si="21"/>
        <v>30000</v>
      </c>
      <c r="H44" s="27">
        <f t="shared" si="22"/>
        <v>30000</v>
      </c>
      <c r="I44" s="25">
        <f t="shared" si="9"/>
        <v>0</v>
      </c>
      <c r="J44" s="26">
        <f t="shared" si="10"/>
        <v>0</v>
      </c>
      <c r="K44" s="26">
        <f t="shared" si="11"/>
        <v>3120</v>
      </c>
      <c r="L44" s="27">
        <f t="shared" si="0"/>
        <v>3120</v>
      </c>
      <c r="M44" s="19" t="str">
        <f t="shared" si="1"/>
        <v/>
      </c>
      <c r="N44" s="3" t="str">
        <f t="shared" si="1"/>
        <v/>
      </c>
      <c r="O44" s="3">
        <f t="shared" si="1"/>
        <v>0.104</v>
      </c>
      <c r="P44" s="4">
        <f t="shared" si="2"/>
        <v>0.104</v>
      </c>
      <c r="Q44" s="25">
        <f>SUM(E$13:E44)</f>
        <v>250000</v>
      </c>
      <c r="R44" s="26">
        <f>SUM(F$13:F44)</f>
        <v>250000</v>
      </c>
      <c r="S44" s="26">
        <f>SUM(G$13:G44)</f>
        <v>460000</v>
      </c>
      <c r="T44" s="27">
        <f t="shared" si="12"/>
        <v>960000</v>
      </c>
      <c r="U44" s="25">
        <f>SUM(I$13:I44)</f>
        <v>22601</v>
      </c>
      <c r="V44" s="26">
        <f>SUM(J$13:J44)</f>
        <v>27571</v>
      </c>
      <c r="W44" s="26">
        <f>SUM(K$13:K44)</f>
        <v>46760</v>
      </c>
      <c r="X44" s="27">
        <f t="shared" si="3"/>
        <v>96932</v>
      </c>
      <c r="Y44" s="3">
        <f t="shared" si="13"/>
        <v>9.0403999999999998E-2</v>
      </c>
      <c r="Z44" s="3">
        <f t="shared" si="4"/>
        <v>0.11028399999999999</v>
      </c>
      <c r="AA44" s="3">
        <f t="shared" si="4"/>
        <v>0.10165217391304347</v>
      </c>
      <c r="AB44" s="4">
        <f t="shared" si="14"/>
        <v>0.10097083333333333</v>
      </c>
      <c r="AC44" s="47">
        <f t="shared" si="5"/>
        <v>1.1281043601577139</v>
      </c>
      <c r="AD44" s="47">
        <f t="shared" si="6"/>
        <v>1.1584064762664703</v>
      </c>
      <c r="AE44" s="47">
        <f t="shared" si="7"/>
        <v>1.1451506860496827</v>
      </c>
      <c r="AF44" s="47">
        <f t="shared" si="15"/>
        <v>3.4316615224738669</v>
      </c>
      <c r="AG44" s="47">
        <f t="shared" si="16"/>
        <v>0.32873415771625092</v>
      </c>
      <c r="AH44" s="47">
        <f t="shared" si="17"/>
        <v>0.33756431649219915</v>
      </c>
      <c r="AI44" s="47">
        <f t="shared" si="18"/>
        <v>0.33370152579154999</v>
      </c>
      <c r="AJ44" s="47">
        <f t="shared" si="8"/>
        <v>2</v>
      </c>
    </row>
    <row r="45" spans="1:36" x14ac:dyDescent="0.3">
      <c r="A45" s="2">
        <v>33</v>
      </c>
      <c r="B45" s="13">
        <v>0.44080644629370691</v>
      </c>
      <c r="C45" s="21">
        <v>0.70481351186439056</v>
      </c>
      <c r="D45" s="31">
        <v>5.7944183564048068E-2</v>
      </c>
      <c r="E45" s="25">
        <f t="shared" si="19"/>
        <v>0</v>
      </c>
      <c r="F45" s="26">
        <f t="shared" si="20"/>
        <v>30000</v>
      </c>
      <c r="G45" s="26">
        <f t="shared" si="21"/>
        <v>0</v>
      </c>
      <c r="H45" s="27">
        <f t="shared" si="22"/>
        <v>30000</v>
      </c>
      <c r="I45" s="25">
        <f t="shared" si="9"/>
        <v>0</v>
      </c>
      <c r="J45" s="26">
        <f t="shared" si="10"/>
        <v>3329</v>
      </c>
      <c r="K45" s="26">
        <f t="shared" si="11"/>
        <v>0</v>
      </c>
      <c r="L45" s="27">
        <f t="shared" si="0"/>
        <v>3329</v>
      </c>
      <c r="M45" s="19" t="str">
        <f t="shared" ref="M45:O76" si="23">IF(E45=0,"",I45/E45)</f>
        <v/>
      </c>
      <c r="N45" s="3">
        <f t="shared" si="23"/>
        <v>0.11096666666666667</v>
      </c>
      <c r="O45" s="3" t="str">
        <f t="shared" si="23"/>
        <v/>
      </c>
      <c r="P45" s="4">
        <f t="shared" si="2"/>
        <v>0.11096666666666667</v>
      </c>
      <c r="Q45" s="25">
        <f>SUM(E$13:E45)</f>
        <v>250000</v>
      </c>
      <c r="R45" s="26">
        <f>SUM(F$13:F45)</f>
        <v>280000</v>
      </c>
      <c r="S45" s="26">
        <f>SUM(G$13:G45)</f>
        <v>460000</v>
      </c>
      <c r="T45" s="27">
        <f t="shared" si="12"/>
        <v>990000</v>
      </c>
      <c r="U45" s="25">
        <f>SUM(I$13:I45)</f>
        <v>22601</v>
      </c>
      <c r="V45" s="26">
        <f>SUM(J$13:J45)</f>
        <v>30900</v>
      </c>
      <c r="W45" s="26">
        <f>SUM(K$13:K45)</f>
        <v>46760</v>
      </c>
      <c r="X45" s="27">
        <f t="shared" si="3"/>
        <v>100261</v>
      </c>
      <c r="Y45" s="3">
        <f t="shared" si="13"/>
        <v>9.0403999999999998E-2</v>
      </c>
      <c r="Z45" s="3">
        <f t="shared" si="4"/>
        <v>0.11035714285714286</v>
      </c>
      <c r="AA45" s="3">
        <f t="shared" si="4"/>
        <v>0.10165217391304347</v>
      </c>
      <c r="AB45" s="4">
        <f t="shared" si="14"/>
        <v>0.10127373737373738</v>
      </c>
      <c r="AC45" s="47">
        <f t="shared" ref="AC45:AC76" si="24">EXP(Y45/$C$8)</f>
        <v>1.1281043601577139</v>
      </c>
      <c r="AD45" s="47">
        <f t="shared" ref="AD45:AD76" si="25">EXP(Z45/$C$8)</f>
        <v>1.1585194539879322</v>
      </c>
      <c r="AE45" s="47">
        <f t="shared" ref="AE45:AE76" si="26">EXP(AA45/$C$8)</f>
        <v>1.1451506860496827</v>
      </c>
      <c r="AF45" s="47">
        <f t="shared" si="15"/>
        <v>3.4317745001953286</v>
      </c>
      <c r="AG45" s="47">
        <f t="shared" si="16"/>
        <v>0.32872333543288024</v>
      </c>
      <c r="AH45" s="47">
        <f t="shared" si="17"/>
        <v>0.33758612459006032</v>
      </c>
      <c r="AI45" s="47">
        <f t="shared" si="18"/>
        <v>0.3336905399770595</v>
      </c>
      <c r="AJ45" s="47">
        <f t="shared" ref="AJ45:AJ76" si="27">IF(AG45&gt;=C45,1,IF(SUM(AG45:AH45)&gt;=C45,2,3))</f>
        <v>3</v>
      </c>
    </row>
    <row r="46" spans="1:36" x14ac:dyDescent="0.3">
      <c r="A46" s="2">
        <v>34</v>
      </c>
      <c r="B46" s="13">
        <v>0.37928300021913264</v>
      </c>
      <c r="C46" s="21">
        <v>0.58343850906323758</v>
      </c>
      <c r="D46" s="31">
        <v>0.9713856665544085</v>
      </c>
      <c r="E46" s="25">
        <f t="shared" si="19"/>
        <v>0</v>
      </c>
      <c r="F46" s="26">
        <f t="shared" si="20"/>
        <v>0</v>
      </c>
      <c r="G46" s="26">
        <f t="shared" si="21"/>
        <v>30000</v>
      </c>
      <c r="H46" s="27">
        <f t="shared" si="22"/>
        <v>30000</v>
      </c>
      <c r="I46" s="25">
        <f t="shared" si="9"/>
        <v>0</v>
      </c>
      <c r="J46" s="26">
        <f t="shared" si="10"/>
        <v>0</v>
      </c>
      <c r="K46" s="26">
        <f t="shared" si="11"/>
        <v>3099</v>
      </c>
      <c r="L46" s="27">
        <f t="shared" si="0"/>
        <v>3099</v>
      </c>
      <c r="M46" s="19" t="str">
        <f t="shared" si="23"/>
        <v/>
      </c>
      <c r="N46" s="3" t="str">
        <f t="shared" si="23"/>
        <v/>
      </c>
      <c r="O46" s="3">
        <f t="shared" si="23"/>
        <v>0.1033</v>
      </c>
      <c r="P46" s="4">
        <f t="shared" si="2"/>
        <v>0.1033</v>
      </c>
      <c r="Q46" s="25">
        <f>SUM(E$13:E46)</f>
        <v>250000</v>
      </c>
      <c r="R46" s="26">
        <f>SUM(F$13:F46)</f>
        <v>280000</v>
      </c>
      <c r="S46" s="26">
        <f>SUM(G$13:G46)</f>
        <v>490000</v>
      </c>
      <c r="T46" s="27">
        <f t="shared" si="12"/>
        <v>1020000</v>
      </c>
      <c r="U46" s="25">
        <f>SUM(I$13:I46)</f>
        <v>22601</v>
      </c>
      <c r="V46" s="26">
        <f>SUM(J$13:J46)</f>
        <v>30900</v>
      </c>
      <c r="W46" s="26">
        <f>SUM(K$13:K46)</f>
        <v>49859</v>
      </c>
      <c r="X46" s="27">
        <f t="shared" si="3"/>
        <v>103360</v>
      </c>
      <c r="Y46" s="3">
        <f t="shared" si="13"/>
        <v>9.0403999999999998E-2</v>
      </c>
      <c r="Z46" s="3">
        <f t="shared" si="4"/>
        <v>0.11035714285714286</v>
      </c>
      <c r="AA46" s="3">
        <f t="shared" si="4"/>
        <v>0.10175306122448979</v>
      </c>
      <c r="AB46" s="4">
        <f t="shared" si="14"/>
        <v>0.10133333333333333</v>
      </c>
      <c r="AC46" s="47">
        <f t="shared" si="24"/>
        <v>1.1281043601577139</v>
      </c>
      <c r="AD46" s="47">
        <f t="shared" si="25"/>
        <v>1.1585194539879322</v>
      </c>
      <c r="AE46" s="47">
        <f t="shared" si="26"/>
        <v>1.1453047379759287</v>
      </c>
      <c r="AF46" s="47">
        <f t="shared" si="15"/>
        <v>3.4319285521215748</v>
      </c>
      <c r="AG46" s="47">
        <f t="shared" si="16"/>
        <v>0.32870857974602474</v>
      </c>
      <c r="AH46" s="47">
        <f t="shared" si="17"/>
        <v>0.33757097107157147</v>
      </c>
      <c r="AI46" s="47">
        <f t="shared" si="18"/>
        <v>0.33372044918240379</v>
      </c>
      <c r="AJ46" s="47">
        <f t="shared" si="27"/>
        <v>2</v>
      </c>
    </row>
    <row r="47" spans="1:36" x14ac:dyDescent="0.3">
      <c r="A47" s="2">
        <v>35</v>
      </c>
      <c r="B47" s="13">
        <v>0.16918604551395922</v>
      </c>
      <c r="C47" s="21">
        <v>0.85672879876591712</v>
      </c>
      <c r="D47" s="31">
        <v>0.79024571973503632</v>
      </c>
      <c r="E47" s="25">
        <f t="shared" si="19"/>
        <v>0</v>
      </c>
      <c r="F47" s="26">
        <f t="shared" si="20"/>
        <v>30000</v>
      </c>
      <c r="G47" s="26">
        <f t="shared" si="21"/>
        <v>0</v>
      </c>
      <c r="H47" s="27">
        <f t="shared" si="22"/>
        <v>30000</v>
      </c>
      <c r="I47" s="25">
        <f t="shared" si="9"/>
        <v>0</v>
      </c>
      <c r="J47" s="26">
        <f t="shared" si="10"/>
        <v>3358</v>
      </c>
      <c r="K47" s="26">
        <f t="shared" si="11"/>
        <v>0</v>
      </c>
      <c r="L47" s="27">
        <f t="shared" si="0"/>
        <v>3358</v>
      </c>
      <c r="M47" s="19" t="str">
        <f t="shared" si="23"/>
        <v/>
      </c>
      <c r="N47" s="3">
        <f t="shared" si="23"/>
        <v>0.11193333333333333</v>
      </c>
      <c r="O47" s="3" t="str">
        <f t="shared" si="23"/>
        <v/>
      </c>
      <c r="P47" s="4">
        <f t="shared" si="2"/>
        <v>0.11193333333333333</v>
      </c>
      <c r="Q47" s="25">
        <f>SUM(E$13:E47)</f>
        <v>250000</v>
      </c>
      <c r="R47" s="26">
        <f>SUM(F$13:F47)</f>
        <v>310000</v>
      </c>
      <c r="S47" s="26">
        <f>SUM(G$13:G47)</f>
        <v>490000</v>
      </c>
      <c r="T47" s="27">
        <f t="shared" si="12"/>
        <v>1050000</v>
      </c>
      <c r="U47" s="25">
        <f>SUM(I$13:I47)</f>
        <v>22601</v>
      </c>
      <c r="V47" s="26">
        <f>SUM(J$13:J47)</f>
        <v>34258</v>
      </c>
      <c r="W47" s="26">
        <f>SUM(K$13:K47)</f>
        <v>49859</v>
      </c>
      <c r="X47" s="27">
        <f t="shared" si="3"/>
        <v>106718</v>
      </c>
      <c r="Y47" s="3">
        <f t="shared" si="13"/>
        <v>9.0403999999999998E-2</v>
      </c>
      <c r="Z47" s="3">
        <f t="shared" si="4"/>
        <v>0.11050967741935484</v>
      </c>
      <c r="AA47" s="3">
        <f t="shared" si="4"/>
        <v>0.10175306122448979</v>
      </c>
      <c r="AB47" s="4">
        <f t="shared" si="14"/>
        <v>0.10163619047619048</v>
      </c>
      <c r="AC47" s="47">
        <f t="shared" si="24"/>
        <v>1.1281043601577139</v>
      </c>
      <c r="AD47" s="47">
        <f t="shared" si="25"/>
        <v>1.1587550969598892</v>
      </c>
      <c r="AE47" s="47">
        <f t="shared" si="26"/>
        <v>1.1453047379759287</v>
      </c>
      <c r="AF47" s="47">
        <f t="shared" si="15"/>
        <v>3.4321641950935318</v>
      </c>
      <c r="AG47" s="47">
        <f t="shared" si="16"/>
        <v>0.32868601151728155</v>
      </c>
      <c r="AH47" s="47">
        <f t="shared" si="17"/>
        <v>0.33761645163025522</v>
      </c>
      <c r="AI47" s="47">
        <f t="shared" si="18"/>
        <v>0.33369753685246323</v>
      </c>
      <c r="AJ47" s="47">
        <f t="shared" si="27"/>
        <v>3</v>
      </c>
    </row>
    <row r="48" spans="1:36" x14ac:dyDescent="0.3">
      <c r="A48" s="2">
        <v>36</v>
      </c>
      <c r="B48" s="13">
        <v>4.7865154844888069E-2</v>
      </c>
      <c r="C48" s="21">
        <v>0.52541042716998121</v>
      </c>
      <c r="D48" s="31">
        <v>0.41685646428506251</v>
      </c>
      <c r="E48" s="25">
        <f t="shared" si="19"/>
        <v>0</v>
      </c>
      <c r="F48" s="26">
        <f t="shared" si="20"/>
        <v>0</v>
      </c>
      <c r="G48" s="26">
        <f t="shared" si="21"/>
        <v>30000</v>
      </c>
      <c r="H48" s="27">
        <f t="shared" si="22"/>
        <v>30000</v>
      </c>
      <c r="I48" s="25">
        <f t="shared" si="9"/>
        <v>0</v>
      </c>
      <c r="J48" s="26">
        <f t="shared" si="10"/>
        <v>0</v>
      </c>
      <c r="K48" s="26">
        <f t="shared" si="11"/>
        <v>2989</v>
      </c>
      <c r="L48" s="27">
        <f t="shared" si="0"/>
        <v>2989</v>
      </c>
      <c r="M48" s="19" t="str">
        <f t="shared" si="23"/>
        <v/>
      </c>
      <c r="N48" s="3" t="str">
        <f t="shared" si="23"/>
        <v/>
      </c>
      <c r="O48" s="3">
        <f t="shared" si="23"/>
        <v>9.9633333333333338E-2</v>
      </c>
      <c r="P48" s="4">
        <f t="shared" si="2"/>
        <v>9.9633333333333338E-2</v>
      </c>
      <c r="Q48" s="25">
        <f>SUM(E$13:E48)</f>
        <v>250000</v>
      </c>
      <c r="R48" s="26">
        <f>SUM(F$13:F48)</f>
        <v>310000</v>
      </c>
      <c r="S48" s="26">
        <f>SUM(G$13:G48)</f>
        <v>520000</v>
      </c>
      <c r="T48" s="27">
        <f t="shared" si="12"/>
        <v>1080000</v>
      </c>
      <c r="U48" s="25">
        <f>SUM(I$13:I48)</f>
        <v>22601</v>
      </c>
      <c r="V48" s="26">
        <f>SUM(J$13:J48)</f>
        <v>34258</v>
      </c>
      <c r="W48" s="26">
        <f>SUM(K$13:K48)</f>
        <v>52848</v>
      </c>
      <c r="X48" s="27">
        <f t="shared" si="3"/>
        <v>109707</v>
      </c>
      <c r="Y48" s="3">
        <f t="shared" si="13"/>
        <v>9.0403999999999998E-2</v>
      </c>
      <c r="Z48" s="3">
        <f t="shared" si="4"/>
        <v>0.11050967741935484</v>
      </c>
      <c r="AA48" s="3">
        <f t="shared" si="4"/>
        <v>0.10163076923076923</v>
      </c>
      <c r="AB48" s="4">
        <f t="shared" si="14"/>
        <v>0.10158055555555555</v>
      </c>
      <c r="AC48" s="47">
        <f t="shared" si="24"/>
        <v>1.1281043601577139</v>
      </c>
      <c r="AD48" s="47">
        <f t="shared" si="25"/>
        <v>1.1587550969598892</v>
      </c>
      <c r="AE48" s="47">
        <f t="shared" si="26"/>
        <v>1.1451180044005904</v>
      </c>
      <c r="AF48" s="47">
        <f t="shared" si="15"/>
        <v>3.4319774615181933</v>
      </c>
      <c r="AG48" s="47">
        <f t="shared" si="16"/>
        <v>0.32870389529268002</v>
      </c>
      <c r="AH48" s="47">
        <f t="shared" si="17"/>
        <v>0.33763482131007189</v>
      </c>
      <c r="AI48" s="47">
        <f t="shared" si="18"/>
        <v>0.33366128339724821</v>
      </c>
      <c r="AJ48" s="47">
        <f t="shared" si="27"/>
        <v>2</v>
      </c>
    </row>
    <row r="49" spans="1:36" x14ac:dyDescent="0.3">
      <c r="A49" s="2">
        <v>37</v>
      </c>
      <c r="B49" s="13">
        <v>0.19716443155712249</v>
      </c>
      <c r="C49" s="21">
        <v>0.88580004983850236</v>
      </c>
      <c r="D49" s="31">
        <v>3.0788225974295758E-2</v>
      </c>
      <c r="E49" s="25">
        <f t="shared" si="19"/>
        <v>0</v>
      </c>
      <c r="F49" s="26">
        <f t="shared" si="20"/>
        <v>30000</v>
      </c>
      <c r="G49" s="26">
        <f t="shared" si="21"/>
        <v>0</v>
      </c>
      <c r="H49" s="27">
        <f t="shared" si="22"/>
        <v>30000</v>
      </c>
      <c r="I49" s="25">
        <f t="shared" si="9"/>
        <v>0</v>
      </c>
      <c r="J49" s="26">
        <f t="shared" si="10"/>
        <v>3365</v>
      </c>
      <c r="K49" s="26">
        <f t="shared" si="11"/>
        <v>0</v>
      </c>
      <c r="L49" s="27">
        <f t="shared" si="0"/>
        <v>3365</v>
      </c>
      <c r="M49" s="19" t="str">
        <f t="shared" si="23"/>
        <v/>
      </c>
      <c r="N49" s="3">
        <f t="shared" si="23"/>
        <v>0.11216666666666666</v>
      </c>
      <c r="O49" s="3" t="str">
        <f t="shared" si="23"/>
        <v/>
      </c>
      <c r="P49" s="4">
        <f t="shared" si="2"/>
        <v>0.11216666666666666</v>
      </c>
      <c r="Q49" s="25">
        <f>SUM(E$13:E49)</f>
        <v>250000</v>
      </c>
      <c r="R49" s="26">
        <f>SUM(F$13:F49)</f>
        <v>340000</v>
      </c>
      <c r="S49" s="26">
        <f>SUM(G$13:G49)</f>
        <v>520000</v>
      </c>
      <c r="T49" s="27">
        <f t="shared" si="12"/>
        <v>1110000</v>
      </c>
      <c r="U49" s="25">
        <f>SUM(I$13:I49)</f>
        <v>22601</v>
      </c>
      <c r="V49" s="26">
        <f>SUM(J$13:J49)</f>
        <v>37623</v>
      </c>
      <c r="W49" s="26">
        <f>SUM(K$13:K49)</f>
        <v>52848</v>
      </c>
      <c r="X49" s="27">
        <f t="shared" si="3"/>
        <v>113072</v>
      </c>
      <c r="Y49" s="3">
        <f t="shared" si="13"/>
        <v>9.0403999999999998E-2</v>
      </c>
      <c r="Z49" s="3">
        <f t="shared" si="4"/>
        <v>0.11065588235294117</v>
      </c>
      <c r="AA49" s="3">
        <f t="shared" si="4"/>
        <v>0.10163076923076923</v>
      </c>
      <c r="AB49" s="4">
        <f t="shared" si="14"/>
        <v>0.10186666666666666</v>
      </c>
      <c r="AC49" s="47">
        <f t="shared" si="24"/>
        <v>1.1281043601577139</v>
      </c>
      <c r="AD49" s="47">
        <f t="shared" si="25"/>
        <v>1.1589810065945676</v>
      </c>
      <c r="AE49" s="47">
        <f t="shared" si="26"/>
        <v>1.1451180044005904</v>
      </c>
      <c r="AF49" s="47">
        <f t="shared" si="15"/>
        <v>3.4322033711528714</v>
      </c>
      <c r="AG49" s="47">
        <f t="shared" si="16"/>
        <v>0.32868225980990906</v>
      </c>
      <c r="AH49" s="47">
        <f t="shared" si="17"/>
        <v>0.33767841857380027</v>
      </c>
      <c r="AI49" s="47">
        <f t="shared" si="18"/>
        <v>0.33363932161629078</v>
      </c>
      <c r="AJ49" s="47">
        <f t="shared" si="27"/>
        <v>3</v>
      </c>
    </row>
    <row r="50" spans="1:36" x14ac:dyDescent="0.3">
      <c r="A50" s="2">
        <v>38</v>
      </c>
      <c r="B50" s="13">
        <v>0.48165300113802223</v>
      </c>
      <c r="C50" s="21">
        <v>0.63957253558059357</v>
      </c>
      <c r="D50" s="31">
        <v>0.56574500553275064</v>
      </c>
      <c r="E50" s="25">
        <f t="shared" si="19"/>
        <v>0</v>
      </c>
      <c r="F50" s="26">
        <f t="shared" si="20"/>
        <v>0</v>
      </c>
      <c r="G50" s="26">
        <f t="shared" si="21"/>
        <v>30000</v>
      </c>
      <c r="H50" s="27">
        <f t="shared" si="22"/>
        <v>30000</v>
      </c>
      <c r="I50" s="25">
        <f t="shared" si="9"/>
        <v>0</v>
      </c>
      <c r="J50" s="26">
        <f t="shared" si="10"/>
        <v>0</v>
      </c>
      <c r="K50" s="26">
        <f t="shared" si="11"/>
        <v>3008</v>
      </c>
      <c r="L50" s="27">
        <f t="shared" si="0"/>
        <v>3008</v>
      </c>
      <c r="M50" s="19" t="str">
        <f t="shared" si="23"/>
        <v/>
      </c>
      <c r="N50" s="3" t="str">
        <f t="shared" si="23"/>
        <v/>
      </c>
      <c r="O50" s="3">
        <f t="shared" si="23"/>
        <v>0.10026666666666667</v>
      </c>
      <c r="P50" s="4">
        <f t="shared" si="2"/>
        <v>0.10026666666666667</v>
      </c>
      <c r="Q50" s="25">
        <f>SUM(E$13:E50)</f>
        <v>250000</v>
      </c>
      <c r="R50" s="26">
        <f>SUM(F$13:F50)</f>
        <v>340000</v>
      </c>
      <c r="S50" s="26">
        <f>SUM(G$13:G50)</f>
        <v>550000</v>
      </c>
      <c r="T50" s="27">
        <f t="shared" si="12"/>
        <v>1140000</v>
      </c>
      <c r="U50" s="25">
        <f>SUM(I$13:I50)</f>
        <v>22601</v>
      </c>
      <c r="V50" s="26">
        <f>SUM(J$13:J50)</f>
        <v>37623</v>
      </c>
      <c r="W50" s="26">
        <f>SUM(K$13:K50)</f>
        <v>55856</v>
      </c>
      <c r="X50" s="27">
        <f t="shared" si="3"/>
        <v>116080</v>
      </c>
      <c r="Y50" s="3">
        <f t="shared" si="13"/>
        <v>9.0403999999999998E-2</v>
      </c>
      <c r="Z50" s="3">
        <f t="shared" si="4"/>
        <v>0.11065588235294117</v>
      </c>
      <c r="AA50" s="3">
        <f t="shared" si="4"/>
        <v>0.10155636363636364</v>
      </c>
      <c r="AB50" s="4">
        <f t="shared" si="14"/>
        <v>0.10182456140350878</v>
      </c>
      <c r="AC50" s="47">
        <f t="shared" si="24"/>
        <v>1.1281043601577139</v>
      </c>
      <c r="AD50" s="47">
        <f t="shared" si="25"/>
        <v>1.1589810065945676</v>
      </c>
      <c r="AE50" s="47">
        <f t="shared" si="26"/>
        <v>1.1450044057878892</v>
      </c>
      <c r="AF50" s="47">
        <f t="shared" si="15"/>
        <v>3.4320897725401704</v>
      </c>
      <c r="AG50" s="47">
        <f t="shared" si="16"/>
        <v>0.32869313885189466</v>
      </c>
      <c r="AH50" s="47">
        <f t="shared" si="17"/>
        <v>0.3376895953793127</v>
      </c>
      <c r="AI50" s="47">
        <f t="shared" si="18"/>
        <v>0.33361726576879264</v>
      </c>
      <c r="AJ50" s="47">
        <f t="shared" si="27"/>
        <v>2</v>
      </c>
    </row>
    <row r="51" spans="1:36" x14ac:dyDescent="0.3">
      <c r="A51" s="2">
        <v>39</v>
      </c>
      <c r="B51" s="13">
        <v>0.53252149389767411</v>
      </c>
      <c r="C51" s="21">
        <v>0.26264872583515153</v>
      </c>
      <c r="D51" s="31">
        <v>0.87955960602997807</v>
      </c>
      <c r="E51" s="25">
        <f t="shared" si="19"/>
        <v>0</v>
      </c>
      <c r="F51" s="26">
        <f t="shared" si="20"/>
        <v>30000</v>
      </c>
      <c r="G51" s="26">
        <f t="shared" si="21"/>
        <v>0</v>
      </c>
      <c r="H51" s="27">
        <f t="shared" si="22"/>
        <v>30000</v>
      </c>
      <c r="I51" s="25">
        <f t="shared" si="9"/>
        <v>0</v>
      </c>
      <c r="J51" s="26">
        <f t="shared" si="10"/>
        <v>3265</v>
      </c>
      <c r="K51" s="26">
        <f t="shared" si="11"/>
        <v>0</v>
      </c>
      <c r="L51" s="27">
        <f t="shared" si="0"/>
        <v>3265</v>
      </c>
      <c r="M51" s="19" t="str">
        <f t="shared" si="23"/>
        <v/>
      </c>
      <c r="N51" s="3">
        <f t="shared" si="23"/>
        <v>0.10883333333333334</v>
      </c>
      <c r="O51" s="3" t="str">
        <f t="shared" si="23"/>
        <v/>
      </c>
      <c r="P51" s="4">
        <f t="shared" si="2"/>
        <v>0.10883333333333334</v>
      </c>
      <c r="Q51" s="25">
        <f>SUM(E$13:E51)</f>
        <v>250000</v>
      </c>
      <c r="R51" s="26">
        <f>SUM(F$13:F51)</f>
        <v>370000</v>
      </c>
      <c r="S51" s="26">
        <f>SUM(G$13:G51)</f>
        <v>550000</v>
      </c>
      <c r="T51" s="27">
        <f t="shared" si="12"/>
        <v>1170000</v>
      </c>
      <c r="U51" s="25">
        <f>SUM(I$13:I51)</f>
        <v>22601</v>
      </c>
      <c r="V51" s="26">
        <f>SUM(J$13:J51)</f>
        <v>40888</v>
      </c>
      <c r="W51" s="26">
        <f>SUM(K$13:K51)</f>
        <v>55856</v>
      </c>
      <c r="X51" s="27">
        <f t="shared" si="3"/>
        <v>119345</v>
      </c>
      <c r="Y51" s="3">
        <f t="shared" si="13"/>
        <v>9.0403999999999998E-2</v>
      </c>
      <c r="Z51" s="3">
        <f t="shared" si="4"/>
        <v>0.11050810810810811</v>
      </c>
      <c r="AA51" s="3">
        <f t="shared" si="4"/>
        <v>0.10155636363636364</v>
      </c>
      <c r="AB51" s="4">
        <f t="shared" si="14"/>
        <v>0.1020042735042735</v>
      </c>
      <c r="AC51" s="47">
        <f t="shared" si="24"/>
        <v>1.1281043601577139</v>
      </c>
      <c r="AD51" s="47">
        <f t="shared" si="25"/>
        <v>1.1587526723658848</v>
      </c>
      <c r="AE51" s="47">
        <f t="shared" si="26"/>
        <v>1.1450044057878892</v>
      </c>
      <c r="AF51" s="47">
        <f t="shared" si="15"/>
        <v>3.4318614383114876</v>
      </c>
      <c r="AG51" s="47">
        <f t="shared" si="16"/>
        <v>0.32871500800240738</v>
      </c>
      <c r="AH51" s="47">
        <f t="shared" si="17"/>
        <v>0.33764552945820664</v>
      </c>
      <c r="AI51" s="47">
        <f t="shared" si="18"/>
        <v>0.33363946253938609</v>
      </c>
      <c r="AJ51" s="47">
        <f t="shared" si="27"/>
        <v>1</v>
      </c>
    </row>
    <row r="52" spans="1:36" x14ac:dyDescent="0.3">
      <c r="A52" s="2">
        <v>40</v>
      </c>
      <c r="B52" s="13">
        <v>0.92255295532965398</v>
      </c>
      <c r="C52" s="21">
        <v>0.5670472003227135</v>
      </c>
      <c r="D52" s="31">
        <v>0.28631397150172722</v>
      </c>
      <c r="E52" s="25">
        <f t="shared" si="19"/>
        <v>30000</v>
      </c>
      <c r="F52" s="26">
        <f t="shared" si="20"/>
        <v>0</v>
      </c>
      <c r="G52" s="26">
        <f t="shared" si="21"/>
        <v>0</v>
      </c>
      <c r="H52" s="27">
        <f t="shared" si="22"/>
        <v>30000</v>
      </c>
      <c r="I52" s="25">
        <f t="shared" si="9"/>
        <v>2771</v>
      </c>
      <c r="J52" s="26">
        <f t="shared" si="10"/>
        <v>0</v>
      </c>
      <c r="K52" s="26">
        <f t="shared" si="11"/>
        <v>0</v>
      </c>
      <c r="L52" s="27">
        <f t="shared" si="0"/>
        <v>2771</v>
      </c>
      <c r="M52" s="19">
        <f t="shared" si="23"/>
        <v>9.2366666666666666E-2</v>
      </c>
      <c r="N52" s="3" t="str">
        <f t="shared" si="23"/>
        <v/>
      </c>
      <c r="O52" s="3" t="str">
        <f t="shared" si="23"/>
        <v/>
      </c>
      <c r="P52" s="4">
        <f t="shared" si="2"/>
        <v>9.2366666666666666E-2</v>
      </c>
      <c r="Q52" s="25">
        <f>SUM(E$13:E52)</f>
        <v>280000</v>
      </c>
      <c r="R52" s="26">
        <f>SUM(F$13:F52)</f>
        <v>370000</v>
      </c>
      <c r="S52" s="26">
        <f>SUM(G$13:G52)</f>
        <v>550000</v>
      </c>
      <c r="T52" s="27">
        <f t="shared" si="12"/>
        <v>1200000</v>
      </c>
      <c r="U52" s="25">
        <f>SUM(I$13:I52)</f>
        <v>25372</v>
      </c>
      <c r="V52" s="26">
        <f>SUM(J$13:J52)</f>
        <v>40888</v>
      </c>
      <c r="W52" s="26">
        <f>SUM(K$13:K52)</f>
        <v>55856</v>
      </c>
      <c r="X52" s="27">
        <f t="shared" si="3"/>
        <v>122116</v>
      </c>
      <c r="Y52" s="3">
        <f t="shared" si="13"/>
        <v>9.0614285714285717E-2</v>
      </c>
      <c r="Z52" s="3">
        <f t="shared" si="4"/>
        <v>0.11050810810810811</v>
      </c>
      <c r="AA52" s="3">
        <f t="shared" si="4"/>
        <v>0.10155636363636364</v>
      </c>
      <c r="AB52" s="4">
        <f t="shared" si="14"/>
        <v>0.10176333333333333</v>
      </c>
      <c r="AC52" s="47">
        <f t="shared" si="24"/>
        <v>1.1284207034788485</v>
      </c>
      <c r="AD52" s="47">
        <f t="shared" si="25"/>
        <v>1.1587526723658848</v>
      </c>
      <c r="AE52" s="47">
        <f t="shared" si="26"/>
        <v>1.1450044057878892</v>
      </c>
      <c r="AF52" s="47">
        <f t="shared" si="15"/>
        <v>3.4321777816326224</v>
      </c>
      <c r="AG52" s="47">
        <f t="shared" si="16"/>
        <v>0.32877688024134927</v>
      </c>
      <c r="AH52" s="47">
        <f t="shared" si="17"/>
        <v>0.33761440871943643</v>
      </c>
      <c r="AI52" s="47">
        <f t="shared" si="18"/>
        <v>0.33360871103921436</v>
      </c>
      <c r="AJ52" s="47">
        <f t="shared" si="27"/>
        <v>2</v>
      </c>
    </row>
    <row r="53" spans="1:36" x14ac:dyDescent="0.3">
      <c r="A53" s="2">
        <v>41</v>
      </c>
      <c r="B53" s="13">
        <v>0.30472102087462405</v>
      </c>
      <c r="C53" s="21">
        <v>0.32391430552632161</v>
      </c>
      <c r="D53" s="31">
        <v>0.93321803690125427</v>
      </c>
      <c r="E53" s="25">
        <f t="shared" si="19"/>
        <v>0</v>
      </c>
      <c r="F53" s="26">
        <f t="shared" si="20"/>
        <v>30000</v>
      </c>
      <c r="G53" s="26">
        <f t="shared" si="21"/>
        <v>0</v>
      </c>
      <c r="H53" s="27">
        <f t="shared" si="22"/>
        <v>30000</v>
      </c>
      <c r="I53" s="25">
        <f t="shared" si="9"/>
        <v>0</v>
      </c>
      <c r="J53" s="26">
        <f t="shared" si="10"/>
        <v>3275</v>
      </c>
      <c r="K53" s="26">
        <f t="shared" si="11"/>
        <v>0</v>
      </c>
      <c r="L53" s="27">
        <f t="shared" si="0"/>
        <v>3275</v>
      </c>
      <c r="M53" s="19" t="str">
        <f t="shared" si="23"/>
        <v/>
      </c>
      <c r="N53" s="3">
        <f t="shared" si="23"/>
        <v>0.10916666666666666</v>
      </c>
      <c r="O53" s="3" t="str">
        <f t="shared" si="23"/>
        <v/>
      </c>
      <c r="P53" s="4">
        <f t="shared" si="2"/>
        <v>0.10916666666666666</v>
      </c>
      <c r="Q53" s="25">
        <f>SUM(E$13:E53)</f>
        <v>280000</v>
      </c>
      <c r="R53" s="26">
        <f>SUM(F$13:F53)</f>
        <v>400000</v>
      </c>
      <c r="S53" s="26">
        <f>SUM(G$13:G53)</f>
        <v>550000</v>
      </c>
      <c r="T53" s="27">
        <f t="shared" si="12"/>
        <v>1230000</v>
      </c>
      <c r="U53" s="25">
        <f>SUM(I$13:I53)</f>
        <v>25372</v>
      </c>
      <c r="V53" s="26">
        <f>SUM(J$13:J53)</f>
        <v>44163</v>
      </c>
      <c r="W53" s="26">
        <f>SUM(K$13:K53)</f>
        <v>55856</v>
      </c>
      <c r="X53" s="27">
        <f t="shared" si="3"/>
        <v>125391</v>
      </c>
      <c r="Y53" s="3">
        <f t="shared" si="13"/>
        <v>9.0614285714285717E-2</v>
      </c>
      <c r="Z53" s="3">
        <f t="shared" si="4"/>
        <v>0.11040750000000001</v>
      </c>
      <c r="AA53" s="3">
        <f t="shared" si="4"/>
        <v>0.10155636363636364</v>
      </c>
      <c r="AB53" s="4">
        <f t="shared" si="14"/>
        <v>0.10194390243902439</v>
      </c>
      <c r="AC53" s="47">
        <f t="shared" si="24"/>
        <v>1.1284207034788485</v>
      </c>
      <c r="AD53" s="47">
        <f t="shared" si="25"/>
        <v>1.1585972429055844</v>
      </c>
      <c r="AE53" s="47">
        <f t="shared" si="26"/>
        <v>1.1450044057878892</v>
      </c>
      <c r="AF53" s="47">
        <f t="shared" si="15"/>
        <v>3.4320223521723219</v>
      </c>
      <c r="AG53" s="47">
        <f t="shared" si="16"/>
        <v>0.32879176989176861</v>
      </c>
      <c r="AH53" s="47">
        <f t="shared" si="17"/>
        <v>0.33758441059459954</v>
      </c>
      <c r="AI53" s="47">
        <f t="shared" si="18"/>
        <v>0.3336238195136319</v>
      </c>
      <c r="AJ53" s="47">
        <f t="shared" si="27"/>
        <v>1</v>
      </c>
    </row>
    <row r="54" spans="1:36" x14ac:dyDescent="0.3">
      <c r="A54" s="2">
        <v>42</v>
      </c>
      <c r="B54" s="13">
        <v>0.82345547987851098</v>
      </c>
      <c r="C54" s="21">
        <v>0.28873626061197466</v>
      </c>
      <c r="D54" s="31">
        <v>0.59287093332749319</v>
      </c>
      <c r="E54" s="25">
        <f t="shared" si="19"/>
        <v>30000</v>
      </c>
      <c r="F54" s="26">
        <f t="shared" si="20"/>
        <v>0</v>
      </c>
      <c r="G54" s="26">
        <f t="shared" si="21"/>
        <v>0</v>
      </c>
      <c r="H54" s="27">
        <f t="shared" si="22"/>
        <v>30000</v>
      </c>
      <c r="I54" s="25">
        <f t="shared" si="9"/>
        <v>2746</v>
      </c>
      <c r="J54" s="26">
        <f t="shared" si="10"/>
        <v>0</v>
      </c>
      <c r="K54" s="26">
        <f t="shared" si="11"/>
        <v>0</v>
      </c>
      <c r="L54" s="27">
        <f t="shared" si="0"/>
        <v>2746</v>
      </c>
      <c r="M54" s="19">
        <f t="shared" si="23"/>
        <v>9.1533333333333328E-2</v>
      </c>
      <c r="N54" s="3" t="str">
        <f t="shared" si="23"/>
        <v/>
      </c>
      <c r="O54" s="3" t="str">
        <f t="shared" si="23"/>
        <v/>
      </c>
      <c r="P54" s="4">
        <f t="shared" si="2"/>
        <v>9.1533333333333328E-2</v>
      </c>
      <c r="Q54" s="25">
        <f>SUM(E$13:E54)</f>
        <v>310000</v>
      </c>
      <c r="R54" s="26">
        <f>SUM(F$13:F54)</f>
        <v>400000</v>
      </c>
      <c r="S54" s="26">
        <f>SUM(G$13:G54)</f>
        <v>550000</v>
      </c>
      <c r="T54" s="27">
        <f t="shared" si="12"/>
        <v>1260000</v>
      </c>
      <c r="U54" s="25">
        <f>SUM(I$13:I54)</f>
        <v>28118</v>
      </c>
      <c r="V54" s="26">
        <f>SUM(J$13:J54)</f>
        <v>44163</v>
      </c>
      <c r="W54" s="26">
        <f>SUM(K$13:K54)</f>
        <v>55856</v>
      </c>
      <c r="X54" s="27">
        <f t="shared" si="3"/>
        <v>128137</v>
      </c>
      <c r="Y54" s="3">
        <f t="shared" si="13"/>
        <v>9.0703225806451612E-2</v>
      </c>
      <c r="Z54" s="3">
        <f t="shared" si="4"/>
        <v>0.11040750000000001</v>
      </c>
      <c r="AA54" s="3">
        <f t="shared" si="4"/>
        <v>0.10155636363636364</v>
      </c>
      <c r="AB54" s="4">
        <f t="shared" si="14"/>
        <v>0.10169603174603174</v>
      </c>
      <c r="AC54" s="47">
        <f t="shared" si="24"/>
        <v>1.128554527202047</v>
      </c>
      <c r="AD54" s="47">
        <f t="shared" si="25"/>
        <v>1.1585972429055844</v>
      </c>
      <c r="AE54" s="47">
        <f t="shared" si="26"/>
        <v>1.1450044057878892</v>
      </c>
      <c r="AF54" s="47">
        <f t="shared" si="15"/>
        <v>3.4321561758955208</v>
      </c>
      <c r="AG54" s="47">
        <f t="shared" si="16"/>
        <v>0.32881794107390339</v>
      </c>
      <c r="AH54" s="47">
        <f t="shared" si="17"/>
        <v>0.33757124778952763</v>
      </c>
      <c r="AI54" s="47">
        <f t="shared" si="18"/>
        <v>0.33361081113656893</v>
      </c>
      <c r="AJ54" s="47">
        <f t="shared" si="27"/>
        <v>1</v>
      </c>
    </row>
    <row r="55" spans="1:36" x14ac:dyDescent="0.3">
      <c r="A55" s="2">
        <v>43</v>
      </c>
      <c r="B55" s="13">
        <v>0.69675708463763708</v>
      </c>
      <c r="C55" s="21">
        <v>0.33186280995242534</v>
      </c>
      <c r="D55" s="31">
        <v>3.0146157546610541E-2</v>
      </c>
      <c r="E55" s="25">
        <f t="shared" si="19"/>
        <v>30000</v>
      </c>
      <c r="F55" s="26">
        <f t="shared" si="20"/>
        <v>0</v>
      </c>
      <c r="G55" s="26">
        <f t="shared" si="21"/>
        <v>0</v>
      </c>
      <c r="H55" s="27">
        <f t="shared" si="22"/>
        <v>30000</v>
      </c>
      <c r="I55" s="25">
        <f t="shared" si="9"/>
        <v>2725</v>
      </c>
      <c r="J55" s="26">
        <f t="shared" si="10"/>
        <v>0</v>
      </c>
      <c r="K55" s="26">
        <f t="shared" si="11"/>
        <v>0</v>
      </c>
      <c r="L55" s="27">
        <f t="shared" si="0"/>
        <v>2725</v>
      </c>
      <c r="M55" s="19">
        <f t="shared" si="23"/>
        <v>9.0833333333333335E-2</v>
      </c>
      <c r="N55" s="3" t="str">
        <f t="shared" si="23"/>
        <v/>
      </c>
      <c r="O55" s="3" t="str">
        <f t="shared" si="23"/>
        <v/>
      </c>
      <c r="P55" s="4">
        <f t="shared" si="2"/>
        <v>9.0833333333333335E-2</v>
      </c>
      <c r="Q55" s="25">
        <f>SUM(E$13:E55)</f>
        <v>340000</v>
      </c>
      <c r="R55" s="26">
        <f>SUM(F$13:F55)</f>
        <v>400000</v>
      </c>
      <c r="S55" s="26">
        <f>SUM(G$13:G55)</f>
        <v>550000</v>
      </c>
      <c r="T55" s="27">
        <f t="shared" si="12"/>
        <v>1290000</v>
      </c>
      <c r="U55" s="25">
        <f>SUM(I$13:I55)</f>
        <v>30843</v>
      </c>
      <c r="V55" s="26">
        <f>SUM(J$13:J55)</f>
        <v>44163</v>
      </c>
      <c r="W55" s="26">
        <f>SUM(K$13:K55)</f>
        <v>55856</v>
      </c>
      <c r="X55" s="27">
        <f t="shared" si="3"/>
        <v>130862</v>
      </c>
      <c r="Y55" s="3">
        <f t="shared" si="13"/>
        <v>9.0714705882352947E-2</v>
      </c>
      <c r="Z55" s="3">
        <f t="shared" si="4"/>
        <v>0.11040750000000001</v>
      </c>
      <c r="AA55" s="3">
        <f t="shared" si="4"/>
        <v>0.10155636363636364</v>
      </c>
      <c r="AB55" s="4">
        <f t="shared" si="14"/>
        <v>0.10144341085271318</v>
      </c>
      <c r="AC55" s="47">
        <f t="shared" si="24"/>
        <v>1.1285718018564308</v>
      </c>
      <c r="AD55" s="47">
        <f t="shared" si="25"/>
        <v>1.1585972429055844</v>
      </c>
      <c r="AE55" s="47">
        <f t="shared" si="26"/>
        <v>1.1450044057878892</v>
      </c>
      <c r="AF55" s="47">
        <f t="shared" si="15"/>
        <v>3.4321734505499042</v>
      </c>
      <c r="AG55" s="47">
        <f t="shared" si="16"/>
        <v>0.32882131923595254</v>
      </c>
      <c r="AH55" s="47">
        <f t="shared" si="17"/>
        <v>0.33756954874176115</v>
      </c>
      <c r="AI55" s="47">
        <f t="shared" si="18"/>
        <v>0.33360913202228637</v>
      </c>
      <c r="AJ55" s="47">
        <f t="shared" si="27"/>
        <v>2</v>
      </c>
    </row>
    <row r="56" spans="1:36" x14ac:dyDescent="0.3">
      <c r="A56" s="2">
        <v>44</v>
      </c>
      <c r="B56" s="13">
        <v>0.55118861757691073</v>
      </c>
      <c r="C56" s="21">
        <v>0.32279980663695784</v>
      </c>
      <c r="D56" s="31">
        <v>0.30245200454104371</v>
      </c>
      <c r="E56" s="25">
        <f t="shared" si="19"/>
        <v>0</v>
      </c>
      <c r="F56" s="26">
        <f t="shared" si="20"/>
        <v>30000</v>
      </c>
      <c r="G56" s="26">
        <f t="shared" si="21"/>
        <v>0</v>
      </c>
      <c r="H56" s="27">
        <f t="shared" si="22"/>
        <v>30000</v>
      </c>
      <c r="I56" s="25">
        <f t="shared" si="9"/>
        <v>0</v>
      </c>
      <c r="J56" s="26">
        <f t="shared" si="10"/>
        <v>3275</v>
      </c>
      <c r="K56" s="26">
        <f t="shared" si="11"/>
        <v>0</v>
      </c>
      <c r="L56" s="27">
        <f t="shared" si="0"/>
        <v>3275</v>
      </c>
      <c r="M56" s="19" t="str">
        <f t="shared" si="23"/>
        <v/>
      </c>
      <c r="N56" s="3">
        <f t="shared" si="23"/>
        <v>0.10916666666666666</v>
      </c>
      <c r="O56" s="3" t="str">
        <f t="shared" si="23"/>
        <v/>
      </c>
      <c r="P56" s="4">
        <f t="shared" si="2"/>
        <v>0.10916666666666666</v>
      </c>
      <c r="Q56" s="25">
        <f>SUM(E$13:E56)</f>
        <v>340000</v>
      </c>
      <c r="R56" s="26">
        <f>SUM(F$13:F56)</f>
        <v>430000</v>
      </c>
      <c r="S56" s="26">
        <f>SUM(G$13:G56)</f>
        <v>550000</v>
      </c>
      <c r="T56" s="27">
        <f t="shared" si="12"/>
        <v>1320000</v>
      </c>
      <c r="U56" s="25">
        <f>SUM(I$13:I56)</f>
        <v>30843</v>
      </c>
      <c r="V56" s="26">
        <f>SUM(J$13:J56)</f>
        <v>47438</v>
      </c>
      <c r="W56" s="26">
        <f>SUM(K$13:K56)</f>
        <v>55856</v>
      </c>
      <c r="X56" s="27">
        <f t="shared" si="3"/>
        <v>134137</v>
      </c>
      <c r="Y56" s="3">
        <f t="shared" si="13"/>
        <v>9.0714705882352947E-2</v>
      </c>
      <c r="Z56" s="3">
        <f t="shared" si="4"/>
        <v>0.11032093023255814</v>
      </c>
      <c r="AA56" s="3">
        <f t="shared" si="4"/>
        <v>0.10155636363636364</v>
      </c>
      <c r="AB56" s="4">
        <f t="shared" si="14"/>
        <v>0.1016189393939394</v>
      </c>
      <c r="AC56" s="47">
        <f t="shared" si="24"/>
        <v>1.1285718018564308</v>
      </c>
      <c r="AD56" s="47">
        <f t="shared" si="25"/>
        <v>1.1584635179649214</v>
      </c>
      <c r="AE56" s="47">
        <f t="shared" si="26"/>
        <v>1.1450044057878892</v>
      </c>
      <c r="AF56" s="47">
        <f t="shared" si="15"/>
        <v>3.4320397256092412</v>
      </c>
      <c r="AG56" s="47">
        <f t="shared" si="16"/>
        <v>0.32883413132873673</v>
      </c>
      <c r="AH56" s="47">
        <f t="shared" si="17"/>
        <v>0.33754373800532739</v>
      </c>
      <c r="AI56" s="47">
        <f t="shared" si="18"/>
        <v>0.33362213066593593</v>
      </c>
      <c r="AJ56" s="47">
        <f t="shared" si="27"/>
        <v>1</v>
      </c>
    </row>
    <row r="57" spans="1:36" x14ac:dyDescent="0.3">
      <c r="A57" s="2">
        <v>45</v>
      </c>
      <c r="B57" s="13">
        <v>0.97126569621433068</v>
      </c>
      <c r="C57" s="21">
        <v>0.27809922304627921</v>
      </c>
      <c r="D57" s="31">
        <v>8.1146938452552164E-2</v>
      </c>
      <c r="E57" s="25">
        <f t="shared" si="19"/>
        <v>30000</v>
      </c>
      <c r="F57" s="26">
        <f t="shared" si="20"/>
        <v>0</v>
      </c>
      <c r="G57" s="26">
        <f t="shared" si="21"/>
        <v>0</v>
      </c>
      <c r="H57" s="27">
        <f t="shared" si="22"/>
        <v>30000</v>
      </c>
      <c r="I57" s="25">
        <f t="shared" si="9"/>
        <v>2795</v>
      </c>
      <c r="J57" s="26">
        <f t="shared" si="10"/>
        <v>0</v>
      </c>
      <c r="K57" s="26">
        <f t="shared" si="11"/>
        <v>0</v>
      </c>
      <c r="L57" s="27">
        <f t="shared" si="0"/>
        <v>2795</v>
      </c>
      <c r="M57" s="19">
        <f t="shared" si="23"/>
        <v>9.3166666666666662E-2</v>
      </c>
      <c r="N57" s="3" t="str">
        <f t="shared" si="23"/>
        <v/>
      </c>
      <c r="O57" s="3" t="str">
        <f t="shared" si="23"/>
        <v/>
      </c>
      <c r="P57" s="4">
        <f t="shared" si="2"/>
        <v>9.3166666666666662E-2</v>
      </c>
      <c r="Q57" s="25">
        <f>SUM(E$13:E57)</f>
        <v>370000</v>
      </c>
      <c r="R57" s="26">
        <f>SUM(F$13:F57)</f>
        <v>430000</v>
      </c>
      <c r="S57" s="26">
        <f>SUM(G$13:G57)</f>
        <v>550000</v>
      </c>
      <c r="T57" s="27">
        <f t="shared" si="12"/>
        <v>1350000</v>
      </c>
      <c r="U57" s="25">
        <f>SUM(I$13:I57)</f>
        <v>33638</v>
      </c>
      <c r="V57" s="26">
        <f>SUM(J$13:J57)</f>
        <v>47438</v>
      </c>
      <c r="W57" s="26">
        <f>SUM(K$13:K57)</f>
        <v>55856</v>
      </c>
      <c r="X57" s="27">
        <f t="shared" si="3"/>
        <v>136932</v>
      </c>
      <c r="Y57" s="3">
        <f t="shared" si="13"/>
        <v>9.0913513513513511E-2</v>
      </c>
      <c r="Z57" s="3">
        <f t="shared" si="4"/>
        <v>0.11032093023255814</v>
      </c>
      <c r="AA57" s="3">
        <f t="shared" si="4"/>
        <v>0.10155636363636364</v>
      </c>
      <c r="AB57" s="4">
        <f t="shared" si="14"/>
        <v>0.10143111111111111</v>
      </c>
      <c r="AC57" s="47">
        <f t="shared" si="24"/>
        <v>1.128870999758592</v>
      </c>
      <c r="AD57" s="47">
        <f t="shared" si="25"/>
        <v>1.1584635179649214</v>
      </c>
      <c r="AE57" s="47">
        <f t="shared" si="26"/>
        <v>1.1450044057878892</v>
      </c>
      <c r="AF57" s="47">
        <f t="shared" si="15"/>
        <v>3.4323389235114026</v>
      </c>
      <c r="AG57" s="47">
        <f t="shared" si="16"/>
        <v>0.32889263703705507</v>
      </c>
      <c r="AH57" s="47">
        <f t="shared" si="17"/>
        <v>0.33751431422738776</v>
      </c>
      <c r="AI57" s="47">
        <f t="shared" si="18"/>
        <v>0.33359304873555717</v>
      </c>
      <c r="AJ57" s="47">
        <f t="shared" si="27"/>
        <v>1</v>
      </c>
    </row>
    <row r="58" spans="1:36" x14ac:dyDescent="0.3">
      <c r="A58" s="2">
        <v>46</v>
      </c>
      <c r="B58" s="13">
        <v>0.43683091602869928</v>
      </c>
      <c r="C58" s="21">
        <v>0.65151255819418341</v>
      </c>
      <c r="D58" s="31">
        <v>0.43435853801382374</v>
      </c>
      <c r="E58" s="25">
        <f t="shared" si="19"/>
        <v>30000</v>
      </c>
      <c r="F58" s="26">
        <f t="shared" si="20"/>
        <v>0</v>
      </c>
      <c r="G58" s="26">
        <f t="shared" si="21"/>
        <v>0</v>
      </c>
      <c r="H58" s="27">
        <f t="shared" si="22"/>
        <v>30000</v>
      </c>
      <c r="I58" s="25">
        <f t="shared" si="9"/>
        <v>2692</v>
      </c>
      <c r="J58" s="26">
        <f t="shared" si="10"/>
        <v>0</v>
      </c>
      <c r="K58" s="26">
        <f t="shared" si="11"/>
        <v>0</v>
      </c>
      <c r="L58" s="27">
        <f t="shared" si="0"/>
        <v>2692</v>
      </c>
      <c r="M58" s="19">
        <f t="shared" si="23"/>
        <v>8.9733333333333332E-2</v>
      </c>
      <c r="N58" s="3" t="str">
        <f t="shared" si="23"/>
        <v/>
      </c>
      <c r="O58" s="3" t="str">
        <f t="shared" si="23"/>
        <v/>
      </c>
      <c r="P58" s="4">
        <f t="shared" si="2"/>
        <v>8.9733333333333332E-2</v>
      </c>
      <c r="Q58" s="25">
        <f>SUM(E$13:E58)</f>
        <v>400000</v>
      </c>
      <c r="R58" s="26">
        <f>SUM(F$13:F58)</f>
        <v>430000</v>
      </c>
      <c r="S58" s="26">
        <f>SUM(G$13:G58)</f>
        <v>550000</v>
      </c>
      <c r="T58" s="27">
        <f t="shared" si="12"/>
        <v>1380000</v>
      </c>
      <c r="U58" s="25">
        <f>SUM(I$13:I58)</f>
        <v>36330</v>
      </c>
      <c r="V58" s="26">
        <f>SUM(J$13:J58)</f>
        <v>47438</v>
      </c>
      <c r="W58" s="26">
        <f>SUM(K$13:K58)</f>
        <v>55856</v>
      </c>
      <c r="X58" s="27">
        <f t="shared" si="3"/>
        <v>139624</v>
      </c>
      <c r="Y58" s="3">
        <f t="shared" si="13"/>
        <v>9.0825000000000003E-2</v>
      </c>
      <c r="Z58" s="3">
        <f t="shared" si="4"/>
        <v>0.11032093023255814</v>
      </c>
      <c r="AA58" s="3">
        <f t="shared" si="4"/>
        <v>0.10155636363636364</v>
      </c>
      <c r="AB58" s="4">
        <f t="shared" si="14"/>
        <v>0.1011768115942029</v>
      </c>
      <c r="AC58" s="47">
        <f t="shared" si="24"/>
        <v>1.1287377805018934</v>
      </c>
      <c r="AD58" s="47">
        <f t="shared" si="25"/>
        <v>1.1584635179649214</v>
      </c>
      <c r="AE58" s="47">
        <f t="shared" si="26"/>
        <v>1.1450044057878892</v>
      </c>
      <c r="AF58" s="47">
        <f t="shared" si="15"/>
        <v>3.4322057042547041</v>
      </c>
      <c r="AG58" s="47">
        <f t="shared" si="16"/>
        <v>0.32886658835822791</v>
      </c>
      <c r="AH58" s="47">
        <f t="shared" si="17"/>
        <v>0.33752741466772873</v>
      </c>
      <c r="AI58" s="47">
        <f t="shared" si="18"/>
        <v>0.33360599697404336</v>
      </c>
      <c r="AJ58" s="47">
        <f t="shared" si="27"/>
        <v>2</v>
      </c>
    </row>
    <row r="59" spans="1:36" x14ac:dyDescent="0.3">
      <c r="A59" s="2">
        <v>47</v>
      </c>
      <c r="B59" s="13">
        <v>0.13072269162680195</v>
      </c>
      <c r="C59" s="21">
        <v>0.92090357503884801</v>
      </c>
      <c r="D59" s="31">
        <v>0.93803893204143263</v>
      </c>
      <c r="E59" s="25">
        <f t="shared" si="19"/>
        <v>0</v>
      </c>
      <c r="F59" s="26">
        <f t="shared" si="20"/>
        <v>30000</v>
      </c>
      <c r="G59" s="26">
        <f t="shared" si="21"/>
        <v>0</v>
      </c>
      <c r="H59" s="27">
        <f t="shared" si="22"/>
        <v>30000</v>
      </c>
      <c r="I59" s="25">
        <f t="shared" si="9"/>
        <v>0</v>
      </c>
      <c r="J59" s="26">
        <f t="shared" si="10"/>
        <v>3377</v>
      </c>
      <c r="K59" s="26">
        <f t="shared" si="11"/>
        <v>0</v>
      </c>
      <c r="L59" s="27">
        <f t="shared" si="0"/>
        <v>3377</v>
      </c>
      <c r="M59" s="19" t="str">
        <f t="shared" si="23"/>
        <v/>
      </c>
      <c r="N59" s="3">
        <f t="shared" si="23"/>
        <v>0.11256666666666666</v>
      </c>
      <c r="O59" s="3" t="str">
        <f t="shared" si="23"/>
        <v/>
      </c>
      <c r="P59" s="4">
        <f t="shared" si="2"/>
        <v>0.11256666666666666</v>
      </c>
      <c r="Q59" s="25">
        <f>SUM(E$13:E59)</f>
        <v>400000</v>
      </c>
      <c r="R59" s="26">
        <f>SUM(F$13:F59)</f>
        <v>460000</v>
      </c>
      <c r="S59" s="26">
        <f>SUM(G$13:G59)</f>
        <v>550000</v>
      </c>
      <c r="T59" s="27">
        <f t="shared" si="12"/>
        <v>1410000</v>
      </c>
      <c r="U59" s="25">
        <f>SUM(I$13:I59)</f>
        <v>36330</v>
      </c>
      <c r="V59" s="26">
        <f>SUM(J$13:J59)</f>
        <v>50815</v>
      </c>
      <c r="W59" s="26">
        <f>SUM(K$13:K59)</f>
        <v>55856</v>
      </c>
      <c r="X59" s="27">
        <f t="shared" si="3"/>
        <v>143001</v>
      </c>
      <c r="Y59" s="3">
        <f t="shared" si="13"/>
        <v>9.0825000000000003E-2</v>
      </c>
      <c r="Z59" s="3">
        <f t="shared" si="4"/>
        <v>0.11046739130434782</v>
      </c>
      <c r="AA59" s="3">
        <f t="shared" si="4"/>
        <v>0.10155636363636364</v>
      </c>
      <c r="AB59" s="4">
        <f t="shared" si="14"/>
        <v>0.10141914893617021</v>
      </c>
      <c r="AC59" s="47">
        <f t="shared" si="24"/>
        <v>1.1287377805018934</v>
      </c>
      <c r="AD59" s="47">
        <f t="shared" si="25"/>
        <v>1.1586897664665616</v>
      </c>
      <c r="AE59" s="47">
        <f t="shared" si="26"/>
        <v>1.1450044057878892</v>
      </c>
      <c r="AF59" s="47">
        <f t="shared" si="15"/>
        <v>3.4324319527563443</v>
      </c>
      <c r="AG59" s="47">
        <f t="shared" si="16"/>
        <v>0.32884491114105951</v>
      </c>
      <c r="AH59" s="47">
        <f t="shared" si="17"/>
        <v>0.3375710814998385</v>
      </c>
      <c r="AI59" s="47">
        <f t="shared" si="18"/>
        <v>0.33358400735910199</v>
      </c>
      <c r="AJ59" s="47">
        <f t="shared" si="27"/>
        <v>3</v>
      </c>
    </row>
    <row r="60" spans="1:36" x14ac:dyDescent="0.3">
      <c r="A60" s="2">
        <v>48</v>
      </c>
      <c r="B60" s="13">
        <v>0.81470058361646791</v>
      </c>
      <c r="C60" s="21">
        <v>0.24018709609043409</v>
      </c>
      <c r="D60" s="31">
        <v>0.75655942169367063</v>
      </c>
      <c r="E60" s="25">
        <f t="shared" si="19"/>
        <v>0</v>
      </c>
      <c r="F60" s="26">
        <f t="shared" si="20"/>
        <v>0</v>
      </c>
      <c r="G60" s="26">
        <f t="shared" si="21"/>
        <v>30000</v>
      </c>
      <c r="H60" s="27">
        <f t="shared" si="22"/>
        <v>30000</v>
      </c>
      <c r="I60" s="25">
        <f t="shared" si="9"/>
        <v>0</v>
      </c>
      <c r="J60" s="26">
        <f t="shared" si="10"/>
        <v>0</v>
      </c>
      <c r="K60" s="26">
        <f t="shared" si="11"/>
        <v>3036</v>
      </c>
      <c r="L60" s="27">
        <f t="shared" si="0"/>
        <v>3036</v>
      </c>
      <c r="M60" s="19" t="str">
        <f t="shared" si="23"/>
        <v/>
      </c>
      <c r="N60" s="3" t="str">
        <f t="shared" si="23"/>
        <v/>
      </c>
      <c r="O60" s="3">
        <f t="shared" si="23"/>
        <v>0.1012</v>
      </c>
      <c r="P60" s="4">
        <f t="shared" si="2"/>
        <v>0.1012</v>
      </c>
      <c r="Q60" s="25">
        <f>SUM(E$13:E60)</f>
        <v>400000</v>
      </c>
      <c r="R60" s="26">
        <f>SUM(F$13:F60)</f>
        <v>460000</v>
      </c>
      <c r="S60" s="26">
        <f>SUM(G$13:G60)</f>
        <v>580000</v>
      </c>
      <c r="T60" s="27">
        <f t="shared" si="12"/>
        <v>1440000</v>
      </c>
      <c r="U60" s="25">
        <f>SUM(I$13:I60)</f>
        <v>36330</v>
      </c>
      <c r="V60" s="26">
        <f>SUM(J$13:J60)</f>
        <v>50815</v>
      </c>
      <c r="W60" s="26">
        <f>SUM(K$13:K60)</f>
        <v>58892</v>
      </c>
      <c r="X60" s="27">
        <f t="shared" si="3"/>
        <v>146037</v>
      </c>
      <c r="Y60" s="3">
        <f t="shared" si="13"/>
        <v>9.0825000000000003E-2</v>
      </c>
      <c r="Z60" s="3">
        <f t="shared" si="4"/>
        <v>0.11046739130434782</v>
      </c>
      <c r="AA60" s="3">
        <f t="shared" si="4"/>
        <v>0.10153793103448276</v>
      </c>
      <c r="AB60" s="4">
        <f t="shared" si="14"/>
        <v>0.10141458333333334</v>
      </c>
      <c r="AC60" s="47">
        <f t="shared" si="24"/>
        <v>1.1287377805018934</v>
      </c>
      <c r="AD60" s="47">
        <f t="shared" si="25"/>
        <v>1.1586897664665616</v>
      </c>
      <c r="AE60" s="47">
        <f t="shared" si="26"/>
        <v>1.144976265586537</v>
      </c>
      <c r="AF60" s="47">
        <f t="shared" si="15"/>
        <v>3.4324038125549921</v>
      </c>
      <c r="AG60" s="47">
        <f t="shared" si="16"/>
        <v>0.32884760714144834</v>
      </c>
      <c r="AH60" s="47">
        <f t="shared" si="17"/>
        <v>0.33757384904081644</v>
      </c>
      <c r="AI60" s="47">
        <f t="shared" si="18"/>
        <v>0.33357854381773527</v>
      </c>
      <c r="AJ60" s="47">
        <f t="shared" si="27"/>
        <v>1</v>
      </c>
    </row>
    <row r="61" spans="1:36" x14ac:dyDescent="0.3">
      <c r="A61" s="2">
        <v>49</v>
      </c>
      <c r="B61" s="13">
        <v>0.79026756724035763</v>
      </c>
      <c r="C61" s="21">
        <v>0.82548138017143335</v>
      </c>
      <c r="D61" s="31">
        <v>5.7515534179600314E-2</v>
      </c>
      <c r="E61" s="25">
        <f t="shared" si="19"/>
        <v>30000</v>
      </c>
      <c r="F61" s="26">
        <f t="shared" si="20"/>
        <v>0</v>
      </c>
      <c r="G61" s="26">
        <f t="shared" si="21"/>
        <v>0</v>
      </c>
      <c r="H61" s="27">
        <f t="shared" si="22"/>
        <v>30000</v>
      </c>
      <c r="I61" s="25">
        <f t="shared" si="9"/>
        <v>2740</v>
      </c>
      <c r="J61" s="26">
        <f t="shared" si="10"/>
        <v>0</v>
      </c>
      <c r="K61" s="26">
        <f t="shared" si="11"/>
        <v>0</v>
      </c>
      <c r="L61" s="27">
        <f t="shared" si="0"/>
        <v>2740</v>
      </c>
      <c r="M61" s="19">
        <f t="shared" si="23"/>
        <v>9.1333333333333336E-2</v>
      </c>
      <c r="N61" s="3" t="str">
        <f t="shared" si="23"/>
        <v/>
      </c>
      <c r="O61" s="3" t="str">
        <f t="shared" si="23"/>
        <v/>
      </c>
      <c r="P61" s="4">
        <f t="shared" si="2"/>
        <v>9.1333333333333336E-2</v>
      </c>
      <c r="Q61" s="25">
        <f>SUM(E$13:E61)</f>
        <v>430000</v>
      </c>
      <c r="R61" s="26">
        <f>SUM(F$13:F61)</f>
        <v>460000</v>
      </c>
      <c r="S61" s="26">
        <f>SUM(G$13:G61)</f>
        <v>580000</v>
      </c>
      <c r="T61" s="27">
        <f t="shared" si="12"/>
        <v>1470000</v>
      </c>
      <c r="U61" s="25">
        <f>SUM(I$13:I61)</f>
        <v>39070</v>
      </c>
      <c r="V61" s="26">
        <f>SUM(J$13:J61)</f>
        <v>50815</v>
      </c>
      <c r="W61" s="26">
        <f>SUM(K$13:K61)</f>
        <v>58892</v>
      </c>
      <c r="X61" s="27">
        <f t="shared" si="3"/>
        <v>148777</v>
      </c>
      <c r="Y61" s="3">
        <f t="shared" si="13"/>
        <v>9.0860465116279071E-2</v>
      </c>
      <c r="Z61" s="3">
        <f t="shared" si="4"/>
        <v>0.11046739130434782</v>
      </c>
      <c r="AA61" s="3">
        <f t="shared" si="4"/>
        <v>0.10153793103448276</v>
      </c>
      <c r="AB61" s="4">
        <f t="shared" si="14"/>
        <v>0.10120884353741497</v>
      </c>
      <c r="AC61" s="47">
        <f t="shared" si="24"/>
        <v>1.1287911561860455</v>
      </c>
      <c r="AD61" s="47">
        <f t="shared" si="25"/>
        <v>1.1586897664665616</v>
      </c>
      <c r="AE61" s="47">
        <f t="shared" si="26"/>
        <v>1.144976265586537</v>
      </c>
      <c r="AF61" s="47">
        <f t="shared" si="15"/>
        <v>3.4324571882391441</v>
      </c>
      <c r="AG61" s="47">
        <f t="shared" si="16"/>
        <v>0.32885804375177574</v>
      </c>
      <c r="AH61" s="47">
        <f t="shared" si="17"/>
        <v>0.33756859967158725</v>
      </c>
      <c r="AI61" s="47">
        <f t="shared" si="18"/>
        <v>0.33357335657663706</v>
      </c>
      <c r="AJ61" s="47">
        <f t="shared" si="27"/>
        <v>3</v>
      </c>
    </row>
    <row r="62" spans="1:36" x14ac:dyDescent="0.3">
      <c r="A62" s="2">
        <v>50</v>
      </c>
      <c r="B62" s="13">
        <v>0.42758733201812404</v>
      </c>
      <c r="C62" s="21">
        <v>0.95349662323506224</v>
      </c>
      <c r="D62" s="31">
        <v>0.94465908454631897</v>
      </c>
      <c r="E62" s="25">
        <f t="shared" si="19"/>
        <v>0</v>
      </c>
      <c r="F62" s="26">
        <f t="shared" si="20"/>
        <v>0</v>
      </c>
      <c r="G62" s="26">
        <f t="shared" si="21"/>
        <v>30000</v>
      </c>
      <c r="H62" s="27">
        <f t="shared" si="22"/>
        <v>30000</v>
      </c>
      <c r="I62" s="25">
        <f t="shared" si="9"/>
        <v>0</v>
      </c>
      <c r="J62" s="26">
        <f t="shared" si="10"/>
        <v>0</v>
      </c>
      <c r="K62" s="26">
        <f t="shared" si="11"/>
        <v>3083</v>
      </c>
      <c r="L62" s="27">
        <f t="shared" si="0"/>
        <v>3083</v>
      </c>
      <c r="M62" s="19" t="str">
        <f t="shared" si="23"/>
        <v/>
      </c>
      <c r="N62" s="3" t="str">
        <f t="shared" si="23"/>
        <v/>
      </c>
      <c r="O62" s="3">
        <f t="shared" si="23"/>
        <v>0.10276666666666667</v>
      </c>
      <c r="P62" s="4">
        <f t="shared" si="2"/>
        <v>0.10276666666666667</v>
      </c>
      <c r="Q62" s="25">
        <f>SUM(E$13:E62)</f>
        <v>430000</v>
      </c>
      <c r="R62" s="26">
        <f>SUM(F$13:F62)</f>
        <v>460000</v>
      </c>
      <c r="S62" s="26">
        <f>SUM(G$13:G62)</f>
        <v>610000</v>
      </c>
      <c r="T62" s="27">
        <f t="shared" si="12"/>
        <v>1500000</v>
      </c>
      <c r="U62" s="25">
        <f>SUM(I$13:I62)</f>
        <v>39070</v>
      </c>
      <c r="V62" s="26">
        <f>SUM(J$13:J62)</f>
        <v>50815</v>
      </c>
      <c r="W62" s="26">
        <f>SUM(K$13:K62)</f>
        <v>61975</v>
      </c>
      <c r="X62" s="27">
        <f t="shared" si="3"/>
        <v>151860</v>
      </c>
      <c r="Y62" s="3">
        <f t="shared" si="13"/>
        <v>9.0860465116279071E-2</v>
      </c>
      <c r="Z62" s="3">
        <f t="shared" si="4"/>
        <v>0.11046739130434782</v>
      </c>
      <c r="AA62" s="3">
        <f t="shared" si="4"/>
        <v>0.1015983606557377</v>
      </c>
      <c r="AB62" s="4">
        <f t="shared" si="14"/>
        <v>0.10124</v>
      </c>
      <c r="AC62" s="47">
        <f t="shared" si="24"/>
        <v>1.1287911561860455</v>
      </c>
      <c r="AD62" s="47">
        <f t="shared" si="25"/>
        <v>1.1586897664665616</v>
      </c>
      <c r="AE62" s="47">
        <f t="shared" si="26"/>
        <v>1.145068523279319</v>
      </c>
      <c r="AF62" s="47">
        <f t="shared" si="15"/>
        <v>3.4325494459319259</v>
      </c>
      <c r="AG62" s="47">
        <f t="shared" si="16"/>
        <v>0.3288492049324529</v>
      </c>
      <c r="AH62" s="47">
        <f t="shared" si="17"/>
        <v>0.33755952673595974</v>
      </c>
      <c r="AI62" s="47">
        <f t="shared" si="18"/>
        <v>0.33359126833158748</v>
      </c>
      <c r="AJ62" s="47">
        <f t="shared" si="27"/>
        <v>3</v>
      </c>
    </row>
    <row r="63" spans="1:36" x14ac:dyDescent="0.3">
      <c r="A63" s="2">
        <v>51</v>
      </c>
      <c r="B63" s="13">
        <v>0.65943465308028182</v>
      </c>
      <c r="C63" s="21">
        <v>0.57687389067164185</v>
      </c>
      <c r="D63" s="31">
        <v>0.98088432174162832</v>
      </c>
      <c r="E63" s="25">
        <f t="shared" si="19"/>
        <v>0</v>
      </c>
      <c r="F63" s="26">
        <f t="shared" si="20"/>
        <v>0</v>
      </c>
      <c r="G63" s="26">
        <f t="shared" si="21"/>
        <v>30000</v>
      </c>
      <c r="H63" s="27">
        <f t="shared" si="22"/>
        <v>30000</v>
      </c>
      <c r="I63" s="25">
        <f t="shared" si="9"/>
        <v>0</v>
      </c>
      <c r="J63" s="26">
        <f t="shared" si="10"/>
        <v>0</v>
      </c>
      <c r="K63" s="26">
        <f t="shared" si="11"/>
        <v>3108</v>
      </c>
      <c r="L63" s="27">
        <f t="shared" si="0"/>
        <v>3108</v>
      </c>
      <c r="M63" s="19" t="str">
        <f t="shared" si="23"/>
        <v/>
      </c>
      <c r="N63" s="3" t="str">
        <f t="shared" si="23"/>
        <v/>
      </c>
      <c r="O63" s="3">
        <f t="shared" si="23"/>
        <v>0.1036</v>
      </c>
      <c r="P63" s="4">
        <f t="shared" si="2"/>
        <v>0.1036</v>
      </c>
      <c r="Q63" s="25">
        <f>SUM(E$13:E63)</f>
        <v>430000</v>
      </c>
      <c r="R63" s="26">
        <f>SUM(F$13:F63)</f>
        <v>460000</v>
      </c>
      <c r="S63" s="26">
        <f>SUM(G$13:G63)</f>
        <v>640000</v>
      </c>
      <c r="T63" s="27">
        <f t="shared" si="12"/>
        <v>1530000</v>
      </c>
      <c r="U63" s="25">
        <f>SUM(I$13:I63)</f>
        <v>39070</v>
      </c>
      <c r="V63" s="26">
        <f>SUM(J$13:J63)</f>
        <v>50815</v>
      </c>
      <c r="W63" s="26">
        <f>SUM(K$13:K63)</f>
        <v>65083</v>
      </c>
      <c r="X63" s="27">
        <f t="shared" si="3"/>
        <v>154968</v>
      </c>
      <c r="Y63" s="3">
        <f t="shared" si="13"/>
        <v>9.0860465116279071E-2</v>
      </c>
      <c r="Z63" s="3">
        <f t="shared" si="4"/>
        <v>0.11046739130434782</v>
      </c>
      <c r="AA63" s="3">
        <f t="shared" si="4"/>
        <v>0.1016921875</v>
      </c>
      <c r="AB63" s="4">
        <f t="shared" si="14"/>
        <v>0.10128627450980392</v>
      </c>
      <c r="AC63" s="47">
        <f t="shared" si="24"/>
        <v>1.1287911561860455</v>
      </c>
      <c r="AD63" s="47">
        <f t="shared" si="25"/>
        <v>1.1586897664665616</v>
      </c>
      <c r="AE63" s="47">
        <f t="shared" si="26"/>
        <v>1.1452117831282165</v>
      </c>
      <c r="AF63" s="47">
        <f t="shared" si="15"/>
        <v>3.4326927057808234</v>
      </c>
      <c r="AG63" s="47">
        <f t="shared" si="16"/>
        <v>0.32883548075395902</v>
      </c>
      <c r="AH63" s="47">
        <f t="shared" si="17"/>
        <v>0.33754543904127249</v>
      </c>
      <c r="AI63" s="47">
        <f t="shared" si="18"/>
        <v>0.33361908020476855</v>
      </c>
      <c r="AJ63" s="47">
        <f t="shared" si="27"/>
        <v>2</v>
      </c>
    </row>
    <row r="64" spans="1:36" x14ac:dyDescent="0.3">
      <c r="A64" s="2">
        <v>52</v>
      </c>
      <c r="B64" s="13">
        <v>0.42883399079216966</v>
      </c>
      <c r="C64" s="21">
        <v>0.36718630775224848</v>
      </c>
      <c r="D64" s="31">
        <v>0.44067449123700475</v>
      </c>
      <c r="E64" s="25">
        <f t="shared" si="19"/>
        <v>0</v>
      </c>
      <c r="F64" s="26">
        <f t="shared" si="20"/>
        <v>30000</v>
      </c>
      <c r="G64" s="26">
        <f t="shared" si="21"/>
        <v>0</v>
      </c>
      <c r="H64" s="27">
        <f t="shared" si="22"/>
        <v>30000</v>
      </c>
      <c r="I64" s="25">
        <f t="shared" si="9"/>
        <v>0</v>
      </c>
      <c r="J64" s="26">
        <f t="shared" si="10"/>
        <v>3281</v>
      </c>
      <c r="K64" s="26">
        <f t="shared" si="11"/>
        <v>0</v>
      </c>
      <c r="L64" s="27">
        <f t="shared" si="0"/>
        <v>3281</v>
      </c>
      <c r="M64" s="19" t="str">
        <f t="shared" si="23"/>
        <v/>
      </c>
      <c r="N64" s="3">
        <f t="shared" si="23"/>
        <v>0.10936666666666667</v>
      </c>
      <c r="O64" s="3" t="str">
        <f t="shared" si="23"/>
        <v/>
      </c>
      <c r="P64" s="4">
        <f t="shared" si="2"/>
        <v>0.10936666666666667</v>
      </c>
      <c r="Q64" s="25">
        <f>SUM(E$13:E64)</f>
        <v>430000</v>
      </c>
      <c r="R64" s="26">
        <f>SUM(F$13:F64)</f>
        <v>490000</v>
      </c>
      <c r="S64" s="26">
        <f>SUM(G$13:G64)</f>
        <v>640000</v>
      </c>
      <c r="T64" s="27">
        <f t="shared" si="12"/>
        <v>1560000</v>
      </c>
      <c r="U64" s="25">
        <f>SUM(I$13:I64)</f>
        <v>39070</v>
      </c>
      <c r="V64" s="26">
        <f>SUM(J$13:J64)</f>
        <v>54096</v>
      </c>
      <c r="W64" s="26">
        <f>SUM(K$13:K64)</f>
        <v>65083</v>
      </c>
      <c r="X64" s="27">
        <f t="shared" si="3"/>
        <v>158249</v>
      </c>
      <c r="Y64" s="3">
        <f t="shared" si="13"/>
        <v>9.0860465116279071E-2</v>
      </c>
      <c r="Z64" s="3">
        <f t="shared" si="4"/>
        <v>0.1104</v>
      </c>
      <c r="AA64" s="3">
        <f t="shared" si="4"/>
        <v>0.1016921875</v>
      </c>
      <c r="AB64" s="4">
        <f t="shared" si="14"/>
        <v>0.10144166666666667</v>
      </c>
      <c r="AC64" s="47">
        <f t="shared" si="24"/>
        <v>1.1287911561860455</v>
      </c>
      <c r="AD64" s="47">
        <f t="shared" si="25"/>
        <v>1.1585856569910851</v>
      </c>
      <c r="AE64" s="47">
        <f t="shared" si="26"/>
        <v>1.1452117831282165</v>
      </c>
      <c r="AF64" s="47">
        <f t="shared" si="15"/>
        <v>3.4325885963053473</v>
      </c>
      <c r="AG64" s="47">
        <f t="shared" si="16"/>
        <v>0.32884545424436101</v>
      </c>
      <c r="AH64" s="47">
        <f t="shared" si="17"/>
        <v>0.33752534697520231</v>
      </c>
      <c r="AI64" s="47">
        <f t="shared" si="18"/>
        <v>0.33362919878043656</v>
      </c>
      <c r="AJ64" s="47">
        <f t="shared" si="27"/>
        <v>2</v>
      </c>
    </row>
    <row r="65" spans="1:36" x14ac:dyDescent="0.3">
      <c r="A65" s="2">
        <v>53</v>
      </c>
      <c r="B65" s="13">
        <v>0.7962500473750127</v>
      </c>
      <c r="C65" s="21">
        <v>0.19777003374874824</v>
      </c>
      <c r="D65" s="31">
        <v>0.99290287080816053</v>
      </c>
      <c r="E65" s="25">
        <f t="shared" si="19"/>
        <v>0</v>
      </c>
      <c r="F65" s="26">
        <f t="shared" si="20"/>
        <v>30000</v>
      </c>
      <c r="G65" s="26">
        <f t="shared" si="21"/>
        <v>0</v>
      </c>
      <c r="H65" s="27">
        <f t="shared" si="22"/>
        <v>30000</v>
      </c>
      <c r="I65" s="25">
        <f t="shared" si="9"/>
        <v>0</v>
      </c>
      <c r="J65" s="26">
        <f t="shared" si="10"/>
        <v>3254</v>
      </c>
      <c r="K65" s="26">
        <f t="shared" si="11"/>
        <v>0</v>
      </c>
      <c r="L65" s="27">
        <f t="shared" si="0"/>
        <v>3254</v>
      </c>
      <c r="M65" s="19" t="str">
        <f t="shared" si="23"/>
        <v/>
      </c>
      <c r="N65" s="3">
        <f t="shared" si="23"/>
        <v>0.10846666666666667</v>
      </c>
      <c r="O65" s="3" t="str">
        <f t="shared" si="23"/>
        <v/>
      </c>
      <c r="P65" s="4">
        <f t="shared" si="2"/>
        <v>0.10846666666666667</v>
      </c>
      <c r="Q65" s="25">
        <f>SUM(E$13:E65)</f>
        <v>430000</v>
      </c>
      <c r="R65" s="26">
        <f>SUM(F$13:F65)</f>
        <v>520000</v>
      </c>
      <c r="S65" s="26">
        <f>SUM(G$13:G65)</f>
        <v>640000</v>
      </c>
      <c r="T65" s="27">
        <f t="shared" si="12"/>
        <v>1590000</v>
      </c>
      <c r="U65" s="25">
        <f>SUM(I$13:I65)</f>
        <v>39070</v>
      </c>
      <c r="V65" s="26">
        <f>SUM(J$13:J65)</f>
        <v>57350</v>
      </c>
      <c r="W65" s="26">
        <f>SUM(K$13:K65)</f>
        <v>65083</v>
      </c>
      <c r="X65" s="27">
        <f t="shared" si="3"/>
        <v>161503</v>
      </c>
      <c r="Y65" s="3">
        <f t="shared" si="13"/>
        <v>9.0860465116279071E-2</v>
      </c>
      <c r="Z65" s="3">
        <f t="shared" si="4"/>
        <v>0.11028846153846154</v>
      </c>
      <c r="AA65" s="3">
        <f t="shared" si="4"/>
        <v>0.1016921875</v>
      </c>
      <c r="AB65" s="4">
        <f t="shared" si="14"/>
        <v>0.10157421383647798</v>
      </c>
      <c r="AC65" s="47">
        <f t="shared" si="24"/>
        <v>1.1287911561860455</v>
      </c>
      <c r="AD65" s="47">
        <f t="shared" si="25"/>
        <v>1.158413367320364</v>
      </c>
      <c r="AE65" s="47">
        <f t="shared" si="26"/>
        <v>1.1452117831282165</v>
      </c>
      <c r="AF65" s="47">
        <f t="shared" si="15"/>
        <v>3.432416306634626</v>
      </c>
      <c r="AG65" s="47">
        <f t="shared" si="16"/>
        <v>0.32886196059731143</v>
      </c>
      <c r="AH65" s="47">
        <f t="shared" si="17"/>
        <v>0.33749209414989384</v>
      </c>
      <c r="AI65" s="47">
        <f t="shared" si="18"/>
        <v>0.33364594525279478</v>
      </c>
      <c r="AJ65" s="47">
        <f t="shared" si="27"/>
        <v>1</v>
      </c>
    </row>
    <row r="66" spans="1:36" x14ac:dyDescent="0.3">
      <c r="A66" s="2">
        <v>54</v>
      </c>
      <c r="B66" s="13">
        <v>0.70403495542233963</v>
      </c>
      <c r="C66" s="21">
        <v>0.68229574211941502</v>
      </c>
      <c r="D66" s="31">
        <v>0.59709338272492474</v>
      </c>
      <c r="E66" s="25">
        <f t="shared" si="19"/>
        <v>30000</v>
      </c>
      <c r="F66" s="26">
        <f t="shared" si="20"/>
        <v>0</v>
      </c>
      <c r="G66" s="26">
        <f t="shared" si="21"/>
        <v>0</v>
      </c>
      <c r="H66" s="27">
        <f t="shared" si="22"/>
        <v>30000</v>
      </c>
      <c r="I66" s="25">
        <f t="shared" si="9"/>
        <v>2726</v>
      </c>
      <c r="J66" s="26">
        <f t="shared" si="10"/>
        <v>0</v>
      </c>
      <c r="K66" s="26">
        <f t="shared" si="11"/>
        <v>0</v>
      </c>
      <c r="L66" s="27">
        <f t="shared" si="0"/>
        <v>2726</v>
      </c>
      <c r="M66" s="19">
        <f t="shared" si="23"/>
        <v>9.0866666666666665E-2</v>
      </c>
      <c r="N66" s="3" t="str">
        <f t="shared" si="23"/>
        <v/>
      </c>
      <c r="O66" s="3" t="str">
        <f t="shared" si="23"/>
        <v/>
      </c>
      <c r="P66" s="4">
        <f t="shared" si="2"/>
        <v>9.0866666666666665E-2</v>
      </c>
      <c r="Q66" s="25">
        <f>SUM(E$13:E66)</f>
        <v>460000</v>
      </c>
      <c r="R66" s="26">
        <f>SUM(F$13:F66)</f>
        <v>520000</v>
      </c>
      <c r="S66" s="26">
        <f>SUM(G$13:G66)</f>
        <v>640000</v>
      </c>
      <c r="T66" s="27">
        <f t="shared" si="12"/>
        <v>1620000</v>
      </c>
      <c r="U66" s="25">
        <f>SUM(I$13:I66)</f>
        <v>41796</v>
      </c>
      <c r="V66" s="26">
        <f>SUM(J$13:J66)</f>
        <v>57350</v>
      </c>
      <c r="W66" s="26">
        <f>SUM(K$13:K66)</f>
        <v>65083</v>
      </c>
      <c r="X66" s="27">
        <f t="shared" si="3"/>
        <v>164229</v>
      </c>
      <c r="Y66" s="3">
        <f t="shared" si="13"/>
        <v>9.0860869565217398E-2</v>
      </c>
      <c r="Z66" s="3">
        <f t="shared" si="4"/>
        <v>0.11028846153846154</v>
      </c>
      <c r="AA66" s="3">
        <f t="shared" si="4"/>
        <v>0.1016921875</v>
      </c>
      <c r="AB66" s="4">
        <f t="shared" si="14"/>
        <v>0.10137592592592592</v>
      </c>
      <c r="AC66" s="47">
        <f t="shared" si="24"/>
        <v>1.1287917649040557</v>
      </c>
      <c r="AD66" s="47">
        <f t="shared" si="25"/>
        <v>1.158413367320364</v>
      </c>
      <c r="AE66" s="47">
        <f t="shared" si="26"/>
        <v>1.1452117831282165</v>
      </c>
      <c r="AF66" s="47">
        <f t="shared" si="15"/>
        <v>3.4324169153526363</v>
      </c>
      <c r="AG66" s="47">
        <f t="shared" si="16"/>
        <v>0.32886207961951119</v>
      </c>
      <c r="AH66" s="47">
        <f t="shared" si="17"/>
        <v>0.33749203429774849</v>
      </c>
      <c r="AI66" s="47">
        <f t="shared" si="18"/>
        <v>0.33364588608274026</v>
      </c>
      <c r="AJ66" s="47">
        <f t="shared" si="27"/>
        <v>3</v>
      </c>
    </row>
    <row r="67" spans="1:36" x14ac:dyDescent="0.3">
      <c r="A67" s="2">
        <v>55</v>
      </c>
      <c r="B67" s="13">
        <v>1.3340648779700648E-2</v>
      </c>
      <c r="C67" s="21">
        <v>0.49982915942260175</v>
      </c>
      <c r="D67" s="31">
        <v>0.1440601078158471</v>
      </c>
      <c r="E67" s="25">
        <f t="shared" si="19"/>
        <v>0</v>
      </c>
      <c r="F67" s="26">
        <f t="shared" si="20"/>
        <v>0</v>
      </c>
      <c r="G67" s="26">
        <f t="shared" si="21"/>
        <v>30000</v>
      </c>
      <c r="H67" s="27">
        <f t="shared" si="22"/>
        <v>30000</v>
      </c>
      <c r="I67" s="25">
        <f t="shared" si="9"/>
        <v>0</v>
      </c>
      <c r="J67" s="26">
        <f t="shared" si="10"/>
        <v>0</v>
      </c>
      <c r="K67" s="26">
        <f t="shared" si="11"/>
        <v>2945</v>
      </c>
      <c r="L67" s="27">
        <f t="shared" si="0"/>
        <v>2945</v>
      </c>
      <c r="M67" s="19" t="str">
        <f t="shared" si="23"/>
        <v/>
      </c>
      <c r="N67" s="3" t="str">
        <f t="shared" si="23"/>
        <v/>
      </c>
      <c r="O67" s="3">
        <f t="shared" si="23"/>
        <v>9.8166666666666666E-2</v>
      </c>
      <c r="P67" s="4">
        <f t="shared" si="2"/>
        <v>9.8166666666666666E-2</v>
      </c>
      <c r="Q67" s="25">
        <f>SUM(E$13:E67)</f>
        <v>460000</v>
      </c>
      <c r="R67" s="26">
        <f>SUM(F$13:F67)</f>
        <v>520000</v>
      </c>
      <c r="S67" s="26">
        <f>SUM(G$13:G67)</f>
        <v>670000</v>
      </c>
      <c r="T67" s="27">
        <f t="shared" si="12"/>
        <v>1650000</v>
      </c>
      <c r="U67" s="25">
        <f>SUM(I$13:I67)</f>
        <v>41796</v>
      </c>
      <c r="V67" s="26">
        <f>SUM(J$13:J67)</f>
        <v>57350</v>
      </c>
      <c r="W67" s="26">
        <f>SUM(K$13:K67)</f>
        <v>68028</v>
      </c>
      <c r="X67" s="27">
        <f t="shared" si="3"/>
        <v>167174</v>
      </c>
      <c r="Y67" s="3">
        <f t="shared" si="13"/>
        <v>9.0860869565217398E-2</v>
      </c>
      <c r="Z67" s="3">
        <f t="shared" si="4"/>
        <v>0.11028846153846154</v>
      </c>
      <c r="AA67" s="3">
        <f t="shared" si="4"/>
        <v>0.10153432835820896</v>
      </c>
      <c r="AB67" s="4">
        <f t="shared" si="14"/>
        <v>0.10131757575757576</v>
      </c>
      <c r="AC67" s="47">
        <f t="shared" si="24"/>
        <v>1.1287917649040557</v>
      </c>
      <c r="AD67" s="47">
        <f t="shared" si="25"/>
        <v>1.158413367320364</v>
      </c>
      <c r="AE67" s="47">
        <f t="shared" si="26"/>
        <v>1.1449707656279786</v>
      </c>
      <c r="AF67" s="47">
        <f t="shared" si="15"/>
        <v>3.4321758978523986</v>
      </c>
      <c r="AG67" s="47">
        <f t="shared" si="16"/>
        <v>0.32888517328333028</v>
      </c>
      <c r="AH67" s="47">
        <f t="shared" si="17"/>
        <v>0.33751573398240264</v>
      </c>
      <c r="AI67" s="47">
        <f t="shared" si="18"/>
        <v>0.33359909273426708</v>
      </c>
      <c r="AJ67" s="47">
        <f t="shared" si="27"/>
        <v>2</v>
      </c>
    </row>
    <row r="68" spans="1:36" x14ac:dyDescent="0.3">
      <c r="A68" s="2">
        <v>56</v>
      </c>
      <c r="B68" s="13">
        <v>0.1236542602056504</v>
      </c>
      <c r="C68" s="21">
        <v>0.49142859139611528</v>
      </c>
      <c r="D68" s="31">
        <v>0.11963361925312777</v>
      </c>
      <c r="E68" s="25">
        <f t="shared" si="19"/>
        <v>0</v>
      </c>
      <c r="F68" s="26">
        <f t="shared" si="20"/>
        <v>30000</v>
      </c>
      <c r="G68" s="26">
        <f t="shared" si="21"/>
        <v>0</v>
      </c>
      <c r="H68" s="27">
        <f t="shared" si="22"/>
        <v>30000</v>
      </c>
      <c r="I68" s="25">
        <f t="shared" si="9"/>
        <v>0</v>
      </c>
      <c r="J68" s="26">
        <f t="shared" si="10"/>
        <v>3299</v>
      </c>
      <c r="K68" s="26">
        <f t="shared" si="11"/>
        <v>0</v>
      </c>
      <c r="L68" s="27">
        <f t="shared" si="0"/>
        <v>3299</v>
      </c>
      <c r="M68" s="19" t="str">
        <f t="shared" si="23"/>
        <v/>
      </c>
      <c r="N68" s="3">
        <f t="shared" si="23"/>
        <v>0.10996666666666667</v>
      </c>
      <c r="O68" s="3" t="str">
        <f t="shared" si="23"/>
        <v/>
      </c>
      <c r="P68" s="4">
        <f t="shared" si="2"/>
        <v>0.10996666666666667</v>
      </c>
      <c r="Q68" s="25">
        <f>SUM(E$13:E68)</f>
        <v>460000</v>
      </c>
      <c r="R68" s="26">
        <f>SUM(F$13:F68)</f>
        <v>550000</v>
      </c>
      <c r="S68" s="26">
        <f>SUM(G$13:G68)</f>
        <v>670000</v>
      </c>
      <c r="T68" s="27">
        <f t="shared" si="12"/>
        <v>1680000</v>
      </c>
      <c r="U68" s="25">
        <f>SUM(I$13:I68)</f>
        <v>41796</v>
      </c>
      <c r="V68" s="26">
        <f>SUM(J$13:J68)</f>
        <v>60649</v>
      </c>
      <c r="W68" s="26">
        <f>SUM(K$13:K68)</f>
        <v>68028</v>
      </c>
      <c r="X68" s="27">
        <f t="shared" si="3"/>
        <v>170473</v>
      </c>
      <c r="Y68" s="3">
        <f t="shared" si="13"/>
        <v>9.0860869565217398E-2</v>
      </c>
      <c r="Z68" s="3">
        <f t="shared" si="4"/>
        <v>0.11027090909090909</v>
      </c>
      <c r="AA68" s="3">
        <f t="shared" si="4"/>
        <v>0.10153432835820896</v>
      </c>
      <c r="AB68" s="4">
        <f t="shared" si="14"/>
        <v>0.1014720238095238</v>
      </c>
      <c r="AC68" s="47">
        <f t="shared" si="24"/>
        <v>1.1287917649040557</v>
      </c>
      <c r="AD68" s="47">
        <f t="shared" si="25"/>
        <v>1.1583862569844352</v>
      </c>
      <c r="AE68" s="47">
        <f t="shared" si="26"/>
        <v>1.1449707656279786</v>
      </c>
      <c r="AF68" s="47">
        <f t="shared" si="15"/>
        <v>3.4321487875164696</v>
      </c>
      <c r="AG68" s="47">
        <f t="shared" si="16"/>
        <v>0.32888777112744538</v>
      </c>
      <c r="AH68" s="47">
        <f t="shared" si="17"/>
        <v>0.33751050105920755</v>
      </c>
      <c r="AI68" s="47">
        <f t="shared" si="18"/>
        <v>0.33360172781334713</v>
      </c>
      <c r="AJ68" s="47">
        <f t="shared" si="27"/>
        <v>2</v>
      </c>
    </row>
    <row r="69" spans="1:36" x14ac:dyDescent="0.3">
      <c r="A69" s="2">
        <v>57</v>
      </c>
      <c r="B69" s="13">
        <v>0.1068913172375765</v>
      </c>
      <c r="C69" s="21">
        <v>0.75020115715201474</v>
      </c>
      <c r="D69" s="31">
        <v>0.33398222748228101</v>
      </c>
      <c r="E69" s="25">
        <f t="shared" si="19"/>
        <v>0</v>
      </c>
      <c r="F69" s="26">
        <f t="shared" si="20"/>
        <v>30000</v>
      </c>
      <c r="G69" s="26">
        <f t="shared" si="21"/>
        <v>0</v>
      </c>
      <c r="H69" s="27">
        <f t="shared" si="22"/>
        <v>30000</v>
      </c>
      <c r="I69" s="25">
        <f t="shared" si="9"/>
        <v>0</v>
      </c>
      <c r="J69" s="26">
        <f t="shared" si="10"/>
        <v>3337</v>
      </c>
      <c r="K69" s="26">
        <f t="shared" si="11"/>
        <v>0</v>
      </c>
      <c r="L69" s="27">
        <f t="shared" si="0"/>
        <v>3337</v>
      </c>
      <c r="M69" s="19" t="str">
        <f t="shared" si="23"/>
        <v/>
      </c>
      <c r="N69" s="3">
        <f t="shared" si="23"/>
        <v>0.11123333333333334</v>
      </c>
      <c r="O69" s="3" t="str">
        <f t="shared" si="23"/>
        <v/>
      </c>
      <c r="P69" s="4">
        <f t="shared" si="2"/>
        <v>0.11123333333333334</v>
      </c>
      <c r="Q69" s="25">
        <f>SUM(E$13:E69)</f>
        <v>460000</v>
      </c>
      <c r="R69" s="26">
        <f>SUM(F$13:F69)</f>
        <v>580000</v>
      </c>
      <c r="S69" s="26">
        <f>SUM(G$13:G69)</f>
        <v>670000</v>
      </c>
      <c r="T69" s="27">
        <f t="shared" si="12"/>
        <v>1710000</v>
      </c>
      <c r="U69" s="25">
        <f>SUM(I$13:I69)</f>
        <v>41796</v>
      </c>
      <c r="V69" s="26">
        <f>SUM(J$13:J69)</f>
        <v>63986</v>
      </c>
      <c r="W69" s="26">
        <f>SUM(K$13:K69)</f>
        <v>68028</v>
      </c>
      <c r="X69" s="27">
        <f t="shared" si="3"/>
        <v>173810</v>
      </c>
      <c r="Y69" s="3">
        <f t="shared" si="13"/>
        <v>9.0860869565217398E-2</v>
      </c>
      <c r="Z69" s="3">
        <f t="shared" si="4"/>
        <v>0.11032068965517242</v>
      </c>
      <c r="AA69" s="3">
        <f t="shared" si="4"/>
        <v>0.10153432835820896</v>
      </c>
      <c r="AB69" s="4">
        <f t="shared" si="14"/>
        <v>0.10164327485380117</v>
      </c>
      <c r="AC69" s="47">
        <f t="shared" si="24"/>
        <v>1.1287917649040557</v>
      </c>
      <c r="AD69" s="47">
        <f t="shared" si="25"/>
        <v>1.158463146364815</v>
      </c>
      <c r="AE69" s="47">
        <f t="shared" si="26"/>
        <v>1.1449707656279786</v>
      </c>
      <c r="AF69" s="47">
        <f t="shared" si="15"/>
        <v>3.4322256768968495</v>
      </c>
      <c r="AG69" s="47">
        <f t="shared" si="16"/>
        <v>0.32888040332027968</v>
      </c>
      <c r="AH69" s="47">
        <f t="shared" si="17"/>
        <v>0.33752534227650405</v>
      </c>
      <c r="AI69" s="47">
        <f t="shared" si="18"/>
        <v>0.33359425440321622</v>
      </c>
      <c r="AJ69" s="47">
        <f t="shared" si="27"/>
        <v>3</v>
      </c>
    </row>
    <row r="70" spans="1:36" x14ac:dyDescent="0.3">
      <c r="A70" s="2">
        <v>58</v>
      </c>
      <c r="B70" s="13">
        <v>0.10351727872833261</v>
      </c>
      <c r="C70" s="21">
        <v>0.23134266036686824</v>
      </c>
      <c r="D70" s="31">
        <v>0.95695578079638932</v>
      </c>
      <c r="E70" s="25">
        <f t="shared" si="19"/>
        <v>0</v>
      </c>
      <c r="F70" s="26">
        <f t="shared" si="20"/>
        <v>0</v>
      </c>
      <c r="G70" s="26">
        <f t="shared" si="21"/>
        <v>30000</v>
      </c>
      <c r="H70" s="27">
        <f t="shared" si="22"/>
        <v>30000</v>
      </c>
      <c r="I70" s="25">
        <f t="shared" si="9"/>
        <v>0</v>
      </c>
      <c r="J70" s="26">
        <f t="shared" si="10"/>
        <v>0</v>
      </c>
      <c r="K70" s="26">
        <f t="shared" si="11"/>
        <v>3089</v>
      </c>
      <c r="L70" s="27">
        <f t="shared" si="0"/>
        <v>3089</v>
      </c>
      <c r="M70" s="19" t="str">
        <f t="shared" si="23"/>
        <v/>
      </c>
      <c r="N70" s="3" t="str">
        <f t="shared" si="23"/>
        <v/>
      </c>
      <c r="O70" s="3">
        <f t="shared" si="23"/>
        <v>0.10296666666666666</v>
      </c>
      <c r="P70" s="4">
        <f t="shared" si="2"/>
        <v>0.10296666666666666</v>
      </c>
      <c r="Q70" s="25">
        <f>SUM(E$13:E70)</f>
        <v>460000</v>
      </c>
      <c r="R70" s="26">
        <f>SUM(F$13:F70)</f>
        <v>580000</v>
      </c>
      <c r="S70" s="26">
        <f>SUM(G$13:G70)</f>
        <v>700000</v>
      </c>
      <c r="T70" s="27">
        <f t="shared" si="12"/>
        <v>1740000</v>
      </c>
      <c r="U70" s="25">
        <f>SUM(I$13:I70)</f>
        <v>41796</v>
      </c>
      <c r="V70" s="26">
        <f>SUM(J$13:J70)</f>
        <v>63986</v>
      </c>
      <c r="W70" s="26">
        <f>SUM(K$13:K70)</f>
        <v>71117</v>
      </c>
      <c r="X70" s="27">
        <f t="shared" si="3"/>
        <v>176899</v>
      </c>
      <c r="Y70" s="3">
        <f t="shared" si="13"/>
        <v>9.0860869565217398E-2</v>
      </c>
      <c r="Z70" s="3">
        <f t="shared" si="4"/>
        <v>0.11032068965517242</v>
      </c>
      <c r="AA70" s="3">
        <f t="shared" si="4"/>
        <v>0.10159571428571429</v>
      </c>
      <c r="AB70" s="4">
        <f t="shared" si="14"/>
        <v>0.10166609195402299</v>
      </c>
      <c r="AC70" s="47">
        <f t="shared" si="24"/>
        <v>1.1287917649040557</v>
      </c>
      <c r="AD70" s="47">
        <f t="shared" si="25"/>
        <v>1.158463146364815</v>
      </c>
      <c r="AE70" s="47">
        <f t="shared" si="26"/>
        <v>1.1450644829197609</v>
      </c>
      <c r="AF70" s="47">
        <f t="shared" si="15"/>
        <v>3.4323193941886316</v>
      </c>
      <c r="AG70" s="47">
        <f t="shared" si="16"/>
        <v>0.32887142345064063</v>
      </c>
      <c r="AH70" s="47">
        <f t="shared" si="17"/>
        <v>0.33751612636232092</v>
      </c>
      <c r="AI70" s="47">
        <f t="shared" si="18"/>
        <v>0.33361245018703845</v>
      </c>
      <c r="AJ70" s="47">
        <f t="shared" si="27"/>
        <v>1</v>
      </c>
    </row>
    <row r="71" spans="1:36" x14ac:dyDescent="0.3">
      <c r="A71" s="2">
        <v>59</v>
      </c>
      <c r="B71" s="13">
        <v>0.4804902732606352</v>
      </c>
      <c r="C71" s="21">
        <v>0.5137663061763984</v>
      </c>
      <c r="D71" s="31">
        <v>0.45305565013918581</v>
      </c>
      <c r="E71" s="25">
        <f t="shared" si="19"/>
        <v>30000</v>
      </c>
      <c r="F71" s="26">
        <f t="shared" si="20"/>
        <v>0</v>
      </c>
      <c r="G71" s="26">
        <f t="shared" si="21"/>
        <v>0</v>
      </c>
      <c r="H71" s="27">
        <f t="shared" si="22"/>
        <v>30000</v>
      </c>
      <c r="I71" s="25">
        <f t="shared" si="9"/>
        <v>2697</v>
      </c>
      <c r="J71" s="26">
        <f t="shared" si="10"/>
        <v>0</v>
      </c>
      <c r="K71" s="26">
        <f t="shared" si="11"/>
        <v>0</v>
      </c>
      <c r="L71" s="27">
        <f t="shared" si="0"/>
        <v>2697</v>
      </c>
      <c r="M71" s="19">
        <f t="shared" si="23"/>
        <v>8.9899999999999994E-2</v>
      </c>
      <c r="N71" s="3" t="str">
        <f t="shared" si="23"/>
        <v/>
      </c>
      <c r="O71" s="3" t="str">
        <f t="shared" si="23"/>
        <v/>
      </c>
      <c r="P71" s="4">
        <f t="shared" si="2"/>
        <v>8.9899999999999994E-2</v>
      </c>
      <c r="Q71" s="25">
        <f>SUM(E$13:E71)</f>
        <v>490000</v>
      </c>
      <c r="R71" s="26">
        <f>SUM(F$13:F71)</f>
        <v>580000</v>
      </c>
      <c r="S71" s="26">
        <f>SUM(G$13:G71)</f>
        <v>700000</v>
      </c>
      <c r="T71" s="27">
        <f t="shared" si="12"/>
        <v>1770000</v>
      </c>
      <c r="U71" s="25">
        <f>SUM(I$13:I71)</f>
        <v>44493</v>
      </c>
      <c r="V71" s="26">
        <f>SUM(J$13:J71)</f>
        <v>63986</v>
      </c>
      <c r="W71" s="26">
        <f>SUM(K$13:K71)</f>
        <v>71117</v>
      </c>
      <c r="X71" s="27">
        <f t="shared" si="3"/>
        <v>179596</v>
      </c>
      <c r="Y71" s="3">
        <f t="shared" si="13"/>
        <v>9.0802040816326535E-2</v>
      </c>
      <c r="Z71" s="3">
        <f t="shared" si="4"/>
        <v>0.11032068965517242</v>
      </c>
      <c r="AA71" s="3">
        <f t="shared" si="4"/>
        <v>0.10159571428571429</v>
      </c>
      <c r="AB71" s="4">
        <f t="shared" si="14"/>
        <v>0.10146666666666666</v>
      </c>
      <c r="AC71" s="47">
        <f t="shared" si="24"/>
        <v>1.128703227833401</v>
      </c>
      <c r="AD71" s="47">
        <f t="shared" si="25"/>
        <v>1.158463146364815</v>
      </c>
      <c r="AE71" s="47">
        <f t="shared" si="26"/>
        <v>1.1450644829197609</v>
      </c>
      <c r="AF71" s="47">
        <f t="shared" si="15"/>
        <v>3.4322308571179772</v>
      </c>
      <c r="AG71" s="47">
        <f t="shared" si="16"/>
        <v>0.3288541111658107</v>
      </c>
      <c r="AH71" s="47">
        <f t="shared" si="17"/>
        <v>0.33752483285392093</v>
      </c>
      <c r="AI71" s="47">
        <f t="shared" si="18"/>
        <v>0.33362105598026831</v>
      </c>
      <c r="AJ71" s="47">
        <f t="shared" si="27"/>
        <v>2</v>
      </c>
    </row>
    <row r="72" spans="1:36" x14ac:dyDescent="0.3">
      <c r="A72" s="2">
        <v>60</v>
      </c>
      <c r="B72" s="13">
        <v>6.2317728534169947E-2</v>
      </c>
      <c r="C72" s="21">
        <v>0.60105487775360378</v>
      </c>
      <c r="D72" s="31">
        <v>0.3315854579555686</v>
      </c>
      <c r="E72" s="25">
        <f t="shared" si="19"/>
        <v>0</v>
      </c>
      <c r="F72" s="26">
        <f t="shared" si="20"/>
        <v>30000</v>
      </c>
      <c r="G72" s="26">
        <f t="shared" si="21"/>
        <v>0</v>
      </c>
      <c r="H72" s="27">
        <f t="shared" si="22"/>
        <v>30000</v>
      </c>
      <c r="I72" s="25">
        <f t="shared" si="9"/>
        <v>0</v>
      </c>
      <c r="J72" s="26">
        <f t="shared" si="10"/>
        <v>3314</v>
      </c>
      <c r="K72" s="26">
        <f t="shared" si="11"/>
        <v>0</v>
      </c>
      <c r="L72" s="27">
        <f t="shared" si="0"/>
        <v>3314</v>
      </c>
      <c r="M72" s="19" t="str">
        <f t="shared" si="23"/>
        <v/>
      </c>
      <c r="N72" s="3">
        <f t="shared" si="23"/>
        <v>0.11046666666666667</v>
      </c>
      <c r="O72" s="3" t="str">
        <f t="shared" si="23"/>
        <v/>
      </c>
      <c r="P72" s="4">
        <f t="shared" si="2"/>
        <v>0.11046666666666667</v>
      </c>
      <c r="Q72" s="25">
        <f>SUM(E$13:E72)</f>
        <v>490000</v>
      </c>
      <c r="R72" s="26">
        <f>SUM(F$13:F72)</f>
        <v>610000</v>
      </c>
      <c r="S72" s="26">
        <f>SUM(G$13:G72)</f>
        <v>700000</v>
      </c>
      <c r="T72" s="27">
        <f t="shared" si="12"/>
        <v>1800000</v>
      </c>
      <c r="U72" s="25">
        <f>SUM(I$13:I72)</f>
        <v>44493</v>
      </c>
      <c r="V72" s="26">
        <f>SUM(J$13:J72)</f>
        <v>67300</v>
      </c>
      <c r="W72" s="26">
        <f>SUM(K$13:K72)</f>
        <v>71117</v>
      </c>
      <c r="X72" s="27">
        <f t="shared" si="3"/>
        <v>182910</v>
      </c>
      <c r="Y72" s="3">
        <f t="shared" si="13"/>
        <v>9.0802040816326535E-2</v>
      </c>
      <c r="Z72" s="3">
        <f t="shared" si="4"/>
        <v>0.11032786885245902</v>
      </c>
      <c r="AA72" s="3">
        <f t="shared" si="4"/>
        <v>0.10159571428571429</v>
      </c>
      <c r="AB72" s="4">
        <f t="shared" si="14"/>
        <v>0.10161666666666666</v>
      </c>
      <c r="AC72" s="47">
        <f t="shared" si="24"/>
        <v>1.128703227833401</v>
      </c>
      <c r="AD72" s="47">
        <f t="shared" si="25"/>
        <v>1.1584742355318585</v>
      </c>
      <c r="AE72" s="47">
        <f t="shared" si="26"/>
        <v>1.1450644829197609</v>
      </c>
      <c r="AF72" s="47">
        <f t="shared" si="15"/>
        <v>3.4322419462850204</v>
      </c>
      <c r="AG72" s="47">
        <f t="shared" si="16"/>
        <v>0.32885304867714332</v>
      </c>
      <c r="AH72" s="47">
        <f t="shared" si="17"/>
        <v>0.3375269732326896</v>
      </c>
      <c r="AI72" s="47">
        <f t="shared" si="18"/>
        <v>0.33361997809016708</v>
      </c>
      <c r="AJ72" s="47">
        <f t="shared" si="27"/>
        <v>2</v>
      </c>
    </row>
    <row r="73" spans="1:36" x14ac:dyDescent="0.3">
      <c r="A73" s="2">
        <v>61</v>
      </c>
      <c r="B73" s="13">
        <v>0.30040763454036046</v>
      </c>
      <c r="C73" s="21">
        <v>0.78221505924762524</v>
      </c>
      <c r="D73" s="31">
        <v>2.48736075771403E-2</v>
      </c>
      <c r="E73" s="25">
        <f t="shared" si="19"/>
        <v>0</v>
      </c>
      <c r="F73" s="26">
        <f t="shared" si="20"/>
        <v>30000</v>
      </c>
      <c r="G73" s="26">
        <f t="shared" si="21"/>
        <v>0</v>
      </c>
      <c r="H73" s="27">
        <f t="shared" si="22"/>
        <v>30000</v>
      </c>
      <c r="I73" s="25">
        <f t="shared" si="9"/>
        <v>0</v>
      </c>
      <c r="J73" s="26">
        <f t="shared" si="10"/>
        <v>3342</v>
      </c>
      <c r="K73" s="26">
        <f t="shared" si="11"/>
        <v>0</v>
      </c>
      <c r="L73" s="27">
        <f t="shared" si="0"/>
        <v>3342</v>
      </c>
      <c r="M73" s="19" t="str">
        <f t="shared" si="23"/>
        <v/>
      </c>
      <c r="N73" s="3">
        <f t="shared" si="23"/>
        <v>0.1114</v>
      </c>
      <c r="O73" s="3" t="str">
        <f t="shared" si="23"/>
        <v/>
      </c>
      <c r="P73" s="4">
        <f t="shared" si="2"/>
        <v>0.1114</v>
      </c>
      <c r="Q73" s="25">
        <f>SUM(E$13:E73)</f>
        <v>490000</v>
      </c>
      <c r="R73" s="26">
        <f>SUM(F$13:F73)</f>
        <v>640000</v>
      </c>
      <c r="S73" s="26">
        <f>SUM(G$13:G73)</f>
        <v>700000</v>
      </c>
      <c r="T73" s="27">
        <f t="shared" si="12"/>
        <v>1830000</v>
      </c>
      <c r="U73" s="25">
        <f>SUM(I$13:I73)</f>
        <v>44493</v>
      </c>
      <c r="V73" s="26">
        <f>SUM(J$13:J73)</f>
        <v>70642</v>
      </c>
      <c r="W73" s="26">
        <f>SUM(K$13:K73)</f>
        <v>71117</v>
      </c>
      <c r="X73" s="27">
        <f t="shared" si="3"/>
        <v>186252</v>
      </c>
      <c r="Y73" s="3">
        <f t="shared" si="13"/>
        <v>9.0802040816326535E-2</v>
      </c>
      <c r="Z73" s="3">
        <f t="shared" si="4"/>
        <v>0.11037812499999999</v>
      </c>
      <c r="AA73" s="3">
        <f t="shared" si="4"/>
        <v>0.10159571428571429</v>
      </c>
      <c r="AB73" s="4">
        <f t="shared" si="14"/>
        <v>0.10177704918032787</v>
      </c>
      <c r="AC73" s="47">
        <f t="shared" si="24"/>
        <v>1.128703227833401</v>
      </c>
      <c r="AD73" s="47">
        <f t="shared" si="25"/>
        <v>1.1585518654022193</v>
      </c>
      <c r="AE73" s="47">
        <f t="shared" si="26"/>
        <v>1.1450644829197609</v>
      </c>
      <c r="AF73" s="47">
        <f t="shared" si="15"/>
        <v>3.4323195761553809</v>
      </c>
      <c r="AG73" s="47">
        <f t="shared" si="16"/>
        <v>0.3288456109024927</v>
      </c>
      <c r="AH73" s="47">
        <f t="shared" si="17"/>
        <v>0.33754195659715919</v>
      </c>
      <c r="AI73" s="47">
        <f t="shared" si="18"/>
        <v>0.33361243250034828</v>
      </c>
      <c r="AJ73" s="47">
        <f t="shared" si="27"/>
        <v>3</v>
      </c>
    </row>
    <row r="74" spans="1:36" x14ac:dyDescent="0.3">
      <c r="A74" s="2">
        <v>62</v>
      </c>
      <c r="B74" s="13">
        <v>0.98357770437053726</v>
      </c>
      <c r="C74" s="21">
        <v>0.87604889394012042</v>
      </c>
      <c r="D74" s="31">
        <v>0.67988928237936219</v>
      </c>
      <c r="E74" s="25">
        <f t="shared" si="19"/>
        <v>0</v>
      </c>
      <c r="F74" s="26">
        <f t="shared" si="20"/>
        <v>0</v>
      </c>
      <c r="G74" s="26">
        <f t="shared" si="21"/>
        <v>30000</v>
      </c>
      <c r="H74" s="27">
        <f t="shared" si="22"/>
        <v>30000</v>
      </c>
      <c r="I74" s="25">
        <f t="shared" si="9"/>
        <v>0</v>
      </c>
      <c r="J74" s="26">
        <f t="shared" si="10"/>
        <v>0</v>
      </c>
      <c r="K74" s="26">
        <f t="shared" si="11"/>
        <v>3024</v>
      </c>
      <c r="L74" s="27">
        <f t="shared" si="0"/>
        <v>3024</v>
      </c>
      <c r="M74" s="19" t="str">
        <f t="shared" si="23"/>
        <v/>
      </c>
      <c r="N74" s="3" t="str">
        <f t="shared" si="23"/>
        <v/>
      </c>
      <c r="O74" s="3">
        <f t="shared" si="23"/>
        <v>0.1008</v>
      </c>
      <c r="P74" s="4">
        <f t="shared" si="2"/>
        <v>0.1008</v>
      </c>
      <c r="Q74" s="25">
        <f>SUM(E$13:E74)</f>
        <v>490000</v>
      </c>
      <c r="R74" s="26">
        <f>SUM(F$13:F74)</f>
        <v>640000</v>
      </c>
      <c r="S74" s="26">
        <f>SUM(G$13:G74)</f>
        <v>730000</v>
      </c>
      <c r="T74" s="27">
        <f t="shared" si="12"/>
        <v>1860000</v>
      </c>
      <c r="U74" s="25">
        <f>SUM(I$13:I74)</f>
        <v>44493</v>
      </c>
      <c r="V74" s="26">
        <f>SUM(J$13:J74)</f>
        <v>70642</v>
      </c>
      <c r="W74" s="26">
        <f>SUM(K$13:K74)</f>
        <v>74141</v>
      </c>
      <c r="X74" s="27">
        <f t="shared" si="3"/>
        <v>189276</v>
      </c>
      <c r="Y74" s="3">
        <f t="shared" si="13"/>
        <v>9.0802040816326535E-2</v>
      </c>
      <c r="Z74" s="3">
        <f t="shared" si="4"/>
        <v>0.11037812499999999</v>
      </c>
      <c r="AA74" s="3">
        <f t="shared" si="4"/>
        <v>0.10156301369863013</v>
      </c>
      <c r="AB74" s="4">
        <f t="shared" si="14"/>
        <v>0.10176129032258065</v>
      </c>
      <c r="AC74" s="47">
        <f t="shared" si="24"/>
        <v>1.128703227833401</v>
      </c>
      <c r="AD74" s="47">
        <f t="shared" si="25"/>
        <v>1.1585518654022193</v>
      </c>
      <c r="AE74" s="47">
        <f t="shared" si="26"/>
        <v>1.1450145583003575</v>
      </c>
      <c r="AF74" s="47">
        <f t="shared" si="15"/>
        <v>3.4322696515359779</v>
      </c>
      <c r="AG74" s="47">
        <f t="shared" si="16"/>
        <v>0.32885039417817713</v>
      </c>
      <c r="AH74" s="47">
        <f t="shared" si="17"/>
        <v>0.33754686636691111</v>
      </c>
      <c r="AI74" s="47">
        <f t="shared" si="18"/>
        <v>0.3336027394549117</v>
      </c>
      <c r="AJ74" s="47">
        <f t="shared" si="27"/>
        <v>3</v>
      </c>
    </row>
    <row r="75" spans="1:36" x14ac:dyDescent="0.3">
      <c r="A75" s="2">
        <v>63</v>
      </c>
      <c r="B75" s="13">
        <v>0.83159479974446804</v>
      </c>
      <c r="C75" s="21">
        <v>0.27598501331487124</v>
      </c>
      <c r="D75" s="31">
        <v>0.13111658002056636</v>
      </c>
      <c r="E75" s="25">
        <f t="shared" si="19"/>
        <v>0</v>
      </c>
      <c r="F75" s="26">
        <f t="shared" si="20"/>
        <v>0</v>
      </c>
      <c r="G75" s="26">
        <f t="shared" si="21"/>
        <v>30000</v>
      </c>
      <c r="H75" s="27">
        <f t="shared" si="22"/>
        <v>30000</v>
      </c>
      <c r="I75" s="25">
        <f t="shared" si="9"/>
        <v>0</v>
      </c>
      <c r="J75" s="26">
        <f t="shared" si="10"/>
        <v>0</v>
      </c>
      <c r="K75" s="26">
        <f t="shared" si="11"/>
        <v>2942</v>
      </c>
      <c r="L75" s="27">
        <f t="shared" si="0"/>
        <v>2942</v>
      </c>
      <c r="M75" s="19" t="str">
        <f t="shared" si="23"/>
        <v/>
      </c>
      <c r="N75" s="3" t="str">
        <f t="shared" si="23"/>
        <v/>
      </c>
      <c r="O75" s="3">
        <f t="shared" si="23"/>
        <v>9.8066666666666663E-2</v>
      </c>
      <c r="P75" s="4">
        <f t="shared" si="2"/>
        <v>9.8066666666666663E-2</v>
      </c>
      <c r="Q75" s="25">
        <f>SUM(E$13:E75)</f>
        <v>490000</v>
      </c>
      <c r="R75" s="26">
        <f>SUM(F$13:F75)</f>
        <v>640000</v>
      </c>
      <c r="S75" s="26">
        <f>SUM(G$13:G75)</f>
        <v>760000</v>
      </c>
      <c r="T75" s="27">
        <f t="shared" si="12"/>
        <v>1890000</v>
      </c>
      <c r="U75" s="25">
        <f>SUM(I$13:I75)</f>
        <v>44493</v>
      </c>
      <c r="V75" s="26">
        <f>SUM(J$13:J75)</f>
        <v>70642</v>
      </c>
      <c r="W75" s="26">
        <f>SUM(K$13:K75)</f>
        <v>77083</v>
      </c>
      <c r="X75" s="27">
        <f t="shared" si="3"/>
        <v>192218</v>
      </c>
      <c r="Y75" s="3">
        <f t="shared" si="13"/>
        <v>9.0802040816326535E-2</v>
      </c>
      <c r="Z75" s="3">
        <f t="shared" si="4"/>
        <v>0.11037812499999999</v>
      </c>
      <c r="AA75" s="3">
        <f t="shared" si="4"/>
        <v>0.101425</v>
      </c>
      <c r="AB75" s="4">
        <f t="shared" si="14"/>
        <v>0.1017026455026455</v>
      </c>
      <c r="AC75" s="47">
        <f t="shared" si="24"/>
        <v>1.128703227833401</v>
      </c>
      <c r="AD75" s="47">
        <f t="shared" si="25"/>
        <v>1.1585518654022193</v>
      </c>
      <c r="AE75" s="47">
        <f t="shared" si="26"/>
        <v>1.144803874093588</v>
      </c>
      <c r="AF75" s="47">
        <f t="shared" si="15"/>
        <v>3.4320589673292083</v>
      </c>
      <c r="AG75" s="47">
        <f t="shared" si="16"/>
        <v>0.32887058135593333</v>
      </c>
      <c r="AH75" s="47">
        <f t="shared" si="17"/>
        <v>0.3375675873960266</v>
      </c>
      <c r="AI75" s="47">
        <f t="shared" si="18"/>
        <v>0.33356183124804006</v>
      </c>
      <c r="AJ75" s="47">
        <f t="shared" si="27"/>
        <v>1</v>
      </c>
    </row>
    <row r="76" spans="1:36" x14ac:dyDescent="0.3">
      <c r="A76" s="2">
        <v>64</v>
      </c>
      <c r="B76" s="13">
        <v>0.32156038644239171</v>
      </c>
      <c r="C76" s="21">
        <v>0.40216553317967141</v>
      </c>
      <c r="D76" s="31">
        <v>0.3889124103330005</v>
      </c>
      <c r="E76" s="25">
        <f t="shared" si="19"/>
        <v>30000</v>
      </c>
      <c r="F76" s="26">
        <f t="shared" si="20"/>
        <v>0</v>
      </c>
      <c r="G76" s="26">
        <f t="shared" si="21"/>
        <v>0</v>
      </c>
      <c r="H76" s="27">
        <f t="shared" si="22"/>
        <v>30000</v>
      </c>
      <c r="I76" s="25">
        <f t="shared" si="9"/>
        <v>2677</v>
      </c>
      <c r="J76" s="26">
        <f t="shared" si="10"/>
        <v>0</v>
      </c>
      <c r="K76" s="26">
        <f t="shared" si="11"/>
        <v>0</v>
      </c>
      <c r="L76" s="27">
        <f t="shared" si="0"/>
        <v>2677</v>
      </c>
      <c r="M76" s="19">
        <f t="shared" si="23"/>
        <v>8.9233333333333331E-2</v>
      </c>
      <c r="N76" s="3" t="str">
        <f t="shared" si="23"/>
        <v/>
      </c>
      <c r="O76" s="3" t="str">
        <f t="shared" si="23"/>
        <v/>
      </c>
      <c r="P76" s="4">
        <f t="shared" si="2"/>
        <v>8.9233333333333331E-2</v>
      </c>
      <c r="Q76" s="25">
        <f>SUM(E$13:E76)</f>
        <v>520000</v>
      </c>
      <c r="R76" s="26">
        <f>SUM(F$13:F76)</f>
        <v>640000</v>
      </c>
      <c r="S76" s="26">
        <f>SUM(G$13:G76)</f>
        <v>760000</v>
      </c>
      <c r="T76" s="27">
        <f t="shared" si="12"/>
        <v>1920000</v>
      </c>
      <c r="U76" s="25">
        <f>SUM(I$13:I76)</f>
        <v>47170</v>
      </c>
      <c r="V76" s="26">
        <f>SUM(J$13:J76)</f>
        <v>70642</v>
      </c>
      <c r="W76" s="26">
        <f>SUM(K$13:K76)</f>
        <v>77083</v>
      </c>
      <c r="X76" s="27">
        <f t="shared" si="3"/>
        <v>194895</v>
      </c>
      <c r="Y76" s="3">
        <f t="shared" si="13"/>
        <v>9.0711538461538468E-2</v>
      </c>
      <c r="Z76" s="3">
        <f t="shared" si="4"/>
        <v>0.11037812499999999</v>
      </c>
      <c r="AA76" s="3">
        <f t="shared" si="4"/>
        <v>0.101425</v>
      </c>
      <c r="AB76" s="4">
        <f t="shared" si="14"/>
        <v>0.1015078125</v>
      </c>
      <c r="AC76" s="47">
        <f t="shared" si="24"/>
        <v>1.1285670356507409</v>
      </c>
      <c r="AD76" s="47">
        <f t="shared" si="25"/>
        <v>1.1585518654022193</v>
      </c>
      <c r="AE76" s="47">
        <f t="shared" si="26"/>
        <v>1.144803874093588</v>
      </c>
      <c r="AF76" s="47">
        <f t="shared" si="15"/>
        <v>3.431922775146548</v>
      </c>
      <c r="AG76" s="47">
        <f t="shared" si="16"/>
        <v>0.32884394830316355</v>
      </c>
      <c r="AH76" s="47">
        <f t="shared" si="17"/>
        <v>0.33758098340448456</v>
      </c>
      <c r="AI76" s="47">
        <f t="shared" si="18"/>
        <v>0.33357506829235201</v>
      </c>
      <c r="AJ76" s="47">
        <f t="shared" si="27"/>
        <v>2</v>
      </c>
    </row>
    <row r="77" spans="1:36" x14ac:dyDescent="0.3">
      <c r="A77" s="2">
        <v>65</v>
      </c>
      <c r="B77" s="13">
        <v>0.72094992555296589</v>
      </c>
      <c r="C77" s="21">
        <v>0.15903684958592934</v>
      </c>
      <c r="D77" s="31">
        <v>0.14706596914284165</v>
      </c>
      <c r="E77" s="25">
        <f t="shared" si="19"/>
        <v>0</v>
      </c>
      <c r="F77" s="26">
        <f t="shared" si="20"/>
        <v>30000</v>
      </c>
      <c r="G77" s="26">
        <f t="shared" si="21"/>
        <v>0</v>
      </c>
      <c r="H77" s="27">
        <f t="shared" si="22"/>
        <v>30000</v>
      </c>
      <c r="I77" s="25">
        <f t="shared" si="9"/>
        <v>0</v>
      </c>
      <c r="J77" s="26">
        <f t="shared" si="10"/>
        <v>3246</v>
      </c>
      <c r="K77" s="26">
        <f t="shared" si="11"/>
        <v>0</v>
      </c>
      <c r="L77" s="27">
        <f t="shared" ref="L77:L112" si="28">SUM(I77:K77)</f>
        <v>3246</v>
      </c>
      <c r="M77" s="19" t="str">
        <f t="shared" ref="M77:O112" si="29">IF(E77=0,"",I77/E77)</f>
        <v/>
      </c>
      <c r="N77" s="3">
        <f t="shared" si="29"/>
        <v>0.1082</v>
      </c>
      <c r="O77" s="3" t="str">
        <f t="shared" si="29"/>
        <v/>
      </c>
      <c r="P77" s="4">
        <f t="shared" ref="P77:P112" si="30">L77/H77</f>
        <v>0.1082</v>
      </c>
      <c r="Q77" s="25">
        <f>SUM(E$13:E77)</f>
        <v>520000</v>
      </c>
      <c r="R77" s="26">
        <f>SUM(F$13:F77)</f>
        <v>670000</v>
      </c>
      <c r="S77" s="26">
        <f>SUM(G$13:G77)</f>
        <v>760000</v>
      </c>
      <c r="T77" s="27">
        <f t="shared" si="12"/>
        <v>1950000</v>
      </c>
      <c r="U77" s="25">
        <f>SUM(I$13:I77)</f>
        <v>47170</v>
      </c>
      <c r="V77" s="26">
        <f>SUM(J$13:J77)</f>
        <v>73888</v>
      </c>
      <c r="W77" s="26">
        <f>SUM(K$13:K77)</f>
        <v>77083</v>
      </c>
      <c r="X77" s="27">
        <f t="shared" ref="X77:X112" si="31">SUM(U77:W77)</f>
        <v>198141</v>
      </c>
      <c r="Y77" s="3">
        <f t="shared" si="13"/>
        <v>9.0711538461538468E-2</v>
      </c>
      <c r="Z77" s="3">
        <f t="shared" si="13"/>
        <v>0.11028059701492537</v>
      </c>
      <c r="AA77" s="3">
        <f t="shared" si="13"/>
        <v>0.101425</v>
      </c>
      <c r="AB77" s="4">
        <f t="shared" si="14"/>
        <v>0.10161076923076923</v>
      </c>
      <c r="AC77" s="47">
        <f t="shared" ref="AC77:AC111" si="32">EXP(Y77/$C$8)</f>
        <v>1.1285670356507409</v>
      </c>
      <c r="AD77" s="47">
        <f t="shared" ref="AD77:AD111" si="33">EXP(Z77/$C$8)</f>
        <v>1.158401220225129</v>
      </c>
      <c r="AE77" s="47">
        <f t="shared" ref="AE77:AE111" si="34">EXP(AA77/$C$8)</f>
        <v>1.144803874093588</v>
      </c>
      <c r="AF77" s="47">
        <f t="shared" si="15"/>
        <v>3.4317721299694579</v>
      </c>
      <c r="AG77" s="47">
        <f t="shared" si="16"/>
        <v>0.32885838363072928</v>
      </c>
      <c r="AH77" s="47">
        <f t="shared" si="17"/>
        <v>0.337551905066447</v>
      </c>
      <c r="AI77" s="47">
        <f t="shared" si="18"/>
        <v>0.33358971130282372</v>
      </c>
      <c r="AJ77" s="47">
        <f t="shared" ref="AJ77:AJ111" si="35">IF(AG77&gt;=C77,1,IF(SUM(AG77:AH77)&gt;=C77,2,3))</f>
        <v>1</v>
      </c>
    </row>
    <row r="78" spans="1:36" x14ac:dyDescent="0.3">
      <c r="A78" s="2">
        <v>66</v>
      </c>
      <c r="B78" s="13">
        <v>0.43486119508435161</v>
      </c>
      <c r="C78" s="21">
        <v>9.2389159231239582E-2</v>
      </c>
      <c r="D78" s="31">
        <v>0.1278941396424369</v>
      </c>
      <c r="E78" s="25">
        <f t="shared" si="19"/>
        <v>30000</v>
      </c>
      <c r="F78" s="26">
        <f t="shared" si="20"/>
        <v>0</v>
      </c>
      <c r="G78" s="26">
        <f t="shared" si="21"/>
        <v>0</v>
      </c>
      <c r="H78" s="27">
        <f t="shared" ref="H78:H112" si="36">SUM(E78:G78)</f>
        <v>30000</v>
      </c>
      <c r="I78" s="25">
        <f t="shared" ref="I78:I112" si="37">IFERROR(_xlfn.BINOM.INV(E78,$C$4,B78),0)</f>
        <v>2692</v>
      </c>
      <c r="J78" s="26">
        <f t="shared" ref="J78:J112" si="38">IFERROR(_xlfn.BINOM.INV(F78,$C$5,C78),0)</f>
        <v>0</v>
      </c>
      <c r="K78" s="26">
        <f t="shared" ref="K78:K112" si="39">IFERROR(_xlfn.BINOM.INV(G78,$C$6,D78),0)</f>
        <v>0</v>
      </c>
      <c r="L78" s="27">
        <f t="shared" si="28"/>
        <v>2692</v>
      </c>
      <c r="M78" s="19">
        <f t="shared" si="29"/>
        <v>8.9733333333333332E-2</v>
      </c>
      <c r="N78" s="3" t="str">
        <f t="shared" si="29"/>
        <v/>
      </c>
      <c r="O78" s="3" t="str">
        <f t="shared" si="29"/>
        <v/>
      </c>
      <c r="P78" s="4">
        <f t="shared" si="30"/>
        <v>8.9733333333333332E-2</v>
      </c>
      <c r="Q78" s="25">
        <f>SUM(E$13:E78)</f>
        <v>550000</v>
      </c>
      <c r="R78" s="26">
        <f>SUM(F$13:F78)</f>
        <v>670000</v>
      </c>
      <c r="S78" s="26">
        <f>SUM(G$13:G78)</f>
        <v>760000</v>
      </c>
      <c r="T78" s="27">
        <f t="shared" ref="T78:T112" si="40">SUM(Q78:S78)</f>
        <v>1980000</v>
      </c>
      <c r="U78" s="25">
        <f>SUM(I$13:I78)</f>
        <v>49862</v>
      </c>
      <c r="V78" s="26">
        <f>SUM(J$13:J78)</f>
        <v>73888</v>
      </c>
      <c r="W78" s="26">
        <f>SUM(K$13:K78)</f>
        <v>77083</v>
      </c>
      <c r="X78" s="27">
        <f t="shared" si="31"/>
        <v>200833</v>
      </c>
      <c r="Y78" s="3">
        <f t="shared" ref="Y78:AA112" si="41">IF(Q78=0,"",U78/Q78)</f>
        <v>9.0658181818181818E-2</v>
      </c>
      <c r="Z78" s="3">
        <f t="shared" si="41"/>
        <v>0.11028059701492537</v>
      </c>
      <c r="AA78" s="3">
        <f t="shared" si="41"/>
        <v>0.101425</v>
      </c>
      <c r="AB78" s="4">
        <f t="shared" ref="AB78:AB112" si="42">X78/T78</f>
        <v>0.10143080808080808</v>
      </c>
      <c r="AC78" s="47">
        <f t="shared" si="32"/>
        <v>1.1284867497748641</v>
      </c>
      <c r="AD78" s="47">
        <f t="shared" si="33"/>
        <v>1.158401220225129</v>
      </c>
      <c r="AE78" s="47">
        <f t="shared" si="34"/>
        <v>1.144803874093588</v>
      </c>
      <c r="AF78" s="47">
        <f t="shared" ref="AF78:AF111" si="43">SUM(AC78:AE78)</f>
        <v>3.4316918440935815</v>
      </c>
      <c r="AG78" s="47">
        <f t="shared" ref="AG78:AG111" si="44">AC78/AF78</f>
        <v>0.32884268198997718</v>
      </c>
      <c r="AH78" s="47">
        <f t="shared" ref="AH78:AH111" si="45">AD78/AF78</f>
        <v>0.33755980223541882</v>
      </c>
      <c r="AI78" s="47">
        <f t="shared" ref="AI78:AI111" si="46">AE78/AF78</f>
        <v>0.33359751577460384</v>
      </c>
      <c r="AJ78" s="47">
        <f t="shared" si="35"/>
        <v>1</v>
      </c>
    </row>
    <row r="79" spans="1:36" x14ac:dyDescent="0.3">
      <c r="A79" s="2">
        <v>67</v>
      </c>
      <c r="B79" s="13">
        <v>0.76259417931833129</v>
      </c>
      <c r="C79" s="21">
        <v>0.54420035647619047</v>
      </c>
      <c r="D79" s="31">
        <v>0.80386464620775455</v>
      </c>
      <c r="E79" s="25">
        <f t="shared" ref="E79:E112" si="47">IF(AJ78 = 1, $C$2, 0)</f>
        <v>30000</v>
      </c>
      <c r="F79" s="26">
        <f t="shared" ref="F79:F112" si="48">IF(AJ78 = 2, $C$2, 0)</f>
        <v>0</v>
      </c>
      <c r="G79" s="26">
        <f t="shared" ref="G79:G112" si="49">IF(AJ78= 3, $C$2, 0)</f>
        <v>0</v>
      </c>
      <c r="H79" s="27">
        <f t="shared" si="36"/>
        <v>30000</v>
      </c>
      <c r="I79" s="25">
        <f t="shared" si="37"/>
        <v>2735</v>
      </c>
      <c r="J79" s="26">
        <f t="shared" si="38"/>
        <v>0</v>
      </c>
      <c r="K79" s="26">
        <f t="shared" si="39"/>
        <v>0</v>
      </c>
      <c r="L79" s="27">
        <f t="shared" si="28"/>
        <v>2735</v>
      </c>
      <c r="M79" s="19">
        <f t="shared" si="29"/>
        <v>9.116666666666666E-2</v>
      </c>
      <c r="N79" s="3" t="str">
        <f t="shared" si="29"/>
        <v/>
      </c>
      <c r="O79" s="3" t="str">
        <f t="shared" si="29"/>
        <v/>
      </c>
      <c r="P79" s="4">
        <f t="shared" si="30"/>
        <v>9.116666666666666E-2</v>
      </c>
      <c r="Q79" s="25">
        <f>SUM(E$13:E79)</f>
        <v>580000</v>
      </c>
      <c r="R79" s="26">
        <f>SUM(F$13:F79)</f>
        <v>670000</v>
      </c>
      <c r="S79" s="26">
        <f>SUM(G$13:G79)</f>
        <v>760000</v>
      </c>
      <c r="T79" s="27">
        <f t="shared" si="40"/>
        <v>2010000</v>
      </c>
      <c r="U79" s="25">
        <f>SUM(I$13:I79)</f>
        <v>52597</v>
      </c>
      <c r="V79" s="26">
        <f>SUM(J$13:J79)</f>
        <v>73888</v>
      </c>
      <c r="W79" s="26">
        <f>SUM(K$13:K79)</f>
        <v>77083</v>
      </c>
      <c r="X79" s="27">
        <f t="shared" si="31"/>
        <v>203568</v>
      </c>
      <c r="Y79" s="3">
        <f t="shared" si="41"/>
        <v>9.0684482758620691E-2</v>
      </c>
      <c r="Z79" s="3">
        <f t="shared" si="41"/>
        <v>0.11028059701492537</v>
      </c>
      <c r="AA79" s="3">
        <f t="shared" si="41"/>
        <v>0.101425</v>
      </c>
      <c r="AB79" s="4">
        <f t="shared" si="42"/>
        <v>0.10127761194029851</v>
      </c>
      <c r="AC79" s="47">
        <f t="shared" si="32"/>
        <v>1.1285263241524781</v>
      </c>
      <c r="AD79" s="47">
        <f t="shared" si="33"/>
        <v>1.158401220225129</v>
      </c>
      <c r="AE79" s="47">
        <f t="shared" si="34"/>
        <v>1.144803874093588</v>
      </c>
      <c r="AF79" s="47">
        <f t="shared" si="43"/>
        <v>3.4317314184711956</v>
      </c>
      <c r="AG79" s="47">
        <f t="shared" si="44"/>
        <v>0.32885042170789291</v>
      </c>
      <c r="AH79" s="47">
        <f t="shared" si="45"/>
        <v>0.33755590953011877</v>
      </c>
      <c r="AI79" s="47">
        <f t="shared" si="46"/>
        <v>0.3335936687619882</v>
      </c>
      <c r="AJ79" s="47">
        <f t="shared" si="35"/>
        <v>2</v>
      </c>
    </row>
    <row r="80" spans="1:36" x14ac:dyDescent="0.3">
      <c r="A80" s="2">
        <v>68</v>
      </c>
      <c r="B80" s="13">
        <v>0.91889146399776012</v>
      </c>
      <c r="C80" s="21">
        <v>5.9655154632712537E-2</v>
      </c>
      <c r="D80" s="31">
        <v>6.3482129442969715E-2</v>
      </c>
      <c r="E80" s="25">
        <f t="shared" si="47"/>
        <v>0</v>
      </c>
      <c r="F80" s="26">
        <f t="shared" si="48"/>
        <v>30000</v>
      </c>
      <c r="G80" s="26">
        <f t="shared" si="49"/>
        <v>0</v>
      </c>
      <c r="H80" s="27">
        <f t="shared" si="36"/>
        <v>30000</v>
      </c>
      <c r="I80" s="25">
        <f t="shared" si="37"/>
        <v>0</v>
      </c>
      <c r="J80" s="26">
        <f t="shared" si="38"/>
        <v>3216</v>
      </c>
      <c r="K80" s="26">
        <f t="shared" si="39"/>
        <v>0</v>
      </c>
      <c r="L80" s="27">
        <f t="shared" si="28"/>
        <v>3216</v>
      </c>
      <c r="M80" s="19" t="str">
        <f t="shared" si="29"/>
        <v/>
      </c>
      <c r="N80" s="3">
        <f t="shared" si="29"/>
        <v>0.1072</v>
      </c>
      <c r="O80" s="3" t="str">
        <f t="shared" si="29"/>
        <v/>
      </c>
      <c r="P80" s="4">
        <f t="shared" si="30"/>
        <v>0.1072</v>
      </c>
      <c r="Q80" s="25">
        <f>SUM(E$13:E80)</f>
        <v>580000</v>
      </c>
      <c r="R80" s="26">
        <f>SUM(F$13:F80)</f>
        <v>700000</v>
      </c>
      <c r="S80" s="26">
        <f>SUM(G$13:G80)</f>
        <v>760000</v>
      </c>
      <c r="T80" s="27">
        <f t="shared" si="40"/>
        <v>2040000</v>
      </c>
      <c r="U80" s="25">
        <f>SUM(I$13:I80)</f>
        <v>52597</v>
      </c>
      <c r="V80" s="26">
        <f>SUM(J$13:J80)</f>
        <v>77104</v>
      </c>
      <c r="W80" s="26">
        <f>SUM(K$13:K80)</f>
        <v>77083</v>
      </c>
      <c r="X80" s="27">
        <f t="shared" si="31"/>
        <v>206784</v>
      </c>
      <c r="Y80" s="3">
        <f t="shared" si="41"/>
        <v>9.0684482758620691E-2</v>
      </c>
      <c r="Z80" s="3">
        <f t="shared" si="41"/>
        <v>0.11014857142857143</v>
      </c>
      <c r="AA80" s="3">
        <f t="shared" si="41"/>
        <v>0.101425</v>
      </c>
      <c r="AB80" s="4">
        <f t="shared" si="42"/>
        <v>0.10136470588235294</v>
      </c>
      <c r="AC80" s="47">
        <f t="shared" si="32"/>
        <v>1.1285263241524781</v>
      </c>
      <c r="AD80" s="47">
        <f t="shared" si="33"/>
        <v>1.1581973200385722</v>
      </c>
      <c r="AE80" s="47">
        <f t="shared" si="34"/>
        <v>1.144803874093588</v>
      </c>
      <c r="AF80" s="47">
        <f t="shared" si="43"/>
        <v>3.4315275182846383</v>
      </c>
      <c r="AG80" s="47">
        <f t="shared" si="44"/>
        <v>0.32886996188700507</v>
      </c>
      <c r="AH80" s="47">
        <f t="shared" si="45"/>
        <v>0.33751654732978364</v>
      </c>
      <c r="AI80" s="47">
        <f t="shared" si="46"/>
        <v>0.33361349078321123</v>
      </c>
      <c r="AJ80" s="47">
        <f t="shared" si="35"/>
        <v>1</v>
      </c>
    </row>
    <row r="81" spans="1:36" x14ac:dyDescent="0.3">
      <c r="A81" s="2">
        <v>69</v>
      </c>
      <c r="B81" s="13">
        <v>0.44707247929119731</v>
      </c>
      <c r="C81" s="21">
        <v>0.37649617724085149</v>
      </c>
      <c r="D81" s="31">
        <v>0.93230252227486643</v>
      </c>
      <c r="E81" s="25">
        <f t="shared" si="47"/>
        <v>30000</v>
      </c>
      <c r="F81" s="26">
        <f t="shared" si="48"/>
        <v>0</v>
      </c>
      <c r="G81" s="26">
        <f t="shared" si="49"/>
        <v>0</v>
      </c>
      <c r="H81" s="27">
        <f t="shared" si="36"/>
        <v>30000</v>
      </c>
      <c r="I81" s="25">
        <f t="shared" si="37"/>
        <v>2693</v>
      </c>
      <c r="J81" s="26">
        <f t="shared" si="38"/>
        <v>0</v>
      </c>
      <c r="K81" s="26">
        <f t="shared" si="39"/>
        <v>0</v>
      </c>
      <c r="L81" s="27">
        <f t="shared" si="28"/>
        <v>2693</v>
      </c>
      <c r="M81" s="19">
        <f t="shared" si="29"/>
        <v>8.9766666666666661E-2</v>
      </c>
      <c r="N81" s="3" t="str">
        <f t="shared" si="29"/>
        <v/>
      </c>
      <c r="O81" s="3" t="str">
        <f t="shared" si="29"/>
        <v/>
      </c>
      <c r="P81" s="4">
        <f t="shared" si="30"/>
        <v>8.9766666666666661E-2</v>
      </c>
      <c r="Q81" s="25">
        <f>SUM(E$13:E81)</f>
        <v>610000</v>
      </c>
      <c r="R81" s="26">
        <f>SUM(F$13:F81)</f>
        <v>700000</v>
      </c>
      <c r="S81" s="26">
        <f>SUM(G$13:G81)</f>
        <v>760000</v>
      </c>
      <c r="T81" s="27">
        <f t="shared" si="40"/>
        <v>2070000</v>
      </c>
      <c r="U81" s="25">
        <f>SUM(I$13:I81)</f>
        <v>55290</v>
      </c>
      <c r="V81" s="26">
        <f>SUM(J$13:J81)</f>
        <v>77104</v>
      </c>
      <c r="W81" s="26">
        <f>SUM(K$13:K81)</f>
        <v>77083</v>
      </c>
      <c r="X81" s="27">
        <f t="shared" si="31"/>
        <v>209477</v>
      </c>
      <c r="Y81" s="3">
        <f t="shared" si="41"/>
        <v>9.0639344262295085E-2</v>
      </c>
      <c r="Z81" s="3">
        <f t="shared" si="41"/>
        <v>0.11014857142857143</v>
      </c>
      <c r="AA81" s="3">
        <f t="shared" si="41"/>
        <v>0.101425</v>
      </c>
      <c r="AB81" s="4">
        <f t="shared" si="42"/>
        <v>0.10119661835748792</v>
      </c>
      <c r="AC81" s="47">
        <f t="shared" si="32"/>
        <v>1.1284584062211929</v>
      </c>
      <c r="AD81" s="47">
        <f t="shared" si="33"/>
        <v>1.1581973200385722</v>
      </c>
      <c r="AE81" s="47">
        <f t="shared" si="34"/>
        <v>1.144803874093588</v>
      </c>
      <c r="AF81" s="47">
        <f t="shared" si="43"/>
        <v>3.4314596003533531</v>
      </c>
      <c r="AG81" s="47">
        <f t="shared" si="44"/>
        <v>0.32885667839568627</v>
      </c>
      <c r="AH81" s="47">
        <f t="shared" si="45"/>
        <v>0.33752322770150267</v>
      </c>
      <c r="AI81" s="47">
        <f t="shared" si="46"/>
        <v>0.333620093902811</v>
      </c>
      <c r="AJ81" s="47">
        <f t="shared" si="35"/>
        <v>2</v>
      </c>
    </row>
    <row r="82" spans="1:36" x14ac:dyDescent="0.3">
      <c r="A82" s="2">
        <v>70</v>
      </c>
      <c r="B82" s="13">
        <v>0.28690392077845417</v>
      </c>
      <c r="C82" s="21">
        <v>0.28563895088705793</v>
      </c>
      <c r="D82" s="31">
        <v>7.9561216856171013E-3</v>
      </c>
      <c r="E82" s="25">
        <f t="shared" si="47"/>
        <v>0</v>
      </c>
      <c r="F82" s="26">
        <f t="shared" si="48"/>
        <v>30000</v>
      </c>
      <c r="G82" s="26">
        <f t="shared" si="49"/>
        <v>0</v>
      </c>
      <c r="H82" s="27">
        <f t="shared" si="36"/>
        <v>30000</v>
      </c>
      <c r="I82" s="25">
        <f t="shared" si="37"/>
        <v>0</v>
      </c>
      <c r="J82" s="26">
        <f t="shared" si="38"/>
        <v>3269</v>
      </c>
      <c r="K82" s="26">
        <f t="shared" si="39"/>
        <v>0</v>
      </c>
      <c r="L82" s="27">
        <f t="shared" si="28"/>
        <v>3269</v>
      </c>
      <c r="M82" s="19" t="str">
        <f t="shared" si="29"/>
        <v/>
      </c>
      <c r="N82" s="3">
        <f t="shared" si="29"/>
        <v>0.10896666666666667</v>
      </c>
      <c r="O82" s="3" t="str">
        <f t="shared" si="29"/>
        <v/>
      </c>
      <c r="P82" s="4">
        <f t="shared" si="30"/>
        <v>0.10896666666666667</v>
      </c>
      <c r="Q82" s="25">
        <f>SUM(E$13:E82)</f>
        <v>610000</v>
      </c>
      <c r="R82" s="26">
        <f>SUM(F$13:F82)</f>
        <v>730000</v>
      </c>
      <c r="S82" s="26">
        <f>SUM(G$13:G82)</f>
        <v>760000</v>
      </c>
      <c r="T82" s="27">
        <f t="shared" si="40"/>
        <v>2100000</v>
      </c>
      <c r="U82" s="25">
        <f>SUM(I$13:I82)</f>
        <v>55290</v>
      </c>
      <c r="V82" s="26">
        <f>SUM(J$13:J82)</f>
        <v>80373</v>
      </c>
      <c r="W82" s="26">
        <f>SUM(K$13:K82)</f>
        <v>77083</v>
      </c>
      <c r="X82" s="27">
        <f t="shared" si="31"/>
        <v>212746</v>
      </c>
      <c r="Y82" s="3">
        <f t="shared" si="41"/>
        <v>9.0639344262295085E-2</v>
      </c>
      <c r="Z82" s="3">
        <f t="shared" si="41"/>
        <v>0.1101</v>
      </c>
      <c r="AA82" s="3">
        <f t="shared" si="41"/>
        <v>0.101425</v>
      </c>
      <c r="AB82" s="4">
        <f t="shared" si="42"/>
        <v>0.10130761904761905</v>
      </c>
      <c r="AC82" s="47">
        <f t="shared" si="32"/>
        <v>1.1284584062211929</v>
      </c>
      <c r="AD82" s="47">
        <f t="shared" si="33"/>
        <v>1.1581223154027842</v>
      </c>
      <c r="AE82" s="47">
        <f t="shared" si="34"/>
        <v>1.144803874093588</v>
      </c>
      <c r="AF82" s="47">
        <f t="shared" si="43"/>
        <v>3.4313845957175655</v>
      </c>
      <c r="AG82" s="47">
        <f t="shared" si="44"/>
        <v>0.32886386668213491</v>
      </c>
      <c r="AH82" s="47">
        <f t="shared" si="45"/>
        <v>0.33750874700788225</v>
      </c>
      <c r="AI82" s="47">
        <f t="shared" si="46"/>
        <v>0.33362738630998268</v>
      </c>
      <c r="AJ82" s="47">
        <f t="shared" si="35"/>
        <v>1</v>
      </c>
    </row>
    <row r="83" spans="1:36" x14ac:dyDescent="0.3">
      <c r="A83" s="2">
        <v>71</v>
      </c>
      <c r="B83" s="13">
        <v>0.76912135274311488</v>
      </c>
      <c r="C83" s="21">
        <v>0.97600320199195445</v>
      </c>
      <c r="D83" s="31">
        <v>0.58451565278780004</v>
      </c>
      <c r="E83" s="25">
        <f t="shared" si="47"/>
        <v>30000</v>
      </c>
      <c r="F83" s="26">
        <f t="shared" si="48"/>
        <v>0</v>
      </c>
      <c r="G83" s="26">
        <f t="shared" si="49"/>
        <v>0</v>
      </c>
      <c r="H83" s="27">
        <f t="shared" si="36"/>
        <v>30000</v>
      </c>
      <c r="I83" s="25">
        <f t="shared" si="37"/>
        <v>2736</v>
      </c>
      <c r="J83" s="26">
        <f t="shared" si="38"/>
        <v>0</v>
      </c>
      <c r="K83" s="26">
        <f t="shared" si="39"/>
        <v>0</v>
      </c>
      <c r="L83" s="27">
        <f t="shared" si="28"/>
        <v>2736</v>
      </c>
      <c r="M83" s="19">
        <f t="shared" si="29"/>
        <v>9.1200000000000003E-2</v>
      </c>
      <c r="N83" s="3" t="str">
        <f t="shared" si="29"/>
        <v/>
      </c>
      <c r="O83" s="3" t="str">
        <f t="shared" si="29"/>
        <v/>
      </c>
      <c r="P83" s="4">
        <f t="shared" si="30"/>
        <v>9.1200000000000003E-2</v>
      </c>
      <c r="Q83" s="25">
        <f>SUM(E$13:E83)</f>
        <v>640000</v>
      </c>
      <c r="R83" s="26">
        <f>SUM(F$13:F83)</f>
        <v>730000</v>
      </c>
      <c r="S83" s="26">
        <f>SUM(G$13:G83)</f>
        <v>760000</v>
      </c>
      <c r="T83" s="27">
        <f t="shared" si="40"/>
        <v>2130000</v>
      </c>
      <c r="U83" s="25">
        <f>SUM(I$13:I83)</f>
        <v>58026</v>
      </c>
      <c r="V83" s="26">
        <f>SUM(J$13:J83)</f>
        <v>80373</v>
      </c>
      <c r="W83" s="26">
        <f>SUM(K$13:K83)</f>
        <v>77083</v>
      </c>
      <c r="X83" s="27">
        <f t="shared" si="31"/>
        <v>215482</v>
      </c>
      <c r="Y83" s="3">
        <f t="shared" si="41"/>
        <v>9.0665625E-2</v>
      </c>
      <c r="Z83" s="3">
        <f t="shared" si="41"/>
        <v>0.1101</v>
      </c>
      <c r="AA83" s="3">
        <f t="shared" si="41"/>
        <v>0.101425</v>
      </c>
      <c r="AB83" s="4">
        <f t="shared" si="42"/>
        <v>0.10116525821596244</v>
      </c>
      <c r="AC83" s="47">
        <f t="shared" si="32"/>
        <v>1.1284979492065144</v>
      </c>
      <c r="AD83" s="47">
        <f t="shared" si="33"/>
        <v>1.1581223154027842</v>
      </c>
      <c r="AE83" s="47">
        <f t="shared" si="34"/>
        <v>1.144803874093588</v>
      </c>
      <c r="AF83" s="47">
        <f t="shared" si="43"/>
        <v>3.4314241387028863</v>
      </c>
      <c r="AG83" s="47">
        <f t="shared" si="44"/>
        <v>0.32887160070894011</v>
      </c>
      <c r="AH83" s="47">
        <f t="shared" si="45"/>
        <v>0.33750485763050159</v>
      </c>
      <c r="AI83" s="47">
        <f t="shared" si="46"/>
        <v>0.33362354166055835</v>
      </c>
      <c r="AJ83" s="47">
        <f t="shared" si="35"/>
        <v>3</v>
      </c>
    </row>
    <row r="84" spans="1:36" x14ac:dyDescent="0.3">
      <c r="A84" s="2">
        <v>72</v>
      </c>
      <c r="B84" s="13">
        <v>0.59148408699320043</v>
      </c>
      <c r="C84" s="21">
        <v>0.88573654285995462</v>
      </c>
      <c r="D84" s="31">
        <v>0.20147625269824476</v>
      </c>
      <c r="E84" s="25">
        <f t="shared" si="47"/>
        <v>0</v>
      </c>
      <c r="F84" s="26">
        <f t="shared" si="48"/>
        <v>0</v>
      </c>
      <c r="G84" s="26">
        <f t="shared" si="49"/>
        <v>30000</v>
      </c>
      <c r="H84" s="27">
        <f t="shared" si="36"/>
        <v>30000</v>
      </c>
      <c r="I84" s="25">
        <f t="shared" si="37"/>
        <v>0</v>
      </c>
      <c r="J84" s="26">
        <f t="shared" si="38"/>
        <v>0</v>
      </c>
      <c r="K84" s="26">
        <f t="shared" si="39"/>
        <v>2957</v>
      </c>
      <c r="L84" s="27">
        <f t="shared" si="28"/>
        <v>2957</v>
      </c>
      <c r="M84" s="19" t="str">
        <f t="shared" si="29"/>
        <v/>
      </c>
      <c r="N84" s="3" t="str">
        <f t="shared" si="29"/>
        <v/>
      </c>
      <c r="O84" s="3">
        <f t="shared" si="29"/>
        <v>9.8566666666666664E-2</v>
      </c>
      <c r="P84" s="4">
        <f t="shared" si="30"/>
        <v>9.8566666666666664E-2</v>
      </c>
      <c r="Q84" s="25">
        <f>SUM(E$13:E84)</f>
        <v>640000</v>
      </c>
      <c r="R84" s="26">
        <f>SUM(F$13:F84)</f>
        <v>730000</v>
      </c>
      <c r="S84" s="26">
        <f>SUM(G$13:G84)</f>
        <v>790000</v>
      </c>
      <c r="T84" s="27">
        <f t="shared" si="40"/>
        <v>2160000</v>
      </c>
      <c r="U84" s="25">
        <f>SUM(I$13:I84)</f>
        <v>58026</v>
      </c>
      <c r="V84" s="26">
        <f>SUM(J$13:J84)</f>
        <v>80373</v>
      </c>
      <c r="W84" s="26">
        <f>SUM(K$13:K84)</f>
        <v>80040</v>
      </c>
      <c r="X84" s="27">
        <f t="shared" si="31"/>
        <v>218439</v>
      </c>
      <c r="Y84" s="3">
        <f t="shared" si="41"/>
        <v>9.0665625E-2</v>
      </c>
      <c r="Z84" s="3">
        <f t="shared" si="41"/>
        <v>0.1101</v>
      </c>
      <c r="AA84" s="3">
        <f t="shared" si="41"/>
        <v>0.10131645569620253</v>
      </c>
      <c r="AB84" s="4">
        <f t="shared" si="42"/>
        <v>0.10112916666666667</v>
      </c>
      <c r="AC84" s="47">
        <f t="shared" si="32"/>
        <v>1.1284979492065144</v>
      </c>
      <c r="AD84" s="47">
        <f t="shared" si="33"/>
        <v>1.1581223154027842</v>
      </c>
      <c r="AE84" s="47">
        <f t="shared" si="34"/>
        <v>1.1446382034962794</v>
      </c>
      <c r="AF84" s="47">
        <f t="shared" si="43"/>
        <v>3.431258468105578</v>
      </c>
      <c r="AG84" s="47">
        <f t="shared" si="44"/>
        <v>0.32888747953445957</v>
      </c>
      <c r="AH84" s="47">
        <f t="shared" si="45"/>
        <v>0.33752115329341298</v>
      </c>
      <c r="AI84" s="47">
        <f t="shared" si="46"/>
        <v>0.33359136717212745</v>
      </c>
      <c r="AJ84" s="47">
        <f t="shared" si="35"/>
        <v>3</v>
      </c>
    </row>
    <row r="85" spans="1:36" x14ac:dyDescent="0.3">
      <c r="A85" s="2">
        <v>73</v>
      </c>
      <c r="B85" s="13">
        <v>0.77504206866074332</v>
      </c>
      <c r="C85" s="21">
        <v>0.33459362943827242</v>
      </c>
      <c r="D85" s="31">
        <v>2.7230057953294695E-3</v>
      </c>
      <c r="E85" s="25">
        <f t="shared" si="47"/>
        <v>0</v>
      </c>
      <c r="F85" s="26">
        <f t="shared" si="48"/>
        <v>0</v>
      </c>
      <c r="G85" s="26">
        <f t="shared" si="49"/>
        <v>30000</v>
      </c>
      <c r="H85" s="27">
        <f t="shared" si="36"/>
        <v>30000</v>
      </c>
      <c r="I85" s="25">
        <f t="shared" si="37"/>
        <v>0</v>
      </c>
      <c r="J85" s="26">
        <f t="shared" si="38"/>
        <v>0</v>
      </c>
      <c r="K85" s="26">
        <f t="shared" si="39"/>
        <v>2856</v>
      </c>
      <c r="L85" s="27">
        <f t="shared" si="28"/>
        <v>2856</v>
      </c>
      <c r="M85" s="19" t="str">
        <f t="shared" si="29"/>
        <v/>
      </c>
      <c r="N85" s="3" t="str">
        <f t="shared" si="29"/>
        <v/>
      </c>
      <c r="O85" s="3">
        <f t="shared" si="29"/>
        <v>9.5200000000000007E-2</v>
      </c>
      <c r="P85" s="4">
        <f t="shared" si="30"/>
        <v>9.5200000000000007E-2</v>
      </c>
      <c r="Q85" s="25">
        <f>SUM(E$13:E85)</f>
        <v>640000</v>
      </c>
      <c r="R85" s="26">
        <f>SUM(F$13:F85)</f>
        <v>730000</v>
      </c>
      <c r="S85" s="26">
        <f>SUM(G$13:G85)</f>
        <v>820000</v>
      </c>
      <c r="T85" s="27">
        <f t="shared" si="40"/>
        <v>2190000</v>
      </c>
      <c r="U85" s="25">
        <f>SUM(I$13:I85)</f>
        <v>58026</v>
      </c>
      <c r="V85" s="26">
        <f>SUM(J$13:J85)</f>
        <v>80373</v>
      </c>
      <c r="W85" s="26">
        <f>SUM(K$13:K85)</f>
        <v>82896</v>
      </c>
      <c r="X85" s="27">
        <f t="shared" si="31"/>
        <v>221295</v>
      </c>
      <c r="Y85" s="3">
        <f t="shared" si="41"/>
        <v>9.0665625E-2</v>
      </c>
      <c r="Z85" s="3">
        <f t="shared" si="41"/>
        <v>0.1101</v>
      </c>
      <c r="AA85" s="3">
        <f t="shared" si="41"/>
        <v>0.10109268292682927</v>
      </c>
      <c r="AB85" s="4">
        <f t="shared" si="42"/>
        <v>0.10104794520547945</v>
      </c>
      <c r="AC85" s="47">
        <f t="shared" si="32"/>
        <v>1.1284979492065144</v>
      </c>
      <c r="AD85" s="47">
        <f t="shared" si="33"/>
        <v>1.1581223154027842</v>
      </c>
      <c r="AE85" s="47">
        <f t="shared" si="34"/>
        <v>1.1442967359586012</v>
      </c>
      <c r="AF85" s="47">
        <f t="shared" si="43"/>
        <v>3.4309170005678995</v>
      </c>
      <c r="AG85" s="47">
        <f t="shared" si="44"/>
        <v>0.32892021259031351</v>
      </c>
      <c r="AH85" s="47">
        <f t="shared" si="45"/>
        <v>0.33755474562954657</v>
      </c>
      <c r="AI85" s="47">
        <f t="shared" si="46"/>
        <v>0.33352504178013997</v>
      </c>
      <c r="AJ85" s="47">
        <f t="shared" si="35"/>
        <v>2</v>
      </c>
    </row>
    <row r="86" spans="1:36" x14ac:dyDescent="0.3">
      <c r="A86" s="2">
        <v>74</v>
      </c>
      <c r="B86" s="13">
        <v>3.0755585543528752E-2</v>
      </c>
      <c r="C86" s="21">
        <v>0.39571796271561144</v>
      </c>
      <c r="D86" s="31">
        <v>0.28652563215718241</v>
      </c>
      <c r="E86" s="25">
        <f t="shared" si="47"/>
        <v>0</v>
      </c>
      <c r="F86" s="26">
        <f t="shared" si="48"/>
        <v>30000</v>
      </c>
      <c r="G86" s="26">
        <f t="shared" si="49"/>
        <v>0</v>
      </c>
      <c r="H86" s="27">
        <f t="shared" si="36"/>
        <v>30000</v>
      </c>
      <c r="I86" s="25">
        <f t="shared" si="37"/>
        <v>0</v>
      </c>
      <c r="J86" s="26">
        <f t="shared" si="38"/>
        <v>3286</v>
      </c>
      <c r="K86" s="26">
        <f t="shared" si="39"/>
        <v>0</v>
      </c>
      <c r="L86" s="27">
        <f t="shared" si="28"/>
        <v>3286</v>
      </c>
      <c r="M86" s="19" t="str">
        <f t="shared" si="29"/>
        <v/>
      </c>
      <c r="N86" s="3">
        <f t="shared" si="29"/>
        <v>0.10953333333333333</v>
      </c>
      <c r="O86" s="3" t="str">
        <f t="shared" si="29"/>
        <v/>
      </c>
      <c r="P86" s="4">
        <f t="shared" si="30"/>
        <v>0.10953333333333333</v>
      </c>
      <c r="Q86" s="25">
        <f>SUM(E$13:E86)</f>
        <v>640000</v>
      </c>
      <c r="R86" s="26">
        <f>SUM(F$13:F86)</f>
        <v>760000</v>
      </c>
      <c r="S86" s="26">
        <f>SUM(G$13:G86)</f>
        <v>820000</v>
      </c>
      <c r="T86" s="27">
        <f t="shared" si="40"/>
        <v>2220000</v>
      </c>
      <c r="U86" s="25">
        <f>SUM(I$13:I86)</f>
        <v>58026</v>
      </c>
      <c r="V86" s="26">
        <f>SUM(J$13:J86)</f>
        <v>83659</v>
      </c>
      <c r="W86" s="26">
        <f>SUM(K$13:K86)</f>
        <v>82896</v>
      </c>
      <c r="X86" s="27">
        <f t="shared" si="31"/>
        <v>224581</v>
      </c>
      <c r="Y86" s="3">
        <f t="shared" si="41"/>
        <v>9.0665625E-2</v>
      </c>
      <c r="Z86" s="3">
        <f t="shared" si="41"/>
        <v>0.11007763157894737</v>
      </c>
      <c r="AA86" s="3">
        <f t="shared" si="41"/>
        <v>0.10109268292682927</v>
      </c>
      <c r="AB86" s="4">
        <f t="shared" si="42"/>
        <v>0.10116261261261261</v>
      </c>
      <c r="AC86" s="47">
        <f t="shared" si="32"/>
        <v>1.1284979492065144</v>
      </c>
      <c r="AD86" s="47">
        <f t="shared" si="33"/>
        <v>1.1580877754277481</v>
      </c>
      <c r="AE86" s="47">
        <f t="shared" si="34"/>
        <v>1.1442967359586012</v>
      </c>
      <c r="AF86" s="47">
        <f t="shared" si="43"/>
        <v>3.4308824605928638</v>
      </c>
      <c r="AG86" s="47">
        <f t="shared" si="44"/>
        <v>0.32892352395293295</v>
      </c>
      <c r="AH86" s="47">
        <f t="shared" si="45"/>
        <v>0.33754807654577246</v>
      </c>
      <c r="AI86" s="47">
        <f t="shared" si="46"/>
        <v>0.33352839950129454</v>
      </c>
      <c r="AJ86" s="47">
        <f t="shared" si="35"/>
        <v>2</v>
      </c>
    </row>
    <row r="87" spans="1:36" x14ac:dyDescent="0.3">
      <c r="A87" s="2">
        <v>75</v>
      </c>
      <c r="B87" s="13">
        <v>0.93027768123861343</v>
      </c>
      <c r="C87" s="21">
        <v>0.94285519141836316</v>
      </c>
      <c r="D87" s="31">
        <v>0.33517621032116163</v>
      </c>
      <c r="E87" s="25">
        <f t="shared" si="47"/>
        <v>0</v>
      </c>
      <c r="F87" s="26">
        <f t="shared" si="48"/>
        <v>30000</v>
      </c>
      <c r="G87" s="26">
        <f t="shared" si="49"/>
        <v>0</v>
      </c>
      <c r="H87" s="27">
        <f t="shared" si="36"/>
        <v>30000</v>
      </c>
      <c r="I87" s="25">
        <f t="shared" si="37"/>
        <v>0</v>
      </c>
      <c r="J87" s="26">
        <f t="shared" si="38"/>
        <v>3386</v>
      </c>
      <c r="K87" s="26">
        <f t="shared" si="39"/>
        <v>0</v>
      </c>
      <c r="L87" s="27">
        <f t="shared" si="28"/>
        <v>3386</v>
      </c>
      <c r="M87" s="19" t="str">
        <f t="shared" si="29"/>
        <v/>
      </c>
      <c r="N87" s="3">
        <f t="shared" si="29"/>
        <v>0.11286666666666667</v>
      </c>
      <c r="O87" s="3" t="str">
        <f t="shared" si="29"/>
        <v/>
      </c>
      <c r="P87" s="4">
        <f t="shared" si="30"/>
        <v>0.11286666666666667</v>
      </c>
      <c r="Q87" s="25">
        <f>SUM(E$13:E87)</f>
        <v>640000</v>
      </c>
      <c r="R87" s="26">
        <f>SUM(F$13:F87)</f>
        <v>790000</v>
      </c>
      <c r="S87" s="26">
        <f>SUM(G$13:G87)</f>
        <v>820000</v>
      </c>
      <c r="T87" s="27">
        <f t="shared" si="40"/>
        <v>2250000</v>
      </c>
      <c r="U87" s="25">
        <f>SUM(I$13:I87)</f>
        <v>58026</v>
      </c>
      <c r="V87" s="26">
        <f>SUM(J$13:J87)</f>
        <v>87045</v>
      </c>
      <c r="W87" s="26">
        <f>SUM(K$13:K87)</f>
        <v>82896</v>
      </c>
      <c r="X87" s="27">
        <f t="shared" si="31"/>
        <v>227967</v>
      </c>
      <c r="Y87" s="3">
        <f t="shared" si="41"/>
        <v>9.0665625E-2</v>
      </c>
      <c r="Z87" s="3">
        <f t="shared" si="41"/>
        <v>0.11018354430379747</v>
      </c>
      <c r="AA87" s="3">
        <f t="shared" si="41"/>
        <v>0.10109268292682927</v>
      </c>
      <c r="AB87" s="4">
        <f t="shared" si="42"/>
        <v>0.10131866666666667</v>
      </c>
      <c r="AC87" s="47">
        <f t="shared" si="32"/>
        <v>1.1284979492065144</v>
      </c>
      <c r="AD87" s="47">
        <f t="shared" si="33"/>
        <v>1.1582513286182672</v>
      </c>
      <c r="AE87" s="47">
        <f t="shared" si="34"/>
        <v>1.1442967359586012</v>
      </c>
      <c r="AF87" s="47">
        <f t="shared" si="43"/>
        <v>3.4310460137833827</v>
      </c>
      <c r="AG87" s="47">
        <f t="shared" si="44"/>
        <v>0.3289078446261145</v>
      </c>
      <c r="AH87" s="47">
        <f t="shared" si="45"/>
        <v>0.33757965470742091</v>
      </c>
      <c r="AI87" s="47">
        <f t="shared" si="46"/>
        <v>0.3335125006664646</v>
      </c>
      <c r="AJ87" s="47">
        <f t="shared" si="35"/>
        <v>3</v>
      </c>
    </row>
    <row r="88" spans="1:36" x14ac:dyDescent="0.3">
      <c r="A88" s="2">
        <v>76</v>
      </c>
      <c r="B88" s="13">
        <v>5.8627887603776352E-2</v>
      </c>
      <c r="C88" s="21">
        <v>0.21280194718457168</v>
      </c>
      <c r="D88" s="31">
        <v>0.79979298252786024</v>
      </c>
      <c r="E88" s="25">
        <f t="shared" si="47"/>
        <v>0</v>
      </c>
      <c r="F88" s="26">
        <f t="shared" si="48"/>
        <v>0</v>
      </c>
      <c r="G88" s="26">
        <f t="shared" si="49"/>
        <v>30000</v>
      </c>
      <c r="H88" s="27">
        <f t="shared" si="36"/>
        <v>30000</v>
      </c>
      <c r="I88" s="25">
        <f t="shared" si="37"/>
        <v>0</v>
      </c>
      <c r="J88" s="26">
        <f t="shared" si="38"/>
        <v>0</v>
      </c>
      <c r="K88" s="26">
        <f t="shared" si="39"/>
        <v>3044</v>
      </c>
      <c r="L88" s="27">
        <f t="shared" si="28"/>
        <v>3044</v>
      </c>
      <c r="M88" s="19" t="str">
        <f t="shared" si="29"/>
        <v/>
      </c>
      <c r="N88" s="3" t="str">
        <f t="shared" si="29"/>
        <v/>
      </c>
      <c r="O88" s="3">
        <f t="shared" si="29"/>
        <v>0.10146666666666666</v>
      </c>
      <c r="P88" s="4">
        <f t="shared" si="30"/>
        <v>0.10146666666666666</v>
      </c>
      <c r="Q88" s="25">
        <f>SUM(E$13:E88)</f>
        <v>640000</v>
      </c>
      <c r="R88" s="26">
        <f>SUM(F$13:F88)</f>
        <v>790000</v>
      </c>
      <c r="S88" s="26">
        <f>SUM(G$13:G88)</f>
        <v>850000</v>
      </c>
      <c r="T88" s="27">
        <f t="shared" si="40"/>
        <v>2280000</v>
      </c>
      <c r="U88" s="25">
        <f>SUM(I$13:I88)</f>
        <v>58026</v>
      </c>
      <c r="V88" s="26">
        <f>SUM(J$13:J88)</f>
        <v>87045</v>
      </c>
      <c r="W88" s="26">
        <f>SUM(K$13:K88)</f>
        <v>85940</v>
      </c>
      <c r="X88" s="27">
        <f t="shared" si="31"/>
        <v>231011</v>
      </c>
      <c r="Y88" s="3">
        <f t="shared" si="41"/>
        <v>9.0665625E-2</v>
      </c>
      <c r="Z88" s="3">
        <f t="shared" si="41"/>
        <v>0.11018354430379747</v>
      </c>
      <c r="AA88" s="3">
        <f t="shared" si="41"/>
        <v>0.10110588235294117</v>
      </c>
      <c r="AB88" s="4">
        <f t="shared" si="42"/>
        <v>0.10132061403508771</v>
      </c>
      <c r="AC88" s="47">
        <f t="shared" si="32"/>
        <v>1.1284979492065144</v>
      </c>
      <c r="AD88" s="47">
        <f t="shared" si="33"/>
        <v>1.1582513286182672</v>
      </c>
      <c r="AE88" s="47">
        <f t="shared" si="34"/>
        <v>1.1443168748827706</v>
      </c>
      <c r="AF88" s="47">
        <f t="shared" si="43"/>
        <v>3.4310661527075519</v>
      </c>
      <c r="AG88" s="47">
        <f t="shared" si="44"/>
        <v>0.32890591407454633</v>
      </c>
      <c r="AH88" s="47">
        <f t="shared" si="45"/>
        <v>0.33757767325595228</v>
      </c>
      <c r="AI88" s="47">
        <f t="shared" si="46"/>
        <v>0.33351641266950144</v>
      </c>
      <c r="AJ88" s="47">
        <f t="shared" si="35"/>
        <v>1</v>
      </c>
    </row>
    <row r="89" spans="1:36" x14ac:dyDescent="0.3">
      <c r="A89" s="2">
        <v>77</v>
      </c>
      <c r="B89" s="13">
        <v>0.72900444174301304</v>
      </c>
      <c r="C89" s="21">
        <v>0.74055986463739687</v>
      </c>
      <c r="D89" s="31">
        <v>0.96678560508324651</v>
      </c>
      <c r="E89" s="25">
        <f t="shared" si="47"/>
        <v>30000</v>
      </c>
      <c r="F89" s="26">
        <f t="shared" si="48"/>
        <v>0</v>
      </c>
      <c r="G89" s="26">
        <f t="shared" si="49"/>
        <v>0</v>
      </c>
      <c r="H89" s="27">
        <f t="shared" si="36"/>
        <v>30000</v>
      </c>
      <c r="I89" s="25">
        <f t="shared" si="37"/>
        <v>2730</v>
      </c>
      <c r="J89" s="26">
        <f t="shared" si="38"/>
        <v>0</v>
      </c>
      <c r="K89" s="26">
        <f t="shared" si="39"/>
        <v>0</v>
      </c>
      <c r="L89" s="27">
        <f t="shared" si="28"/>
        <v>2730</v>
      </c>
      <c r="M89" s="19">
        <f t="shared" si="29"/>
        <v>9.0999999999999998E-2</v>
      </c>
      <c r="N89" s="3" t="str">
        <f t="shared" si="29"/>
        <v/>
      </c>
      <c r="O89" s="3" t="str">
        <f t="shared" si="29"/>
        <v/>
      </c>
      <c r="P89" s="4">
        <f t="shared" si="30"/>
        <v>9.0999999999999998E-2</v>
      </c>
      <c r="Q89" s="25">
        <f>SUM(E$13:E89)</f>
        <v>670000</v>
      </c>
      <c r="R89" s="26">
        <f>SUM(F$13:F89)</f>
        <v>790000</v>
      </c>
      <c r="S89" s="26">
        <f>SUM(G$13:G89)</f>
        <v>850000</v>
      </c>
      <c r="T89" s="27">
        <f t="shared" si="40"/>
        <v>2310000</v>
      </c>
      <c r="U89" s="25">
        <f>SUM(I$13:I89)</f>
        <v>60756</v>
      </c>
      <c r="V89" s="26">
        <f>SUM(J$13:J89)</f>
        <v>87045</v>
      </c>
      <c r="W89" s="26">
        <f>SUM(K$13:K89)</f>
        <v>85940</v>
      </c>
      <c r="X89" s="27">
        <f t="shared" si="31"/>
        <v>233741</v>
      </c>
      <c r="Y89" s="3">
        <f t="shared" si="41"/>
        <v>9.0680597014925368E-2</v>
      </c>
      <c r="Z89" s="3">
        <f t="shared" si="41"/>
        <v>0.11018354430379747</v>
      </c>
      <c r="AA89" s="3">
        <f t="shared" si="41"/>
        <v>0.10110588235294117</v>
      </c>
      <c r="AB89" s="4">
        <f t="shared" si="42"/>
        <v>0.10118658008658009</v>
      </c>
      <c r="AC89" s="47">
        <f t="shared" si="32"/>
        <v>1.1285204772822257</v>
      </c>
      <c r="AD89" s="47">
        <f t="shared" si="33"/>
        <v>1.1582513286182672</v>
      </c>
      <c r="AE89" s="47">
        <f t="shared" si="34"/>
        <v>1.1443168748827706</v>
      </c>
      <c r="AF89" s="47">
        <f t="shared" si="43"/>
        <v>3.4310886807832635</v>
      </c>
      <c r="AG89" s="47">
        <f t="shared" si="44"/>
        <v>0.32891032038979601</v>
      </c>
      <c r="AH89" s="47">
        <f t="shared" si="45"/>
        <v>0.33757545676547673</v>
      </c>
      <c r="AI89" s="47">
        <f t="shared" si="46"/>
        <v>0.33351422284472726</v>
      </c>
      <c r="AJ89" s="47">
        <f t="shared" si="35"/>
        <v>3</v>
      </c>
    </row>
    <row r="90" spans="1:36" x14ac:dyDescent="0.3">
      <c r="A90" s="2">
        <v>78</v>
      </c>
      <c r="B90" s="13">
        <v>0.34631010178344379</v>
      </c>
      <c r="C90" s="21">
        <v>0.30061293870916361</v>
      </c>
      <c r="D90" s="31">
        <v>0.45475831117616139</v>
      </c>
      <c r="E90" s="25">
        <f t="shared" si="47"/>
        <v>0</v>
      </c>
      <c r="F90" s="26">
        <f t="shared" si="48"/>
        <v>0</v>
      </c>
      <c r="G90" s="26">
        <f t="shared" si="49"/>
        <v>30000</v>
      </c>
      <c r="H90" s="27">
        <f t="shared" si="36"/>
        <v>30000</v>
      </c>
      <c r="I90" s="25">
        <f t="shared" si="37"/>
        <v>0</v>
      </c>
      <c r="J90" s="26">
        <f t="shared" si="38"/>
        <v>0</v>
      </c>
      <c r="K90" s="26">
        <f t="shared" si="39"/>
        <v>2994</v>
      </c>
      <c r="L90" s="27">
        <f t="shared" si="28"/>
        <v>2994</v>
      </c>
      <c r="M90" s="19" t="str">
        <f t="shared" si="29"/>
        <v/>
      </c>
      <c r="N90" s="3" t="str">
        <f t="shared" si="29"/>
        <v/>
      </c>
      <c r="O90" s="3">
        <f t="shared" si="29"/>
        <v>9.98E-2</v>
      </c>
      <c r="P90" s="4">
        <f t="shared" si="30"/>
        <v>9.98E-2</v>
      </c>
      <c r="Q90" s="25">
        <f>SUM(E$13:E90)</f>
        <v>670000</v>
      </c>
      <c r="R90" s="26">
        <f>SUM(F$13:F90)</f>
        <v>790000</v>
      </c>
      <c r="S90" s="26">
        <f>SUM(G$13:G90)</f>
        <v>880000</v>
      </c>
      <c r="T90" s="27">
        <f t="shared" si="40"/>
        <v>2340000</v>
      </c>
      <c r="U90" s="25">
        <f>SUM(I$13:I90)</f>
        <v>60756</v>
      </c>
      <c r="V90" s="26">
        <f>SUM(J$13:J90)</f>
        <v>87045</v>
      </c>
      <c r="W90" s="26">
        <f>SUM(K$13:K90)</f>
        <v>88934</v>
      </c>
      <c r="X90" s="27">
        <f t="shared" si="31"/>
        <v>236735</v>
      </c>
      <c r="Y90" s="3">
        <f t="shared" si="41"/>
        <v>9.0680597014925368E-2</v>
      </c>
      <c r="Z90" s="3">
        <f t="shared" si="41"/>
        <v>0.11018354430379747</v>
      </c>
      <c r="AA90" s="3">
        <f t="shared" si="41"/>
        <v>0.10106136363636363</v>
      </c>
      <c r="AB90" s="4">
        <f t="shared" si="42"/>
        <v>0.10116880341880342</v>
      </c>
      <c r="AC90" s="47">
        <f t="shared" si="32"/>
        <v>1.1285204772822257</v>
      </c>
      <c r="AD90" s="47">
        <f t="shared" si="33"/>
        <v>1.1582513286182672</v>
      </c>
      <c r="AE90" s="47">
        <f t="shared" si="34"/>
        <v>1.1442489522071737</v>
      </c>
      <c r="AF90" s="47">
        <f t="shared" si="43"/>
        <v>3.4310207581076666</v>
      </c>
      <c r="AG90" s="47">
        <f t="shared" si="44"/>
        <v>0.32891683170831237</v>
      </c>
      <c r="AH90" s="47">
        <f t="shared" si="45"/>
        <v>0.33758213962456035</v>
      </c>
      <c r="AI90" s="47">
        <f t="shared" si="46"/>
        <v>0.33350102866712728</v>
      </c>
      <c r="AJ90" s="47">
        <f t="shared" si="35"/>
        <v>1</v>
      </c>
    </row>
    <row r="91" spans="1:36" x14ac:dyDescent="0.3">
      <c r="A91" s="2">
        <v>79</v>
      </c>
      <c r="B91" s="13">
        <v>0.97834905680349626</v>
      </c>
      <c r="C91" s="21">
        <v>0.80974428755901162</v>
      </c>
      <c r="D91" s="31">
        <v>0.78313964031650007</v>
      </c>
      <c r="E91" s="25">
        <f t="shared" si="47"/>
        <v>30000</v>
      </c>
      <c r="F91" s="26">
        <f t="shared" si="48"/>
        <v>0</v>
      </c>
      <c r="G91" s="26">
        <f t="shared" si="49"/>
        <v>0</v>
      </c>
      <c r="H91" s="27">
        <f t="shared" si="36"/>
        <v>30000</v>
      </c>
      <c r="I91" s="25">
        <f t="shared" si="37"/>
        <v>2801</v>
      </c>
      <c r="J91" s="26">
        <f t="shared" si="38"/>
        <v>0</v>
      </c>
      <c r="K91" s="26">
        <f t="shared" si="39"/>
        <v>0</v>
      </c>
      <c r="L91" s="27">
        <f t="shared" si="28"/>
        <v>2801</v>
      </c>
      <c r="M91" s="19">
        <f t="shared" si="29"/>
        <v>9.3366666666666667E-2</v>
      </c>
      <c r="N91" s="3" t="str">
        <f t="shared" si="29"/>
        <v/>
      </c>
      <c r="O91" s="3" t="str">
        <f t="shared" si="29"/>
        <v/>
      </c>
      <c r="P91" s="4">
        <f t="shared" si="30"/>
        <v>9.3366666666666667E-2</v>
      </c>
      <c r="Q91" s="25">
        <f>SUM(E$13:E91)</f>
        <v>700000</v>
      </c>
      <c r="R91" s="26">
        <f>SUM(F$13:F91)</f>
        <v>790000</v>
      </c>
      <c r="S91" s="26">
        <f>SUM(G$13:G91)</f>
        <v>880000</v>
      </c>
      <c r="T91" s="27">
        <f t="shared" si="40"/>
        <v>2370000</v>
      </c>
      <c r="U91" s="25">
        <f>SUM(I$13:I91)</f>
        <v>63557</v>
      </c>
      <c r="V91" s="26">
        <f>SUM(J$13:J91)</f>
        <v>87045</v>
      </c>
      <c r="W91" s="26">
        <f>SUM(K$13:K91)</f>
        <v>88934</v>
      </c>
      <c r="X91" s="27">
        <f t="shared" si="31"/>
        <v>239536</v>
      </c>
      <c r="Y91" s="3">
        <f t="shared" si="41"/>
        <v>9.0795714285714285E-2</v>
      </c>
      <c r="Z91" s="3">
        <f t="shared" si="41"/>
        <v>0.11018354430379747</v>
      </c>
      <c r="AA91" s="3">
        <f t="shared" si="41"/>
        <v>0.10106136363636363</v>
      </c>
      <c r="AB91" s="4">
        <f t="shared" si="42"/>
        <v>0.10107004219409282</v>
      </c>
      <c r="AC91" s="47">
        <f t="shared" si="32"/>
        <v>1.1286937068395271</v>
      </c>
      <c r="AD91" s="47">
        <f t="shared" si="33"/>
        <v>1.1582513286182672</v>
      </c>
      <c r="AE91" s="47">
        <f t="shared" si="34"/>
        <v>1.1442489522071737</v>
      </c>
      <c r="AF91" s="47">
        <f t="shared" si="43"/>
        <v>3.431193987664968</v>
      </c>
      <c r="AG91" s="47">
        <f t="shared" si="44"/>
        <v>0.32895071246252605</v>
      </c>
      <c r="AH91" s="47">
        <f t="shared" si="45"/>
        <v>0.33756509622660319</v>
      </c>
      <c r="AI91" s="47">
        <f t="shared" si="46"/>
        <v>0.33348419131087076</v>
      </c>
      <c r="AJ91" s="47">
        <f t="shared" si="35"/>
        <v>3</v>
      </c>
    </row>
    <row r="92" spans="1:36" x14ac:dyDescent="0.3">
      <c r="A92" s="2">
        <v>80</v>
      </c>
      <c r="B92" s="13">
        <v>0.48597469435809215</v>
      </c>
      <c r="C92" s="21">
        <v>0.60397345532338798</v>
      </c>
      <c r="D92" s="31">
        <v>0.65033772394671752</v>
      </c>
      <c r="E92" s="25">
        <f t="shared" si="47"/>
        <v>0</v>
      </c>
      <c r="F92" s="26">
        <f t="shared" si="48"/>
        <v>0</v>
      </c>
      <c r="G92" s="26">
        <f t="shared" si="49"/>
        <v>30000</v>
      </c>
      <c r="H92" s="27">
        <f t="shared" si="36"/>
        <v>30000</v>
      </c>
      <c r="I92" s="25">
        <f t="shared" si="37"/>
        <v>0</v>
      </c>
      <c r="J92" s="26">
        <f t="shared" si="38"/>
        <v>0</v>
      </c>
      <c r="K92" s="26">
        <f t="shared" si="39"/>
        <v>3020</v>
      </c>
      <c r="L92" s="27">
        <f t="shared" si="28"/>
        <v>3020</v>
      </c>
      <c r="M92" s="19" t="str">
        <f t="shared" si="29"/>
        <v/>
      </c>
      <c r="N92" s="3" t="str">
        <f t="shared" si="29"/>
        <v/>
      </c>
      <c r="O92" s="3">
        <f t="shared" si="29"/>
        <v>0.10066666666666667</v>
      </c>
      <c r="P92" s="4">
        <f t="shared" si="30"/>
        <v>0.10066666666666667</v>
      </c>
      <c r="Q92" s="25">
        <f>SUM(E$13:E92)</f>
        <v>700000</v>
      </c>
      <c r="R92" s="26">
        <f>SUM(F$13:F92)</f>
        <v>790000</v>
      </c>
      <c r="S92" s="26">
        <f>SUM(G$13:G92)</f>
        <v>910000</v>
      </c>
      <c r="T92" s="27">
        <f t="shared" si="40"/>
        <v>2400000</v>
      </c>
      <c r="U92" s="25">
        <f>SUM(I$13:I92)</f>
        <v>63557</v>
      </c>
      <c r="V92" s="26">
        <f>SUM(J$13:J92)</f>
        <v>87045</v>
      </c>
      <c r="W92" s="26">
        <f>SUM(K$13:K92)</f>
        <v>91954</v>
      </c>
      <c r="X92" s="27">
        <f t="shared" si="31"/>
        <v>242556</v>
      </c>
      <c r="Y92" s="3">
        <f t="shared" si="41"/>
        <v>9.0795714285714285E-2</v>
      </c>
      <c r="Z92" s="3">
        <f t="shared" si="41"/>
        <v>0.11018354430379747</v>
      </c>
      <c r="AA92" s="3">
        <f t="shared" si="41"/>
        <v>0.10104835164835164</v>
      </c>
      <c r="AB92" s="4">
        <f t="shared" si="42"/>
        <v>0.101065</v>
      </c>
      <c r="AC92" s="47">
        <f t="shared" si="32"/>
        <v>1.1286937068395271</v>
      </c>
      <c r="AD92" s="47">
        <f t="shared" si="33"/>
        <v>1.1582513286182672</v>
      </c>
      <c r="AE92" s="47">
        <f t="shared" si="34"/>
        <v>1.1442291004411831</v>
      </c>
      <c r="AF92" s="47">
        <f t="shared" si="43"/>
        <v>3.4311741358989774</v>
      </c>
      <c r="AG92" s="47">
        <f t="shared" si="44"/>
        <v>0.32895261567475242</v>
      </c>
      <c r="AH92" s="47">
        <f t="shared" si="45"/>
        <v>0.3375670492791244</v>
      </c>
      <c r="AI92" s="47">
        <f t="shared" si="46"/>
        <v>0.33348033504612318</v>
      </c>
      <c r="AJ92" s="47">
        <f t="shared" si="35"/>
        <v>2</v>
      </c>
    </row>
    <row r="93" spans="1:36" x14ac:dyDescent="0.3">
      <c r="A93" s="2">
        <v>81</v>
      </c>
      <c r="B93" s="13">
        <v>0.26995315516255525</v>
      </c>
      <c r="C93" s="21">
        <v>0.81723728005559626</v>
      </c>
      <c r="D93" s="31">
        <v>0.6921976638657823</v>
      </c>
      <c r="E93" s="25">
        <f t="shared" si="47"/>
        <v>0</v>
      </c>
      <c r="F93" s="26">
        <f t="shared" si="48"/>
        <v>30000</v>
      </c>
      <c r="G93" s="26">
        <f t="shared" si="49"/>
        <v>0</v>
      </c>
      <c r="H93" s="27">
        <f t="shared" si="36"/>
        <v>30000</v>
      </c>
      <c r="I93" s="25">
        <f t="shared" si="37"/>
        <v>0</v>
      </c>
      <c r="J93" s="26">
        <f t="shared" si="38"/>
        <v>3349</v>
      </c>
      <c r="K93" s="26">
        <f t="shared" si="39"/>
        <v>0</v>
      </c>
      <c r="L93" s="27">
        <f t="shared" si="28"/>
        <v>3349</v>
      </c>
      <c r="M93" s="19" t="str">
        <f t="shared" si="29"/>
        <v/>
      </c>
      <c r="N93" s="3">
        <f t="shared" si="29"/>
        <v>0.11163333333333333</v>
      </c>
      <c r="O93" s="3" t="str">
        <f t="shared" si="29"/>
        <v/>
      </c>
      <c r="P93" s="4">
        <f t="shared" si="30"/>
        <v>0.11163333333333333</v>
      </c>
      <c r="Q93" s="25">
        <f>SUM(E$13:E93)</f>
        <v>700000</v>
      </c>
      <c r="R93" s="26">
        <f>SUM(F$13:F93)</f>
        <v>820000</v>
      </c>
      <c r="S93" s="26">
        <f>SUM(G$13:G93)</f>
        <v>910000</v>
      </c>
      <c r="T93" s="27">
        <f t="shared" si="40"/>
        <v>2430000</v>
      </c>
      <c r="U93" s="25">
        <f>SUM(I$13:I93)</f>
        <v>63557</v>
      </c>
      <c r="V93" s="26">
        <f>SUM(J$13:J93)</f>
        <v>90394</v>
      </c>
      <c r="W93" s="26">
        <f>SUM(K$13:K93)</f>
        <v>91954</v>
      </c>
      <c r="X93" s="27">
        <f t="shared" si="31"/>
        <v>245905</v>
      </c>
      <c r="Y93" s="3">
        <f t="shared" si="41"/>
        <v>9.0795714285714285E-2</v>
      </c>
      <c r="Z93" s="3">
        <f t="shared" si="41"/>
        <v>0.11023658536585366</v>
      </c>
      <c r="AA93" s="3">
        <f t="shared" si="41"/>
        <v>0.10104835164835164</v>
      </c>
      <c r="AB93" s="4">
        <f t="shared" si="42"/>
        <v>0.1011954732510288</v>
      </c>
      <c r="AC93" s="47">
        <f t="shared" si="32"/>
        <v>1.1286937068395271</v>
      </c>
      <c r="AD93" s="47">
        <f t="shared" si="33"/>
        <v>1.1583332446889738</v>
      </c>
      <c r="AE93" s="47">
        <f t="shared" si="34"/>
        <v>1.1442291004411831</v>
      </c>
      <c r="AF93" s="47">
        <f t="shared" si="43"/>
        <v>3.431256051969684</v>
      </c>
      <c r="AG93" s="47">
        <f t="shared" si="44"/>
        <v>0.32894476242646181</v>
      </c>
      <c r="AH93" s="47">
        <f t="shared" si="45"/>
        <v>0.33758286386818676</v>
      </c>
      <c r="AI93" s="47">
        <f t="shared" si="46"/>
        <v>0.33347237370535138</v>
      </c>
      <c r="AJ93" s="47">
        <f t="shared" si="35"/>
        <v>3</v>
      </c>
    </row>
    <row r="94" spans="1:36" x14ac:dyDescent="0.3">
      <c r="A94" s="2">
        <v>82</v>
      </c>
      <c r="B94" s="13">
        <v>6.0282743738085953E-3</v>
      </c>
      <c r="C94" s="21">
        <v>0.25093004710731959</v>
      </c>
      <c r="D94" s="31">
        <v>0.20751681311193138</v>
      </c>
      <c r="E94" s="25">
        <f t="shared" si="47"/>
        <v>0</v>
      </c>
      <c r="F94" s="26">
        <f t="shared" si="48"/>
        <v>0</v>
      </c>
      <c r="G94" s="26">
        <f t="shared" si="49"/>
        <v>30000</v>
      </c>
      <c r="H94" s="27">
        <f t="shared" si="36"/>
        <v>30000</v>
      </c>
      <c r="I94" s="25">
        <f t="shared" si="37"/>
        <v>0</v>
      </c>
      <c r="J94" s="26">
        <f t="shared" si="38"/>
        <v>0</v>
      </c>
      <c r="K94" s="26">
        <f t="shared" si="39"/>
        <v>2958</v>
      </c>
      <c r="L94" s="27">
        <f t="shared" si="28"/>
        <v>2958</v>
      </c>
      <c r="M94" s="19" t="str">
        <f t="shared" si="29"/>
        <v/>
      </c>
      <c r="N94" s="3" t="str">
        <f t="shared" si="29"/>
        <v/>
      </c>
      <c r="O94" s="3">
        <f t="shared" si="29"/>
        <v>9.8599999999999993E-2</v>
      </c>
      <c r="P94" s="4">
        <f t="shared" si="30"/>
        <v>9.8599999999999993E-2</v>
      </c>
      <c r="Q94" s="25">
        <f>SUM(E$13:E94)</f>
        <v>700000</v>
      </c>
      <c r="R94" s="26">
        <f>SUM(F$13:F94)</f>
        <v>820000</v>
      </c>
      <c r="S94" s="26">
        <f>SUM(G$13:G94)</f>
        <v>940000</v>
      </c>
      <c r="T94" s="27">
        <f t="shared" si="40"/>
        <v>2460000</v>
      </c>
      <c r="U94" s="25">
        <f>SUM(I$13:I94)</f>
        <v>63557</v>
      </c>
      <c r="V94" s="26">
        <f>SUM(J$13:J94)</f>
        <v>90394</v>
      </c>
      <c r="W94" s="26">
        <f>SUM(K$13:K94)</f>
        <v>94912</v>
      </c>
      <c r="X94" s="27">
        <f t="shared" si="31"/>
        <v>248863</v>
      </c>
      <c r="Y94" s="3">
        <f t="shared" si="41"/>
        <v>9.0795714285714285E-2</v>
      </c>
      <c r="Z94" s="3">
        <f t="shared" si="41"/>
        <v>0.11023658536585366</v>
      </c>
      <c r="AA94" s="3">
        <f t="shared" si="41"/>
        <v>0.10097021276595744</v>
      </c>
      <c r="AB94" s="4">
        <f t="shared" si="42"/>
        <v>0.10116382113821139</v>
      </c>
      <c r="AC94" s="47">
        <f t="shared" si="32"/>
        <v>1.1286937068395271</v>
      </c>
      <c r="AD94" s="47">
        <f t="shared" si="33"/>
        <v>1.1583332446889738</v>
      </c>
      <c r="AE94" s="47">
        <f t="shared" si="34"/>
        <v>1.1441098949401987</v>
      </c>
      <c r="AF94" s="47">
        <f t="shared" si="43"/>
        <v>3.4311368464686995</v>
      </c>
      <c r="AG94" s="47">
        <f t="shared" si="44"/>
        <v>0.32895619071596349</v>
      </c>
      <c r="AH94" s="47">
        <f t="shared" si="45"/>
        <v>0.33759459226498695</v>
      </c>
      <c r="AI94" s="47">
        <f t="shared" si="46"/>
        <v>0.33344921701904956</v>
      </c>
      <c r="AJ94" s="47">
        <f t="shared" si="35"/>
        <v>1</v>
      </c>
    </row>
    <row r="95" spans="1:36" x14ac:dyDescent="0.3">
      <c r="A95" s="2">
        <v>83</v>
      </c>
      <c r="B95" s="13">
        <v>0.30816333775697613</v>
      </c>
      <c r="C95" s="21">
        <v>0.53744895139262971</v>
      </c>
      <c r="D95" s="31">
        <v>0.76499844870774403</v>
      </c>
      <c r="E95" s="25">
        <f t="shared" si="47"/>
        <v>30000</v>
      </c>
      <c r="F95" s="26">
        <f t="shared" si="48"/>
        <v>0</v>
      </c>
      <c r="G95" s="26">
        <f t="shared" si="49"/>
        <v>0</v>
      </c>
      <c r="H95" s="27">
        <f t="shared" si="36"/>
        <v>30000</v>
      </c>
      <c r="I95" s="25">
        <f t="shared" si="37"/>
        <v>2675</v>
      </c>
      <c r="J95" s="26">
        <f t="shared" si="38"/>
        <v>0</v>
      </c>
      <c r="K95" s="26">
        <f t="shared" si="39"/>
        <v>0</v>
      </c>
      <c r="L95" s="27">
        <f t="shared" si="28"/>
        <v>2675</v>
      </c>
      <c r="M95" s="19">
        <f t="shared" si="29"/>
        <v>8.9166666666666672E-2</v>
      </c>
      <c r="N95" s="3" t="str">
        <f t="shared" si="29"/>
        <v/>
      </c>
      <c r="O95" s="3" t="str">
        <f t="shared" si="29"/>
        <v/>
      </c>
      <c r="P95" s="4">
        <f t="shared" si="30"/>
        <v>8.9166666666666672E-2</v>
      </c>
      <c r="Q95" s="25">
        <f>SUM(E$13:E95)</f>
        <v>730000</v>
      </c>
      <c r="R95" s="26">
        <f>SUM(F$13:F95)</f>
        <v>820000</v>
      </c>
      <c r="S95" s="26">
        <f>SUM(G$13:G95)</f>
        <v>940000</v>
      </c>
      <c r="T95" s="27">
        <f t="shared" si="40"/>
        <v>2490000</v>
      </c>
      <c r="U95" s="25">
        <f>SUM(I$13:I95)</f>
        <v>66232</v>
      </c>
      <c r="V95" s="26">
        <f>SUM(J$13:J95)</f>
        <v>90394</v>
      </c>
      <c r="W95" s="26">
        <f>SUM(K$13:K95)</f>
        <v>94912</v>
      </c>
      <c r="X95" s="27">
        <f t="shared" si="31"/>
        <v>251538</v>
      </c>
      <c r="Y95" s="3">
        <f t="shared" si="41"/>
        <v>9.0728767123287674E-2</v>
      </c>
      <c r="Z95" s="3">
        <f t="shared" si="41"/>
        <v>0.11023658536585366</v>
      </c>
      <c r="AA95" s="3">
        <f t="shared" si="41"/>
        <v>0.10097021276595744</v>
      </c>
      <c r="AB95" s="4">
        <f t="shared" si="42"/>
        <v>0.10101927710843374</v>
      </c>
      <c r="AC95" s="47">
        <f t="shared" si="32"/>
        <v>1.1285929608814691</v>
      </c>
      <c r="AD95" s="47">
        <f t="shared" si="33"/>
        <v>1.1583332446889738</v>
      </c>
      <c r="AE95" s="47">
        <f t="shared" si="34"/>
        <v>1.1441098949401987</v>
      </c>
      <c r="AF95" s="47">
        <f t="shared" si="43"/>
        <v>3.4310361005106413</v>
      </c>
      <c r="AG95" s="47">
        <f t="shared" si="44"/>
        <v>0.32893648676955062</v>
      </c>
      <c r="AH95" s="47">
        <f t="shared" si="45"/>
        <v>0.33760450509878898</v>
      </c>
      <c r="AI95" s="47">
        <f t="shared" si="46"/>
        <v>0.33345900813166052</v>
      </c>
      <c r="AJ95" s="47">
        <f t="shared" si="35"/>
        <v>2</v>
      </c>
    </row>
    <row r="96" spans="1:36" x14ac:dyDescent="0.3">
      <c r="A96" s="2">
        <v>84</v>
      </c>
      <c r="B96" s="13">
        <v>2.4018343509170204E-2</v>
      </c>
      <c r="C96" s="21">
        <v>0.13928576039662621</v>
      </c>
      <c r="D96" s="31">
        <v>0.83560141946420796</v>
      </c>
      <c r="E96" s="25">
        <f t="shared" si="47"/>
        <v>0</v>
      </c>
      <c r="F96" s="26">
        <f t="shared" si="48"/>
        <v>30000</v>
      </c>
      <c r="G96" s="26">
        <f t="shared" si="49"/>
        <v>0</v>
      </c>
      <c r="H96" s="27">
        <f t="shared" si="36"/>
        <v>30000</v>
      </c>
      <c r="I96" s="25">
        <f t="shared" si="37"/>
        <v>0</v>
      </c>
      <c r="J96" s="26">
        <f t="shared" si="38"/>
        <v>3241</v>
      </c>
      <c r="K96" s="26">
        <f t="shared" si="39"/>
        <v>0</v>
      </c>
      <c r="L96" s="27">
        <f t="shared" si="28"/>
        <v>3241</v>
      </c>
      <c r="M96" s="19" t="str">
        <f t="shared" si="29"/>
        <v/>
      </c>
      <c r="N96" s="3">
        <f t="shared" si="29"/>
        <v>0.10803333333333333</v>
      </c>
      <c r="O96" s="3" t="str">
        <f t="shared" si="29"/>
        <v/>
      </c>
      <c r="P96" s="4">
        <f t="shared" si="30"/>
        <v>0.10803333333333333</v>
      </c>
      <c r="Q96" s="25">
        <f>SUM(E$13:E96)</f>
        <v>730000</v>
      </c>
      <c r="R96" s="26">
        <f>SUM(F$13:F96)</f>
        <v>850000</v>
      </c>
      <c r="S96" s="26">
        <f>SUM(G$13:G96)</f>
        <v>940000</v>
      </c>
      <c r="T96" s="27">
        <f t="shared" si="40"/>
        <v>2520000</v>
      </c>
      <c r="U96" s="25">
        <f>SUM(I$13:I96)</f>
        <v>66232</v>
      </c>
      <c r="V96" s="26">
        <f>SUM(J$13:J96)</f>
        <v>93635</v>
      </c>
      <c r="W96" s="26">
        <f>SUM(K$13:K96)</f>
        <v>94912</v>
      </c>
      <c r="X96" s="27">
        <f t="shared" si="31"/>
        <v>254779</v>
      </c>
      <c r="Y96" s="3">
        <f t="shared" si="41"/>
        <v>9.0728767123287674E-2</v>
      </c>
      <c r="Z96" s="3">
        <f t="shared" si="41"/>
        <v>0.11015882352941177</v>
      </c>
      <c r="AA96" s="3">
        <f t="shared" si="41"/>
        <v>0.10097021276595744</v>
      </c>
      <c r="AB96" s="4">
        <f t="shared" si="42"/>
        <v>0.10110277777777778</v>
      </c>
      <c r="AC96" s="47">
        <f t="shared" si="32"/>
        <v>1.1285929608814691</v>
      </c>
      <c r="AD96" s="47">
        <f t="shared" si="33"/>
        <v>1.1582131520877372</v>
      </c>
      <c r="AE96" s="47">
        <f t="shared" si="34"/>
        <v>1.1441098949401987</v>
      </c>
      <c r="AF96" s="47">
        <f t="shared" si="43"/>
        <v>3.430916007909405</v>
      </c>
      <c r="AG96" s="47">
        <f t="shared" si="44"/>
        <v>0.32894800055719409</v>
      </c>
      <c r="AH96" s="47">
        <f t="shared" si="45"/>
        <v>0.33758131922135948</v>
      </c>
      <c r="AI96" s="47">
        <f t="shared" si="46"/>
        <v>0.33347068022144638</v>
      </c>
      <c r="AJ96" s="47">
        <f t="shared" si="35"/>
        <v>1</v>
      </c>
    </row>
    <row r="97" spans="1:36" x14ac:dyDescent="0.3">
      <c r="A97" s="2">
        <v>85</v>
      </c>
      <c r="B97" s="13">
        <v>0.31814169174281948</v>
      </c>
      <c r="C97" s="21">
        <v>0.2351072569789161</v>
      </c>
      <c r="D97" s="31">
        <v>2.9852004744422178E-2</v>
      </c>
      <c r="E97" s="25">
        <f t="shared" si="47"/>
        <v>30000</v>
      </c>
      <c r="F97" s="26">
        <f t="shared" si="48"/>
        <v>0</v>
      </c>
      <c r="G97" s="26">
        <f t="shared" si="49"/>
        <v>0</v>
      </c>
      <c r="H97" s="27">
        <f t="shared" si="36"/>
        <v>30000</v>
      </c>
      <c r="I97" s="25">
        <f t="shared" si="37"/>
        <v>2676</v>
      </c>
      <c r="J97" s="26">
        <f t="shared" si="38"/>
        <v>0</v>
      </c>
      <c r="K97" s="26">
        <f t="shared" si="39"/>
        <v>0</v>
      </c>
      <c r="L97" s="27">
        <f t="shared" si="28"/>
        <v>2676</v>
      </c>
      <c r="M97" s="19">
        <f t="shared" si="29"/>
        <v>8.9200000000000002E-2</v>
      </c>
      <c r="N97" s="3" t="str">
        <f t="shared" si="29"/>
        <v/>
      </c>
      <c r="O97" s="3" t="str">
        <f t="shared" si="29"/>
        <v/>
      </c>
      <c r="P97" s="4">
        <f t="shared" si="30"/>
        <v>8.9200000000000002E-2</v>
      </c>
      <c r="Q97" s="25">
        <f>SUM(E$13:E97)</f>
        <v>760000</v>
      </c>
      <c r="R97" s="26">
        <f>SUM(F$13:F97)</f>
        <v>850000</v>
      </c>
      <c r="S97" s="26">
        <f>SUM(G$13:G97)</f>
        <v>940000</v>
      </c>
      <c r="T97" s="27">
        <f t="shared" si="40"/>
        <v>2550000</v>
      </c>
      <c r="U97" s="25">
        <f>SUM(I$13:I97)</f>
        <v>68908</v>
      </c>
      <c r="V97" s="26">
        <f>SUM(J$13:J97)</f>
        <v>93635</v>
      </c>
      <c r="W97" s="26">
        <f>SUM(K$13:K97)</f>
        <v>94912</v>
      </c>
      <c r="X97" s="27">
        <f t="shared" si="31"/>
        <v>257455</v>
      </c>
      <c r="Y97" s="3">
        <f t="shared" si="41"/>
        <v>9.0668421052631579E-2</v>
      </c>
      <c r="Z97" s="3">
        <f t="shared" si="41"/>
        <v>0.11015882352941177</v>
      </c>
      <c r="AA97" s="3">
        <f t="shared" si="41"/>
        <v>0.10097021276595744</v>
      </c>
      <c r="AB97" s="4">
        <f t="shared" si="42"/>
        <v>0.10096274509803922</v>
      </c>
      <c r="AC97" s="47">
        <f t="shared" si="32"/>
        <v>1.1285021563339042</v>
      </c>
      <c r="AD97" s="47">
        <f t="shared" si="33"/>
        <v>1.1582131520877372</v>
      </c>
      <c r="AE97" s="47">
        <f t="shared" si="34"/>
        <v>1.1441098949401987</v>
      </c>
      <c r="AF97" s="47">
        <f t="shared" si="43"/>
        <v>3.4308252033618398</v>
      </c>
      <c r="AG97" s="47">
        <f t="shared" si="44"/>
        <v>0.32893023964849427</v>
      </c>
      <c r="AH97" s="47">
        <f t="shared" si="45"/>
        <v>0.33759025407438797</v>
      </c>
      <c r="AI97" s="47">
        <f t="shared" si="46"/>
        <v>0.33347950627711781</v>
      </c>
      <c r="AJ97" s="47">
        <f t="shared" si="35"/>
        <v>1</v>
      </c>
    </row>
    <row r="98" spans="1:36" x14ac:dyDescent="0.3">
      <c r="A98" s="2">
        <v>86</v>
      </c>
      <c r="B98" s="13">
        <v>0.8885010343526113</v>
      </c>
      <c r="C98" s="21">
        <v>0.51675477382158452</v>
      </c>
      <c r="D98" s="31">
        <v>0.23468028359458015</v>
      </c>
      <c r="E98" s="25">
        <f t="shared" si="47"/>
        <v>30000</v>
      </c>
      <c r="F98" s="26">
        <f t="shared" si="48"/>
        <v>0</v>
      </c>
      <c r="G98" s="26">
        <f t="shared" si="49"/>
        <v>0</v>
      </c>
      <c r="H98" s="27">
        <f t="shared" si="36"/>
        <v>30000</v>
      </c>
      <c r="I98" s="25">
        <f t="shared" si="37"/>
        <v>2760</v>
      </c>
      <c r="J98" s="26">
        <f t="shared" si="38"/>
        <v>0</v>
      </c>
      <c r="K98" s="26">
        <f t="shared" si="39"/>
        <v>0</v>
      </c>
      <c r="L98" s="27">
        <f t="shared" si="28"/>
        <v>2760</v>
      </c>
      <c r="M98" s="19">
        <f t="shared" si="29"/>
        <v>9.1999999999999998E-2</v>
      </c>
      <c r="N98" s="3" t="str">
        <f t="shared" si="29"/>
        <v/>
      </c>
      <c r="O98" s="3" t="str">
        <f t="shared" si="29"/>
        <v/>
      </c>
      <c r="P98" s="4">
        <f t="shared" si="30"/>
        <v>9.1999999999999998E-2</v>
      </c>
      <c r="Q98" s="25">
        <f>SUM(E$13:E98)</f>
        <v>790000</v>
      </c>
      <c r="R98" s="26">
        <f>SUM(F$13:F98)</f>
        <v>850000</v>
      </c>
      <c r="S98" s="26">
        <f>SUM(G$13:G98)</f>
        <v>940000</v>
      </c>
      <c r="T98" s="27">
        <f t="shared" si="40"/>
        <v>2580000</v>
      </c>
      <c r="U98" s="25">
        <f>SUM(I$13:I98)</f>
        <v>71668</v>
      </c>
      <c r="V98" s="26">
        <f>SUM(J$13:J98)</f>
        <v>93635</v>
      </c>
      <c r="W98" s="26">
        <f>SUM(K$13:K98)</f>
        <v>94912</v>
      </c>
      <c r="X98" s="27">
        <f t="shared" si="31"/>
        <v>260215</v>
      </c>
      <c r="Y98" s="3">
        <f t="shared" si="41"/>
        <v>9.0718987341772153E-2</v>
      </c>
      <c r="Z98" s="3">
        <f t="shared" si="41"/>
        <v>0.11015882352941177</v>
      </c>
      <c r="AA98" s="3">
        <f t="shared" si="41"/>
        <v>0.10097021276595744</v>
      </c>
      <c r="AB98" s="4">
        <f t="shared" si="42"/>
        <v>0.10085852713178295</v>
      </c>
      <c r="AC98" s="47">
        <f t="shared" si="32"/>
        <v>1.1285782444539818</v>
      </c>
      <c r="AD98" s="47">
        <f t="shared" si="33"/>
        <v>1.1582131520877372</v>
      </c>
      <c r="AE98" s="47">
        <f t="shared" si="34"/>
        <v>1.1441098949401987</v>
      </c>
      <c r="AF98" s="47">
        <f t="shared" si="43"/>
        <v>3.4309012914819177</v>
      </c>
      <c r="AG98" s="47">
        <f t="shared" si="44"/>
        <v>0.32894512216249516</v>
      </c>
      <c r="AH98" s="47">
        <f t="shared" si="45"/>
        <v>0.33758276723474823</v>
      </c>
      <c r="AI98" s="47">
        <f t="shared" si="46"/>
        <v>0.33347211060275667</v>
      </c>
      <c r="AJ98" s="47">
        <f t="shared" si="35"/>
        <v>2</v>
      </c>
    </row>
    <row r="99" spans="1:36" x14ac:dyDescent="0.3">
      <c r="A99" s="2">
        <v>87</v>
      </c>
      <c r="B99" s="13">
        <v>0.64857937990936154</v>
      </c>
      <c r="C99" s="21">
        <v>0.49305256267982889</v>
      </c>
      <c r="D99" s="31">
        <v>0.31263897501178872</v>
      </c>
      <c r="E99" s="25">
        <f t="shared" si="47"/>
        <v>0</v>
      </c>
      <c r="F99" s="26">
        <f t="shared" si="48"/>
        <v>30000</v>
      </c>
      <c r="G99" s="26">
        <f t="shared" si="49"/>
        <v>0</v>
      </c>
      <c r="H99" s="27">
        <f t="shared" si="36"/>
        <v>30000</v>
      </c>
      <c r="I99" s="25">
        <f t="shared" si="37"/>
        <v>0</v>
      </c>
      <c r="J99" s="26">
        <f t="shared" si="38"/>
        <v>3299</v>
      </c>
      <c r="K99" s="26">
        <f t="shared" si="39"/>
        <v>0</v>
      </c>
      <c r="L99" s="27">
        <f t="shared" si="28"/>
        <v>3299</v>
      </c>
      <c r="M99" s="19" t="str">
        <f t="shared" si="29"/>
        <v/>
      </c>
      <c r="N99" s="3">
        <f t="shared" si="29"/>
        <v>0.10996666666666667</v>
      </c>
      <c r="O99" s="3" t="str">
        <f t="shared" si="29"/>
        <v/>
      </c>
      <c r="P99" s="4">
        <f t="shared" si="30"/>
        <v>0.10996666666666667</v>
      </c>
      <c r="Q99" s="25">
        <f>SUM(E$13:E99)</f>
        <v>790000</v>
      </c>
      <c r="R99" s="26">
        <f>SUM(F$13:F99)</f>
        <v>880000</v>
      </c>
      <c r="S99" s="26">
        <f>SUM(G$13:G99)</f>
        <v>940000</v>
      </c>
      <c r="T99" s="27">
        <f t="shared" si="40"/>
        <v>2610000</v>
      </c>
      <c r="U99" s="25">
        <f>SUM(I$13:I99)</f>
        <v>71668</v>
      </c>
      <c r="V99" s="26">
        <f>SUM(J$13:J99)</f>
        <v>96934</v>
      </c>
      <c r="W99" s="26">
        <f>SUM(K$13:K99)</f>
        <v>94912</v>
      </c>
      <c r="X99" s="27">
        <f t="shared" si="31"/>
        <v>263514</v>
      </c>
      <c r="Y99" s="3">
        <f t="shared" si="41"/>
        <v>9.0718987341772153E-2</v>
      </c>
      <c r="Z99" s="3">
        <f t="shared" si="41"/>
        <v>0.11015227272727272</v>
      </c>
      <c r="AA99" s="3">
        <f t="shared" si="41"/>
        <v>0.10097021276595744</v>
      </c>
      <c r="AB99" s="4">
        <f t="shared" si="42"/>
        <v>0.1009632183908046</v>
      </c>
      <c r="AC99" s="47">
        <f t="shared" si="32"/>
        <v>1.1285782444539818</v>
      </c>
      <c r="AD99" s="47">
        <f t="shared" si="33"/>
        <v>1.1582030358316582</v>
      </c>
      <c r="AE99" s="47">
        <f t="shared" si="34"/>
        <v>1.1441098949401987</v>
      </c>
      <c r="AF99" s="47">
        <f t="shared" si="43"/>
        <v>3.4308911752258386</v>
      </c>
      <c r="AG99" s="47">
        <f t="shared" si="44"/>
        <v>0.32894609208340542</v>
      </c>
      <c r="AH99" s="47">
        <f t="shared" si="45"/>
        <v>0.33758081404474144</v>
      </c>
      <c r="AI99" s="47">
        <f t="shared" si="46"/>
        <v>0.33347309387185314</v>
      </c>
      <c r="AJ99" s="47">
        <f t="shared" si="35"/>
        <v>2</v>
      </c>
    </row>
    <row r="100" spans="1:36" x14ac:dyDescent="0.3">
      <c r="A100" s="2">
        <v>88</v>
      </c>
      <c r="B100" s="13">
        <v>0.10046354405298519</v>
      </c>
      <c r="C100" s="21">
        <v>0.69831772569615647</v>
      </c>
      <c r="D100" s="31">
        <v>0.33135131823650465</v>
      </c>
      <c r="E100" s="25">
        <f t="shared" si="47"/>
        <v>0</v>
      </c>
      <c r="F100" s="26">
        <f t="shared" si="48"/>
        <v>30000</v>
      </c>
      <c r="G100" s="26">
        <f t="shared" si="49"/>
        <v>0</v>
      </c>
      <c r="H100" s="27">
        <f t="shared" si="36"/>
        <v>30000</v>
      </c>
      <c r="I100" s="25">
        <f t="shared" si="37"/>
        <v>0</v>
      </c>
      <c r="J100" s="26">
        <f t="shared" si="38"/>
        <v>3328</v>
      </c>
      <c r="K100" s="26">
        <f t="shared" si="39"/>
        <v>0</v>
      </c>
      <c r="L100" s="27">
        <f t="shared" si="28"/>
        <v>3328</v>
      </c>
      <c r="M100" s="19" t="str">
        <f t="shared" si="29"/>
        <v/>
      </c>
      <c r="N100" s="3">
        <f t="shared" si="29"/>
        <v>0.11093333333333333</v>
      </c>
      <c r="O100" s="3" t="str">
        <f t="shared" si="29"/>
        <v/>
      </c>
      <c r="P100" s="4">
        <f t="shared" si="30"/>
        <v>0.11093333333333333</v>
      </c>
      <c r="Q100" s="25">
        <f>SUM(E$13:E100)</f>
        <v>790000</v>
      </c>
      <c r="R100" s="26">
        <f>SUM(F$13:F100)</f>
        <v>910000</v>
      </c>
      <c r="S100" s="26">
        <f>SUM(G$13:G100)</f>
        <v>940000</v>
      </c>
      <c r="T100" s="27">
        <f t="shared" si="40"/>
        <v>2640000</v>
      </c>
      <c r="U100" s="25">
        <f>SUM(I$13:I100)</f>
        <v>71668</v>
      </c>
      <c r="V100" s="26">
        <f>SUM(J$13:J100)</f>
        <v>100262</v>
      </c>
      <c r="W100" s="26">
        <f>SUM(K$13:K100)</f>
        <v>94912</v>
      </c>
      <c r="X100" s="27">
        <f t="shared" si="31"/>
        <v>266842</v>
      </c>
      <c r="Y100" s="3">
        <f t="shared" si="41"/>
        <v>9.0718987341772153E-2</v>
      </c>
      <c r="Z100" s="3">
        <f t="shared" si="41"/>
        <v>0.11017802197802198</v>
      </c>
      <c r="AA100" s="3">
        <f t="shared" si="41"/>
        <v>0.10097021276595744</v>
      </c>
      <c r="AB100" s="4">
        <f t="shared" si="42"/>
        <v>0.10107651515151515</v>
      </c>
      <c r="AC100" s="47">
        <f t="shared" si="32"/>
        <v>1.1285782444539818</v>
      </c>
      <c r="AD100" s="47">
        <f t="shared" si="33"/>
        <v>1.1582428003281091</v>
      </c>
      <c r="AE100" s="47">
        <f t="shared" si="34"/>
        <v>1.1441098949401987</v>
      </c>
      <c r="AF100" s="47">
        <f t="shared" si="43"/>
        <v>3.4309309397222894</v>
      </c>
      <c r="AG100" s="47">
        <f t="shared" si="44"/>
        <v>0.32894227959754052</v>
      </c>
      <c r="AH100" s="47">
        <f t="shared" si="45"/>
        <v>0.33758849148443104</v>
      </c>
      <c r="AI100" s="47">
        <f t="shared" si="46"/>
        <v>0.33346922891802849</v>
      </c>
      <c r="AJ100" s="47">
        <f t="shared" si="35"/>
        <v>3</v>
      </c>
    </row>
    <row r="101" spans="1:36" x14ac:dyDescent="0.3">
      <c r="A101" s="2">
        <v>89</v>
      </c>
      <c r="B101" s="13">
        <v>0.80527171132507769</v>
      </c>
      <c r="C101" s="21">
        <v>0.46912419276395889</v>
      </c>
      <c r="D101" s="31">
        <v>0.15508711917457563</v>
      </c>
      <c r="E101" s="25">
        <f t="shared" si="47"/>
        <v>0</v>
      </c>
      <c r="F101" s="26">
        <f t="shared" si="48"/>
        <v>0</v>
      </c>
      <c r="G101" s="26">
        <f t="shared" si="49"/>
        <v>30000</v>
      </c>
      <c r="H101" s="27">
        <f t="shared" si="36"/>
        <v>30000</v>
      </c>
      <c r="I101" s="25">
        <f t="shared" si="37"/>
        <v>0</v>
      </c>
      <c r="J101" s="26">
        <f t="shared" si="38"/>
        <v>0</v>
      </c>
      <c r="K101" s="26">
        <f t="shared" si="39"/>
        <v>2947</v>
      </c>
      <c r="L101" s="27">
        <f t="shared" si="28"/>
        <v>2947</v>
      </c>
      <c r="M101" s="19" t="str">
        <f t="shared" si="29"/>
        <v/>
      </c>
      <c r="N101" s="3" t="str">
        <f t="shared" si="29"/>
        <v/>
      </c>
      <c r="O101" s="3">
        <f t="shared" si="29"/>
        <v>9.8233333333333339E-2</v>
      </c>
      <c r="P101" s="4">
        <f t="shared" si="30"/>
        <v>9.8233333333333339E-2</v>
      </c>
      <c r="Q101" s="25">
        <f>SUM(E$13:E101)</f>
        <v>790000</v>
      </c>
      <c r="R101" s="26">
        <f>SUM(F$13:F101)</f>
        <v>910000</v>
      </c>
      <c r="S101" s="26">
        <f>SUM(G$13:G101)</f>
        <v>970000</v>
      </c>
      <c r="T101" s="27">
        <f t="shared" si="40"/>
        <v>2670000</v>
      </c>
      <c r="U101" s="25">
        <f>SUM(I$13:I101)</f>
        <v>71668</v>
      </c>
      <c r="V101" s="26">
        <f>SUM(J$13:J101)</f>
        <v>100262</v>
      </c>
      <c r="W101" s="26">
        <f>SUM(K$13:K101)</f>
        <v>97859</v>
      </c>
      <c r="X101" s="27">
        <f t="shared" si="31"/>
        <v>269789</v>
      </c>
      <c r="Y101" s="3">
        <f t="shared" si="41"/>
        <v>9.0718987341772153E-2</v>
      </c>
      <c r="Z101" s="3">
        <f t="shared" si="41"/>
        <v>0.11017802197802198</v>
      </c>
      <c r="AA101" s="3">
        <f t="shared" si="41"/>
        <v>0.10088556701030928</v>
      </c>
      <c r="AB101" s="4">
        <f t="shared" si="42"/>
        <v>0.10104456928838951</v>
      </c>
      <c r="AC101" s="47">
        <f t="shared" si="32"/>
        <v>1.1285782444539818</v>
      </c>
      <c r="AD101" s="47">
        <f t="shared" si="33"/>
        <v>1.1582428003281091</v>
      </c>
      <c r="AE101" s="47">
        <f t="shared" si="34"/>
        <v>1.1439807768310668</v>
      </c>
      <c r="AF101" s="47">
        <f t="shared" si="43"/>
        <v>3.4308018216131577</v>
      </c>
      <c r="AG101" s="47">
        <f t="shared" si="44"/>
        <v>0.32895465932897461</v>
      </c>
      <c r="AH101" s="47">
        <f t="shared" si="45"/>
        <v>0.33760119661575355</v>
      </c>
      <c r="AI101" s="47">
        <f t="shared" si="46"/>
        <v>0.33344414405527184</v>
      </c>
      <c r="AJ101" s="47">
        <f t="shared" si="35"/>
        <v>2</v>
      </c>
    </row>
    <row r="102" spans="1:36" x14ac:dyDescent="0.3">
      <c r="A102" s="2">
        <v>90</v>
      </c>
      <c r="B102" s="13">
        <v>0.71522780574552536</v>
      </c>
      <c r="C102" s="21">
        <v>0.92633689273087105</v>
      </c>
      <c r="D102" s="31">
        <v>0.61818661320843427</v>
      </c>
      <c r="E102" s="25">
        <f t="shared" si="47"/>
        <v>0</v>
      </c>
      <c r="F102" s="26">
        <f t="shared" si="48"/>
        <v>30000</v>
      </c>
      <c r="G102" s="26">
        <f t="shared" si="49"/>
        <v>0</v>
      </c>
      <c r="H102" s="27">
        <f t="shared" si="36"/>
        <v>30000</v>
      </c>
      <c r="I102" s="25">
        <f t="shared" si="37"/>
        <v>0</v>
      </c>
      <c r="J102" s="26">
        <f t="shared" si="38"/>
        <v>3379</v>
      </c>
      <c r="K102" s="26">
        <f t="shared" si="39"/>
        <v>0</v>
      </c>
      <c r="L102" s="27">
        <f t="shared" si="28"/>
        <v>3379</v>
      </c>
      <c r="M102" s="19" t="str">
        <f t="shared" si="29"/>
        <v/>
      </c>
      <c r="N102" s="3">
        <f t="shared" si="29"/>
        <v>0.11263333333333334</v>
      </c>
      <c r="O102" s="3" t="str">
        <f t="shared" si="29"/>
        <v/>
      </c>
      <c r="P102" s="4">
        <f t="shared" si="30"/>
        <v>0.11263333333333334</v>
      </c>
      <c r="Q102" s="25">
        <f>SUM(E$13:E102)</f>
        <v>790000</v>
      </c>
      <c r="R102" s="26">
        <f>SUM(F$13:F102)</f>
        <v>940000</v>
      </c>
      <c r="S102" s="26">
        <f>SUM(G$13:G102)</f>
        <v>970000</v>
      </c>
      <c r="T102" s="27">
        <f t="shared" si="40"/>
        <v>2700000</v>
      </c>
      <c r="U102" s="25">
        <f>SUM(I$13:I102)</f>
        <v>71668</v>
      </c>
      <c r="V102" s="26">
        <f>SUM(J$13:J102)</f>
        <v>103641</v>
      </c>
      <c r="W102" s="26">
        <f>SUM(K$13:K102)</f>
        <v>97859</v>
      </c>
      <c r="X102" s="27">
        <f t="shared" si="31"/>
        <v>273168</v>
      </c>
      <c r="Y102" s="3">
        <f t="shared" si="41"/>
        <v>9.0718987341772153E-2</v>
      </c>
      <c r="Z102" s="3">
        <f t="shared" si="41"/>
        <v>0.11025638297872341</v>
      </c>
      <c r="AA102" s="3">
        <f t="shared" si="41"/>
        <v>0.10088556701030928</v>
      </c>
      <c r="AB102" s="4">
        <f t="shared" si="42"/>
        <v>0.10117333333333334</v>
      </c>
      <c r="AC102" s="47">
        <f t="shared" si="32"/>
        <v>1.1285782444539818</v>
      </c>
      <c r="AD102" s="47">
        <f t="shared" si="33"/>
        <v>1.158363821403406</v>
      </c>
      <c r="AE102" s="47">
        <f t="shared" si="34"/>
        <v>1.1439807768310668</v>
      </c>
      <c r="AF102" s="47">
        <f t="shared" si="43"/>
        <v>3.4309228426884548</v>
      </c>
      <c r="AG102" s="47">
        <f t="shared" si="44"/>
        <v>0.32894305590668232</v>
      </c>
      <c r="AH102" s="47">
        <f t="shared" si="45"/>
        <v>0.33762456182072509</v>
      </c>
      <c r="AI102" s="47">
        <f t="shared" si="46"/>
        <v>0.33343238227259253</v>
      </c>
      <c r="AJ102" s="47">
        <f t="shared" si="35"/>
        <v>3</v>
      </c>
    </row>
    <row r="103" spans="1:36" x14ac:dyDescent="0.3">
      <c r="A103" s="2">
        <v>91</v>
      </c>
      <c r="B103" s="13">
        <v>0.56547221841622886</v>
      </c>
      <c r="C103" s="21">
        <v>0.29672057058124457</v>
      </c>
      <c r="D103" s="31">
        <v>0.73096467990167469</v>
      </c>
      <c r="E103" s="25">
        <f t="shared" si="47"/>
        <v>0</v>
      </c>
      <c r="F103" s="26">
        <f t="shared" si="48"/>
        <v>0</v>
      </c>
      <c r="G103" s="26">
        <f t="shared" si="49"/>
        <v>30000</v>
      </c>
      <c r="H103" s="27">
        <f t="shared" si="36"/>
        <v>30000</v>
      </c>
      <c r="I103" s="25">
        <f t="shared" si="37"/>
        <v>0</v>
      </c>
      <c r="J103" s="26">
        <f t="shared" si="38"/>
        <v>0</v>
      </c>
      <c r="K103" s="26">
        <f t="shared" si="39"/>
        <v>3032</v>
      </c>
      <c r="L103" s="27">
        <f t="shared" si="28"/>
        <v>3032</v>
      </c>
      <c r="M103" s="19" t="str">
        <f t="shared" si="29"/>
        <v/>
      </c>
      <c r="N103" s="3" t="str">
        <f t="shared" si="29"/>
        <v/>
      </c>
      <c r="O103" s="3">
        <f t="shared" si="29"/>
        <v>0.10106666666666667</v>
      </c>
      <c r="P103" s="4">
        <f t="shared" si="30"/>
        <v>0.10106666666666667</v>
      </c>
      <c r="Q103" s="25">
        <f>SUM(E$13:E103)</f>
        <v>790000</v>
      </c>
      <c r="R103" s="26">
        <f>SUM(F$13:F103)</f>
        <v>940000</v>
      </c>
      <c r="S103" s="26">
        <f>SUM(G$13:G103)</f>
        <v>1000000</v>
      </c>
      <c r="T103" s="27">
        <f t="shared" si="40"/>
        <v>2730000</v>
      </c>
      <c r="U103" s="25">
        <f>SUM(I$13:I103)</f>
        <v>71668</v>
      </c>
      <c r="V103" s="26">
        <f>SUM(J$13:J103)</f>
        <v>103641</v>
      </c>
      <c r="W103" s="26">
        <f>SUM(K$13:K103)</f>
        <v>100891</v>
      </c>
      <c r="X103" s="27">
        <f t="shared" si="31"/>
        <v>276200</v>
      </c>
      <c r="Y103" s="3">
        <f t="shared" si="41"/>
        <v>9.0718987341772153E-2</v>
      </c>
      <c r="Z103" s="3">
        <f t="shared" si="41"/>
        <v>0.11025638297872341</v>
      </c>
      <c r="AA103" s="3">
        <f t="shared" si="41"/>
        <v>0.10089099999999999</v>
      </c>
      <c r="AB103" s="4">
        <f t="shared" si="42"/>
        <v>0.10117216117216117</v>
      </c>
      <c r="AC103" s="47">
        <f t="shared" si="32"/>
        <v>1.1285782444539818</v>
      </c>
      <c r="AD103" s="47">
        <f t="shared" si="33"/>
        <v>1.158363821403406</v>
      </c>
      <c r="AE103" s="47">
        <f t="shared" si="34"/>
        <v>1.1439890638421046</v>
      </c>
      <c r="AF103" s="47">
        <f t="shared" si="43"/>
        <v>3.4309311296994922</v>
      </c>
      <c r="AG103" s="47">
        <f t="shared" si="44"/>
        <v>0.3289422613833789</v>
      </c>
      <c r="AH103" s="47">
        <f t="shared" si="45"/>
        <v>0.33762374632826414</v>
      </c>
      <c r="AI103" s="47">
        <f t="shared" si="46"/>
        <v>0.33343399228835707</v>
      </c>
      <c r="AJ103" s="47">
        <f t="shared" si="35"/>
        <v>1</v>
      </c>
    </row>
    <row r="104" spans="1:36" x14ac:dyDescent="0.3">
      <c r="A104" s="2">
        <v>92</v>
      </c>
      <c r="B104" s="13">
        <v>0.58673739987979778</v>
      </c>
      <c r="C104" s="21">
        <v>0.92627667649164835</v>
      </c>
      <c r="D104" s="31">
        <v>0.70717938221237242</v>
      </c>
      <c r="E104" s="25">
        <f t="shared" si="47"/>
        <v>30000</v>
      </c>
      <c r="F104" s="26">
        <f t="shared" si="48"/>
        <v>0</v>
      </c>
      <c r="G104" s="26">
        <f t="shared" si="49"/>
        <v>0</v>
      </c>
      <c r="H104" s="27">
        <f t="shared" si="36"/>
        <v>30000</v>
      </c>
      <c r="I104" s="25">
        <f t="shared" si="37"/>
        <v>2711</v>
      </c>
      <c r="J104" s="26">
        <f t="shared" si="38"/>
        <v>0</v>
      </c>
      <c r="K104" s="26">
        <f t="shared" si="39"/>
        <v>0</v>
      </c>
      <c r="L104" s="27">
        <f t="shared" si="28"/>
        <v>2711</v>
      </c>
      <c r="M104" s="19">
        <f t="shared" si="29"/>
        <v>9.0366666666666665E-2</v>
      </c>
      <c r="N104" s="3" t="str">
        <f t="shared" si="29"/>
        <v/>
      </c>
      <c r="O104" s="3" t="str">
        <f t="shared" si="29"/>
        <v/>
      </c>
      <c r="P104" s="4">
        <f t="shared" si="30"/>
        <v>9.0366666666666665E-2</v>
      </c>
      <c r="Q104" s="25">
        <f>SUM(E$13:E104)</f>
        <v>820000</v>
      </c>
      <c r="R104" s="26">
        <f>SUM(F$13:F104)</f>
        <v>940000</v>
      </c>
      <c r="S104" s="26">
        <f>SUM(G$13:G104)</f>
        <v>1000000</v>
      </c>
      <c r="T104" s="27">
        <f t="shared" si="40"/>
        <v>2760000</v>
      </c>
      <c r="U104" s="25">
        <f>SUM(I$13:I104)</f>
        <v>74379</v>
      </c>
      <c r="V104" s="26">
        <f>SUM(J$13:J104)</f>
        <v>103641</v>
      </c>
      <c r="W104" s="26">
        <f>SUM(K$13:K104)</f>
        <v>100891</v>
      </c>
      <c r="X104" s="27">
        <f t="shared" si="31"/>
        <v>278911</v>
      </c>
      <c r="Y104" s="3">
        <f t="shared" si="41"/>
        <v>9.0706097560975613E-2</v>
      </c>
      <c r="Z104" s="3">
        <f t="shared" si="41"/>
        <v>0.11025638297872341</v>
      </c>
      <c r="AA104" s="3">
        <f t="shared" si="41"/>
        <v>0.10089099999999999</v>
      </c>
      <c r="AB104" s="4">
        <f t="shared" si="42"/>
        <v>0.10105471014492753</v>
      </c>
      <c r="AC104" s="47">
        <f t="shared" si="32"/>
        <v>1.1285588484524121</v>
      </c>
      <c r="AD104" s="47">
        <f t="shared" si="33"/>
        <v>1.158363821403406</v>
      </c>
      <c r="AE104" s="47">
        <f t="shared" si="34"/>
        <v>1.1439890638421046</v>
      </c>
      <c r="AF104" s="47">
        <f t="shared" si="43"/>
        <v>3.4309117336979229</v>
      </c>
      <c r="AG104" s="47">
        <f t="shared" si="44"/>
        <v>0.32893846768713658</v>
      </c>
      <c r="AH104" s="47">
        <f t="shared" si="45"/>
        <v>0.3376256550193707</v>
      </c>
      <c r="AI104" s="47">
        <f t="shared" si="46"/>
        <v>0.33343587729349261</v>
      </c>
      <c r="AJ104" s="47">
        <f t="shared" si="35"/>
        <v>3</v>
      </c>
    </row>
    <row r="105" spans="1:36" x14ac:dyDescent="0.3">
      <c r="A105" s="2">
        <v>93</v>
      </c>
      <c r="B105" s="13">
        <v>0.90891228973019411</v>
      </c>
      <c r="C105" s="21">
        <v>0.11383310303295957</v>
      </c>
      <c r="D105" s="31">
        <v>0.58057234015474923</v>
      </c>
      <c r="E105" s="25">
        <f t="shared" si="47"/>
        <v>0</v>
      </c>
      <c r="F105" s="26">
        <f t="shared" si="48"/>
        <v>0</v>
      </c>
      <c r="G105" s="26">
        <f t="shared" si="49"/>
        <v>30000</v>
      </c>
      <c r="H105" s="27">
        <f t="shared" si="36"/>
        <v>30000</v>
      </c>
      <c r="I105" s="25">
        <f t="shared" si="37"/>
        <v>0</v>
      </c>
      <c r="J105" s="26">
        <f t="shared" si="38"/>
        <v>0</v>
      </c>
      <c r="K105" s="26">
        <f t="shared" si="39"/>
        <v>3010</v>
      </c>
      <c r="L105" s="27">
        <f t="shared" si="28"/>
        <v>3010</v>
      </c>
      <c r="M105" s="19" t="str">
        <f t="shared" si="29"/>
        <v/>
      </c>
      <c r="N105" s="3" t="str">
        <f t="shared" si="29"/>
        <v/>
      </c>
      <c r="O105" s="3">
        <f t="shared" si="29"/>
        <v>0.10033333333333333</v>
      </c>
      <c r="P105" s="4">
        <f t="shared" si="30"/>
        <v>0.10033333333333333</v>
      </c>
      <c r="Q105" s="25">
        <f>SUM(E$13:E105)</f>
        <v>820000</v>
      </c>
      <c r="R105" s="26">
        <f>SUM(F$13:F105)</f>
        <v>940000</v>
      </c>
      <c r="S105" s="26">
        <f>SUM(G$13:G105)</f>
        <v>1030000</v>
      </c>
      <c r="T105" s="27">
        <f t="shared" si="40"/>
        <v>2790000</v>
      </c>
      <c r="U105" s="25">
        <f>SUM(I$13:I105)</f>
        <v>74379</v>
      </c>
      <c r="V105" s="26">
        <f>SUM(J$13:J105)</f>
        <v>103641</v>
      </c>
      <c r="W105" s="26">
        <f>SUM(K$13:K105)</f>
        <v>103901</v>
      </c>
      <c r="X105" s="27">
        <f t="shared" si="31"/>
        <v>281921</v>
      </c>
      <c r="Y105" s="3">
        <f t="shared" si="41"/>
        <v>9.0706097560975613E-2</v>
      </c>
      <c r="Z105" s="3">
        <f t="shared" si="41"/>
        <v>0.11025638297872341</v>
      </c>
      <c r="AA105" s="3">
        <f t="shared" si="41"/>
        <v>0.1008747572815534</v>
      </c>
      <c r="AB105" s="4">
        <f t="shared" si="42"/>
        <v>0.10104695340501792</v>
      </c>
      <c r="AC105" s="47">
        <f t="shared" si="32"/>
        <v>1.1285588484524121</v>
      </c>
      <c r="AD105" s="47">
        <f t="shared" si="33"/>
        <v>1.158363821403406</v>
      </c>
      <c r="AE105" s="47">
        <f t="shared" si="34"/>
        <v>1.1439642887873553</v>
      </c>
      <c r="AF105" s="47">
        <f t="shared" si="43"/>
        <v>3.4308869586431734</v>
      </c>
      <c r="AG105" s="47">
        <f t="shared" si="44"/>
        <v>0.3289408430112567</v>
      </c>
      <c r="AH105" s="47">
        <f t="shared" si="45"/>
        <v>0.33762809307524044</v>
      </c>
      <c r="AI105" s="47">
        <f t="shared" si="46"/>
        <v>0.33343106391350286</v>
      </c>
      <c r="AJ105" s="47">
        <f t="shared" si="35"/>
        <v>1</v>
      </c>
    </row>
    <row r="106" spans="1:36" x14ac:dyDescent="0.3">
      <c r="A106" s="2">
        <v>94</v>
      </c>
      <c r="B106" s="13">
        <v>0.40386752608308218</v>
      </c>
      <c r="C106" s="21">
        <v>0.37599147345760264</v>
      </c>
      <c r="D106" s="31">
        <v>0.54211540944974157</v>
      </c>
      <c r="E106" s="25">
        <f t="shared" si="47"/>
        <v>30000</v>
      </c>
      <c r="F106" s="26">
        <f t="shared" si="48"/>
        <v>0</v>
      </c>
      <c r="G106" s="26">
        <f t="shared" si="49"/>
        <v>0</v>
      </c>
      <c r="H106" s="27">
        <f t="shared" si="36"/>
        <v>30000</v>
      </c>
      <c r="I106" s="25">
        <f t="shared" si="37"/>
        <v>2688</v>
      </c>
      <c r="J106" s="26">
        <f t="shared" si="38"/>
        <v>0</v>
      </c>
      <c r="K106" s="26">
        <f t="shared" si="39"/>
        <v>0</v>
      </c>
      <c r="L106" s="27">
        <f t="shared" si="28"/>
        <v>2688</v>
      </c>
      <c r="M106" s="19">
        <f t="shared" si="29"/>
        <v>8.9599999999999999E-2</v>
      </c>
      <c r="N106" s="3" t="str">
        <f t="shared" si="29"/>
        <v/>
      </c>
      <c r="O106" s="3" t="str">
        <f t="shared" si="29"/>
        <v/>
      </c>
      <c r="P106" s="4">
        <f t="shared" si="30"/>
        <v>8.9599999999999999E-2</v>
      </c>
      <c r="Q106" s="25">
        <f>SUM(E$13:E106)</f>
        <v>850000</v>
      </c>
      <c r="R106" s="26">
        <f>SUM(F$13:F106)</f>
        <v>940000</v>
      </c>
      <c r="S106" s="26">
        <f>SUM(G$13:G106)</f>
        <v>1030000</v>
      </c>
      <c r="T106" s="27">
        <f t="shared" si="40"/>
        <v>2820000</v>
      </c>
      <c r="U106" s="25">
        <f>SUM(I$13:I106)</f>
        <v>77067</v>
      </c>
      <c r="V106" s="26">
        <f>SUM(J$13:J106)</f>
        <v>103641</v>
      </c>
      <c r="W106" s="26">
        <f>SUM(K$13:K106)</f>
        <v>103901</v>
      </c>
      <c r="X106" s="27">
        <f t="shared" si="31"/>
        <v>284609</v>
      </c>
      <c r="Y106" s="3">
        <f t="shared" si="41"/>
        <v>9.0667058823529406E-2</v>
      </c>
      <c r="Z106" s="3">
        <f t="shared" si="41"/>
        <v>0.11025638297872341</v>
      </c>
      <c r="AA106" s="3">
        <f t="shared" si="41"/>
        <v>0.1008747572815534</v>
      </c>
      <c r="AB106" s="4">
        <f t="shared" si="42"/>
        <v>0.10092517730496454</v>
      </c>
      <c r="AC106" s="47">
        <f t="shared" si="32"/>
        <v>1.1285001066311264</v>
      </c>
      <c r="AD106" s="47">
        <f t="shared" si="33"/>
        <v>1.158363821403406</v>
      </c>
      <c r="AE106" s="47">
        <f t="shared" si="34"/>
        <v>1.1439642887873553</v>
      </c>
      <c r="AF106" s="47">
        <f t="shared" si="43"/>
        <v>3.4308282168218875</v>
      </c>
      <c r="AG106" s="47">
        <f t="shared" si="44"/>
        <v>0.32892935329665118</v>
      </c>
      <c r="AH106" s="47">
        <f t="shared" si="45"/>
        <v>0.33763387386280869</v>
      </c>
      <c r="AI106" s="47">
        <f t="shared" si="46"/>
        <v>0.33343677284054019</v>
      </c>
      <c r="AJ106" s="47">
        <f t="shared" si="35"/>
        <v>2</v>
      </c>
    </row>
    <row r="107" spans="1:36" x14ac:dyDescent="0.3">
      <c r="A107" s="2">
        <v>95</v>
      </c>
      <c r="B107" s="13">
        <v>0.99994549441024017</v>
      </c>
      <c r="C107" s="21">
        <v>0.46122937684378496</v>
      </c>
      <c r="D107" s="31">
        <v>0.34434699734304997</v>
      </c>
      <c r="E107" s="25">
        <f t="shared" si="47"/>
        <v>0</v>
      </c>
      <c r="F107" s="26">
        <f t="shared" si="48"/>
        <v>30000</v>
      </c>
      <c r="G107" s="26">
        <f t="shared" si="49"/>
        <v>0</v>
      </c>
      <c r="H107" s="27">
        <f t="shared" si="36"/>
        <v>30000</v>
      </c>
      <c r="I107" s="25">
        <f t="shared" si="37"/>
        <v>0</v>
      </c>
      <c r="J107" s="26">
        <f t="shared" si="38"/>
        <v>3295</v>
      </c>
      <c r="K107" s="26">
        <f t="shared" si="39"/>
        <v>0</v>
      </c>
      <c r="L107" s="27">
        <f t="shared" si="28"/>
        <v>3295</v>
      </c>
      <c r="M107" s="19" t="str">
        <f t="shared" si="29"/>
        <v/>
      </c>
      <c r="N107" s="3">
        <f t="shared" si="29"/>
        <v>0.10983333333333334</v>
      </c>
      <c r="O107" s="3" t="str">
        <f t="shared" si="29"/>
        <v/>
      </c>
      <c r="P107" s="4">
        <f t="shared" si="30"/>
        <v>0.10983333333333334</v>
      </c>
      <c r="Q107" s="25">
        <f>SUM(E$13:E107)</f>
        <v>850000</v>
      </c>
      <c r="R107" s="26">
        <f>SUM(F$13:F107)</f>
        <v>970000</v>
      </c>
      <c r="S107" s="26">
        <f>SUM(G$13:G107)</f>
        <v>1030000</v>
      </c>
      <c r="T107" s="27">
        <f t="shared" si="40"/>
        <v>2850000</v>
      </c>
      <c r="U107" s="25">
        <f>SUM(I$13:I107)</f>
        <v>77067</v>
      </c>
      <c r="V107" s="26">
        <f>SUM(J$13:J107)</f>
        <v>106936</v>
      </c>
      <c r="W107" s="26">
        <f>SUM(K$13:K107)</f>
        <v>103901</v>
      </c>
      <c r="X107" s="27">
        <f t="shared" si="31"/>
        <v>287904</v>
      </c>
      <c r="Y107" s="3">
        <f t="shared" si="41"/>
        <v>9.0667058823529406E-2</v>
      </c>
      <c r="Z107" s="3">
        <f t="shared" si="41"/>
        <v>0.11024329896907216</v>
      </c>
      <c r="AA107" s="3">
        <f t="shared" si="41"/>
        <v>0.1008747572815534</v>
      </c>
      <c r="AB107" s="4">
        <f t="shared" si="42"/>
        <v>0.10101894736842106</v>
      </c>
      <c r="AC107" s="47">
        <f t="shared" si="32"/>
        <v>1.1285001066311264</v>
      </c>
      <c r="AD107" s="47">
        <f t="shared" si="33"/>
        <v>1.1583436135217815</v>
      </c>
      <c r="AE107" s="47">
        <f t="shared" si="34"/>
        <v>1.1439642887873553</v>
      </c>
      <c r="AF107" s="47">
        <f t="shared" si="43"/>
        <v>3.4308080089402635</v>
      </c>
      <c r="AG107" s="47">
        <f t="shared" si="44"/>
        <v>0.32893129073104471</v>
      </c>
      <c r="AH107" s="47">
        <f t="shared" si="45"/>
        <v>0.33762997244476539</v>
      </c>
      <c r="AI107" s="47">
        <f t="shared" si="46"/>
        <v>0.33343873682418984</v>
      </c>
      <c r="AJ107" s="47">
        <f t="shared" si="35"/>
        <v>2</v>
      </c>
    </row>
    <row r="108" spans="1:36" x14ac:dyDescent="0.3">
      <c r="A108" s="2">
        <v>96</v>
      </c>
      <c r="B108" s="13">
        <v>1.540699729919115E-2</v>
      </c>
      <c r="C108" s="21">
        <v>0.81186592734580143</v>
      </c>
      <c r="D108" s="31">
        <v>0.71727807641252517</v>
      </c>
      <c r="E108" s="25">
        <f t="shared" si="47"/>
        <v>0</v>
      </c>
      <c r="F108" s="26">
        <f t="shared" si="48"/>
        <v>30000</v>
      </c>
      <c r="G108" s="26">
        <f t="shared" si="49"/>
        <v>0</v>
      </c>
      <c r="H108" s="27">
        <f t="shared" si="36"/>
        <v>30000</v>
      </c>
      <c r="I108" s="25">
        <f t="shared" si="37"/>
        <v>0</v>
      </c>
      <c r="J108" s="26">
        <f t="shared" si="38"/>
        <v>3348</v>
      </c>
      <c r="K108" s="26">
        <f t="shared" si="39"/>
        <v>0</v>
      </c>
      <c r="L108" s="27">
        <f t="shared" si="28"/>
        <v>3348</v>
      </c>
      <c r="M108" s="19" t="str">
        <f t="shared" si="29"/>
        <v/>
      </c>
      <c r="N108" s="3">
        <f t="shared" si="29"/>
        <v>0.1116</v>
      </c>
      <c r="O108" s="3" t="str">
        <f t="shared" si="29"/>
        <v/>
      </c>
      <c r="P108" s="4">
        <f t="shared" si="30"/>
        <v>0.1116</v>
      </c>
      <c r="Q108" s="25">
        <f>SUM(E$13:E108)</f>
        <v>850000</v>
      </c>
      <c r="R108" s="26">
        <f>SUM(F$13:F108)</f>
        <v>1000000</v>
      </c>
      <c r="S108" s="26">
        <f>SUM(G$13:G108)</f>
        <v>1030000</v>
      </c>
      <c r="T108" s="27">
        <f t="shared" si="40"/>
        <v>2880000</v>
      </c>
      <c r="U108" s="25">
        <f>SUM(I$13:I108)</f>
        <v>77067</v>
      </c>
      <c r="V108" s="26">
        <f>SUM(J$13:J108)</f>
        <v>110284</v>
      </c>
      <c r="W108" s="26">
        <f>SUM(K$13:K108)</f>
        <v>103901</v>
      </c>
      <c r="X108" s="27">
        <f t="shared" si="31"/>
        <v>291252</v>
      </c>
      <c r="Y108" s="3">
        <f t="shared" si="41"/>
        <v>9.0667058823529406E-2</v>
      </c>
      <c r="Z108" s="3">
        <f t="shared" si="41"/>
        <v>0.11028399999999999</v>
      </c>
      <c r="AA108" s="3">
        <f t="shared" si="41"/>
        <v>0.1008747572815534</v>
      </c>
      <c r="AB108" s="4">
        <f t="shared" si="42"/>
        <v>0.10112916666666667</v>
      </c>
      <c r="AC108" s="47">
        <f t="shared" si="32"/>
        <v>1.1285001066311264</v>
      </c>
      <c r="AD108" s="47">
        <f t="shared" si="33"/>
        <v>1.1584064762664703</v>
      </c>
      <c r="AE108" s="47">
        <f t="shared" si="34"/>
        <v>1.1439642887873553</v>
      </c>
      <c r="AF108" s="47">
        <f t="shared" si="43"/>
        <v>3.4308708716849523</v>
      </c>
      <c r="AG108" s="47">
        <f t="shared" si="44"/>
        <v>0.32892526382868587</v>
      </c>
      <c r="AH108" s="47">
        <f t="shared" si="45"/>
        <v>0.33764210883796958</v>
      </c>
      <c r="AI108" s="47">
        <f t="shared" si="46"/>
        <v>0.33343262733334444</v>
      </c>
      <c r="AJ108" s="47">
        <f t="shared" si="35"/>
        <v>3</v>
      </c>
    </row>
    <row r="109" spans="1:36" x14ac:dyDescent="0.3">
      <c r="A109" s="2">
        <v>97</v>
      </c>
      <c r="B109" s="13">
        <v>0.44863320658864525</v>
      </c>
      <c r="C109" s="21">
        <v>0.72694128934889934</v>
      </c>
      <c r="D109" s="31">
        <v>0.80312747208467261</v>
      </c>
      <c r="E109" s="25">
        <f t="shared" si="47"/>
        <v>0</v>
      </c>
      <c r="F109" s="26">
        <f t="shared" si="48"/>
        <v>0</v>
      </c>
      <c r="G109" s="26">
        <f t="shared" si="49"/>
        <v>30000</v>
      </c>
      <c r="H109" s="27">
        <f t="shared" si="36"/>
        <v>30000</v>
      </c>
      <c r="I109" s="25">
        <f t="shared" si="37"/>
        <v>0</v>
      </c>
      <c r="J109" s="26">
        <f t="shared" si="38"/>
        <v>0</v>
      </c>
      <c r="K109" s="26">
        <f t="shared" si="39"/>
        <v>3044</v>
      </c>
      <c r="L109" s="27">
        <f t="shared" si="28"/>
        <v>3044</v>
      </c>
      <c r="M109" s="19" t="str">
        <f t="shared" si="29"/>
        <v/>
      </c>
      <c r="N109" s="3" t="str">
        <f t="shared" si="29"/>
        <v/>
      </c>
      <c r="O109" s="3">
        <f t="shared" si="29"/>
        <v>0.10146666666666666</v>
      </c>
      <c r="P109" s="4">
        <f t="shared" si="30"/>
        <v>0.10146666666666666</v>
      </c>
      <c r="Q109" s="25">
        <f>SUM(E$13:E109)</f>
        <v>850000</v>
      </c>
      <c r="R109" s="26">
        <f>SUM(F$13:F109)</f>
        <v>1000000</v>
      </c>
      <c r="S109" s="26">
        <f>SUM(G$13:G109)</f>
        <v>1060000</v>
      </c>
      <c r="T109" s="27">
        <f t="shared" si="40"/>
        <v>2910000</v>
      </c>
      <c r="U109" s="25">
        <f>SUM(I$13:I109)</f>
        <v>77067</v>
      </c>
      <c r="V109" s="26">
        <f>SUM(J$13:J109)</f>
        <v>110284</v>
      </c>
      <c r="W109" s="26">
        <f>SUM(K$13:K109)</f>
        <v>106945</v>
      </c>
      <c r="X109" s="27">
        <f t="shared" si="31"/>
        <v>294296</v>
      </c>
      <c r="Y109" s="3">
        <f t="shared" si="41"/>
        <v>9.0667058823529406E-2</v>
      </c>
      <c r="Z109" s="3">
        <f t="shared" si="41"/>
        <v>0.11028399999999999</v>
      </c>
      <c r="AA109" s="3">
        <f t="shared" si="41"/>
        <v>0.10089150943396226</v>
      </c>
      <c r="AB109" s="4">
        <f t="shared" si="42"/>
        <v>0.10113264604810997</v>
      </c>
      <c r="AC109" s="47">
        <f t="shared" si="32"/>
        <v>1.1285001066311264</v>
      </c>
      <c r="AD109" s="47">
        <f t="shared" si="33"/>
        <v>1.1584064762664703</v>
      </c>
      <c r="AE109" s="47">
        <f t="shared" si="34"/>
        <v>1.1439898408915441</v>
      </c>
      <c r="AF109" s="47">
        <f t="shared" si="43"/>
        <v>3.4308964237891413</v>
      </c>
      <c r="AG109" s="47">
        <f t="shared" si="44"/>
        <v>0.32892281410955315</v>
      </c>
      <c r="AH109" s="47">
        <f t="shared" si="45"/>
        <v>0.33763959419885553</v>
      </c>
      <c r="AI109" s="47">
        <f t="shared" si="46"/>
        <v>0.33343759169159121</v>
      </c>
      <c r="AJ109" s="47">
        <f t="shared" si="35"/>
        <v>3</v>
      </c>
    </row>
    <row r="110" spans="1:36" x14ac:dyDescent="0.3">
      <c r="A110" s="2">
        <v>98</v>
      </c>
      <c r="B110" s="13">
        <v>0.3639248785843745</v>
      </c>
      <c r="C110" s="21">
        <v>2.1605342652735837E-2</v>
      </c>
      <c r="D110" s="31">
        <v>4.2592682877134025E-2</v>
      </c>
      <c r="E110" s="25">
        <f t="shared" si="47"/>
        <v>0</v>
      </c>
      <c r="F110" s="26">
        <f t="shared" si="48"/>
        <v>0</v>
      </c>
      <c r="G110" s="26">
        <f t="shared" si="49"/>
        <v>30000</v>
      </c>
      <c r="H110" s="27">
        <f t="shared" si="36"/>
        <v>30000</v>
      </c>
      <c r="I110" s="25">
        <f t="shared" si="37"/>
        <v>0</v>
      </c>
      <c r="J110" s="26">
        <f t="shared" si="38"/>
        <v>0</v>
      </c>
      <c r="K110" s="26">
        <f t="shared" si="39"/>
        <v>2911</v>
      </c>
      <c r="L110" s="27">
        <f t="shared" si="28"/>
        <v>2911</v>
      </c>
      <c r="M110" s="19" t="str">
        <f t="shared" si="29"/>
        <v/>
      </c>
      <c r="N110" s="3" t="str">
        <f t="shared" si="29"/>
        <v/>
      </c>
      <c r="O110" s="3">
        <f t="shared" si="29"/>
        <v>9.7033333333333333E-2</v>
      </c>
      <c r="P110" s="4">
        <f t="shared" si="30"/>
        <v>9.7033333333333333E-2</v>
      </c>
      <c r="Q110" s="25">
        <f>SUM(E$13:E110)</f>
        <v>850000</v>
      </c>
      <c r="R110" s="26">
        <f>SUM(F$13:F110)</f>
        <v>1000000</v>
      </c>
      <c r="S110" s="26">
        <f>SUM(G$13:G110)</f>
        <v>1090000</v>
      </c>
      <c r="T110" s="27">
        <f t="shared" si="40"/>
        <v>2940000</v>
      </c>
      <c r="U110" s="25">
        <f>SUM(I$13:I110)</f>
        <v>77067</v>
      </c>
      <c r="V110" s="26">
        <f>SUM(J$13:J110)</f>
        <v>110284</v>
      </c>
      <c r="W110" s="26">
        <f>SUM(K$13:K110)</f>
        <v>109856</v>
      </c>
      <c r="X110" s="27">
        <f t="shared" si="31"/>
        <v>297207</v>
      </c>
      <c r="Y110" s="3">
        <f t="shared" si="41"/>
        <v>9.0667058823529406E-2</v>
      </c>
      <c r="Z110" s="3">
        <f t="shared" si="41"/>
        <v>0.11028399999999999</v>
      </c>
      <c r="AA110" s="3">
        <f t="shared" si="41"/>
        <v>0.10078532110091742</v>
      </c>
      <c r="AB110" s="4">
        <f t="shared" si="42"/>
        <v>0.10109081632653061</v>
      </c>
      <c r="AC110" s="47">
        <f t="shared" si="32"/>
        <v>1.1285001066311264</v>
      </c>
      <c r="AD110" s="47">
        <f t="shared" si="33"/>
        <v>1.1584064762664703</v>
      </c>
      <c r="AE110" s="47">
        <f t="shared" si="34"/>
        <v>1.1438278811916689</v>
      </c>
      <c r="AF110" s="47">
        <f t="shared" si="43"/>
        <v>3.4307344640892659</v>
      </c>
      <c r="AG110" s="47">
        <f t="shared" si="44"/>
        <v>0.32893834204994404</v>
      </c>
      <c r="AH110" s="47">
        <f t="shared" si="45"/>
        <v>0.33765553364503387</v>
      </c>
      <c r="AI110" s="47">
        <f t="shared" si="46"/>
        <v>0.33340612430502203</v>
      </c>
      <c r="AJ110" s="47">
        <f t="shared" si="35"/>
        <v>1</v>
      </c>
    </row>
    <row r="111" spans="1:36" x14ac:dyDescent="0.3">
      <c r="A111" s="2">
        <v>99</v>
      </c>
      <c r="B111" s="13">
        <v>0.25907602228883297</v>
      </c>
      <c r="C111" s="21">
        <v>0.87751479000351129</v>
      </c>
      <c r="D111" s="31">
        <v>0.62793685694420032</v>
      </c>
      <c r="E111" s="25">
        <f t="shared" si="47"/>
        <v>30000</v>
      </c>
      <c r="F111" s="26">
        <f t="shared" si="48"/>
        <v>0</v>
      </c>
      <c r="G111" s="26">
        <f t="shared" si="49"/>
        <v>0</v>
      </c>
      <c r="H111" s="27">
        <f t="shared" si="36"/>
        <v>30000</v>
      </c>
      <c r="I111" s="25">
        <f t="shared" si="37"/>
        <v>2668</v>
      </c>
      <c r="J111" s="26">
        <f t="shared" si="38"/>
        <v>0</v>
      </c>
      <c r="K111" s="26">
        <f t="shared" si="39"/>
        <v>0</v>
      </c>
      <c r="L111" s="27">
        <f t="shared" si="28"/>
        <v>2668</v>
      </c>
      <c r="M111" s="19">
        <f t="shared" si="29"/>
        <v>8.8933333333333336E-2</v>
      </c>
      <c r="N111" s="3" t="str">
        <f t="shared" si="29"/>
        <v/>
      </c>
      <c r="O111" s="3" t="str">
        <f t="shared" si="29"/>
        <v/>
      </c>
      <c r="P111" s="4">
        <f t="shared" si="30"/>
        <v>8.8933333333333336E-2</v>
      </c>
      <c r="Q111" s="25">
        <f>SUM(E$13:E111)</f>
        <v>880000</v>
      </c>
      <c r="R111" s="26">
        <f>SUM(F$13:F111)</f>
        <v>1000000</v>
      </c>
      <c r="S111" s="26">
        <f>SUM(G$13:G111)</f>
        <v>1090000</v>
      </c>
      <c r="T111" s="27">
        <f t="shared" si="40"/>
        <v>2970000</v>
      </c>
      <c r="U111" s="25">
        <f>SUM(I$13:I111)</f>
        <v>79735</v>
      </c>
      <c r="V111" s="26">
        <f>SUM(J$13:J111)</f>
        <v>110284</v>
      </c>
      <c r="W111" s="26">
        <f>SUM(K$13:K111)</f>
        <v>109856</v>
      </c>
      <c r="X111" s="27">
        <f t="shared" si="31"/>
        <v>299875</v>
      </c>
      <c r="Y111" s="3">
        <f t="shared" si="41"/>
        <v>9.0607954545454547E-2</v>
      </c>
      <c r="Z111" s="3">
        <f t="shared" si="41"/>
        <v>0.11028399999999999</v>
      </c>
      <c r="AA111" s="3">
        <f t="shared" si="41"/>
        <v>0.10078532110091742</v>
      </c>
      <c r="AB111" s="4">
        <f t="shared" si="42"/>
        <v>0.10096801346801347</v>
      </c>
      <c r="AC111" s="47">
        <f t="shared" si="32"/>
        <v>1.1284111778897388</v>
      </c>
      <c r="AD111" s="47">
        <f t="shared" si="33"/>
        <v>1.1584064762664703</v>
      </c>
      <c r="AE111" s="47">
        <f t="shared" si="34"/>
        <v>1.1438278811916689</v>
      </c>
      <c r="AF111" s="47">
        <f t="shared" si="43"/>
        <v>3.4306455353478782</v>
      </c>
      <c r="AG111" s="47">
        <f t="shared" si="44"/>
        <v>0.32892094687809664</v>
      </c>
      <c r="AH111" s="47">
        <f t="shared" si="45"/>
        <v>0.33766428630727197</v>
      </c>
      <c r="AI111" s="47">
        <f t="shared" si="46"/>
        <v>0.33341476681463134</v>
      </c>
      <c r="AJ111" s="47">
        <f t="shared" si="35"/>
        <v>3</v>
      </c>
    </row>
    <row r="112" spans="1:36" x14ac:dyDescent="0.3">
      <c r="A112" s="5">
        <v>100</v>
      </c>
      <c r="B112" s="14">
        <v>0.79531740617593338</v>
      </c>
      <c r="C112" s="32">
        <v>0.53819267336249277</v>
      </c>
      <c r="D112" s="33">
        <v>0.45843732587333197</v>
      </c>
      <c r="E112" s="28">
        <f t="shared" si="47"/>
        <v>0</v>
      </c>
      <c r="F112" s="29">
        <f t="shared" si="48"/>
        <v>0</v>
      </c>
      <c r="G112" s="29">
        <f t="shared" si="49"/>
        <v>30000</v>
      </c>
      <c r="H112" s="30">
        <f t="shared" si="36"/>
        <v>30000</v>
      </c>
      <c r="I112" s="28">
        <f t="shared" si="37"/>
        <v>0</v>
      </c>
      <c r="J112" s="29">
        <f t="shared" si="38"/>
        <v>0</v>
      </c>
      <c r="K112" s="29">
        <f t="shared" si="39"/>
        <v>2994</v>
      </c>
      <c r="L112" s="30">
        <f t="shared" si="28"/>
        <v>2994</v>
      </c>
      <c r="M112" s="20" t="str">
        <f t="shared" si="29"/>
        <v/>
      </c>
      <c r="N112" s="6" t="str">
        <f t="shared" si="29"/>
        <v/>
      </c>
      <c r="O112" s="6">
        <f t="shared" si="29"/>
        <v>9.98E-2</v>
      </c>
      <c r="P112" s="7">
        <f t="shared" si="30"/>
        <v>9.98E-2</v>
      </c>
      <c r="Q112" s="28">
        <f>SUM(E$13:E112)</f>
        <v>880000</v>
      </c>
      <c r="R112" s="29">
        <f>SUM(F$13:F112)</f>
        <v>1000000</v>
      </c>
      <c r="S112" s="29">
        <f>SUM(G$13:G112)</f>
        <v>1120000</v>
      </c>
      <c r="T112" s="30">
        <f t="shared" si="40"/>
        <v>3000000</v>
      </c>
      <c r="U112" s="28">
        <f>SUM(I$13:I112)</f>
        <v>79735</v>
      </c>
      <c r="V112" s="29">
        <f>SUM(J$13:J112)</f>
        <v>110284</v>
      </c>
      <c r="W112" s="29">
        <f>SUM(K$13:K112)</f>
        <v>112850</v>
      </c>
      <c r="X112" s="30">
        <f t="shared" si="31"/>
        <v>302869</v>
      </c>
      <c r="Y112" s="6">
        <f t="shared" si="41"/>
        <v>9.0607954545454547E-2</v>
      </c>
      <c r="Z112" s="6">
        <f t="shared" si="41"/>
        <v>0.11028399999999999</v>
      </c>
      <c r="AA112" s="6">
        <f t="shared" si="41"/>
        <v>0.10075892857142857</v>
      </c>
      <c r="AB112" s="7">
        <f t="shared" si="42"/>
        <v>0.10095633333333333</v>
      </c>
      <c r="AC112" s="47"/>
      <c r="AD112" s="47"/>
      <c r="AE112" s="47"/>
      <c r="AF112" s="47"/>
      <c r="AG112" s="47"/>
      <c r="AH112" s="47"/>
      <c r="AI112" s="47"/>
      <c r="AJ112" s="47"/>
    </row>
  </sheetData>
  <mergeCells count="17">
    <mergeCell ref="AI5:AJ5"/>
    <mergeCell ref="I3:N7"/>
    <mergeCell ref="F5:G5"/>
    <mergeCell ref="A1:C1"/>
    <mergeCell ref="F1:G1"/>
    <mergeCell ref="A2:B2"/>
    <mergeCell ref="A3:B3"/>
    <mergeCell ref="A4:A6"/>
    <mergeCell ref="E10:P10"/>
    <mergeCell ref="Q10:AB10"/>
    <mergeCell ref="B11:D11"/>
    <mergeCell ref="E11:H11"/>
    <mergeCell ref="I11:L11"/>
    <mergeCell ref="M11:P11"/>
    <mergeCell ref="Q11:T11"/>
    <mergeCell ref="U11:X11"/>
    <mergeCell ref="Y11:AB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CE397-E926-4D35-AF69-2D77A3281EC2}">
  <dimension ref="A1:AJ112"/>
  <sheetViews>
    <sheetView zoomScale="77" workbookViewId="0">
      <selection activeCell="V15" sqref="V15"/>
    </sheetView>
  </sheetViews>
  <sheetFormatPr defaultRowHeight="14.4" x14ac:dyDescent="0.3"/>
  <cols>
    <col min="1" max="1" width="17.44140625" customWidth="1"/>
    <col min="6" max="6" width="10.88671875" bestFit="1" customWidth="1"/>
    <col min="29" max="32" width="0" hidden="1" customWidth="1"/>
    <col min="36" max="36" width="14.6640625" bestFit="1" customWidth="1"/>
  </cols>
  <sheetData>
    <row r="1" spans="1:36" ht="15.6" x14ac:dyDescent="0.3">
      <c r="A1" s="70" t="s">
        <v>11</v>
      </c>
      <c r="B1" s="70"/>
      <c r="C1" s="70"/>
      <c r="F1" s="75" t="s">
        <v>17</v>
      </c>
      <c r="G1" s="75"/>
      <c r="I1" s="63" t="s">
        <v>35</v>
      </c>
    </row>
    <row r="2" spans="1:36" x14ac:dyDescent="0.3">
      <c r="A2" s="74" t="s">
        <v>19</v>
      </c>
      <c r="B2" s="74"/>
      <c r="C2" s="11">
        <v>30000</v>
      </c>
      <c r="F2" s="41" t="s">
        <v>14</v>
      </c>
      <c r="G2" s="42">
        <f>SUM(Q112:S112)</f>
        <v>3000000</v>
      </c>
      <c r="J2" s="1"/>
      <c r="K2" s="1"/>
      <c r="L2" s="1"/>
    </row>
    <row r="3" spans="1:36" x14ac:dyDescent="0.3">
      <c r="A3" s="74" t="s">
        <v>9</v>
      </c>
      <c r="B3" s="74"/>
      <c r="C3" s="11">
        <v>3</v>
      </c>
      <c r="F3" s="41" t="s">
        <v>3</v>
      </c>
      <c r="G3" s="42">
        <f>SUM(U112:W112)</f>
        <v>366206</v>
      </c>
      <c r="I3" s="82" t="s">
        <v>36</v>
      </c>
      <c r="J3" s="82"/>
      <c r="K3" s="82"/>
      <c r="L3" s="82"/>
      <c r="M3" s="82"/>
      <c r="N3" s="82"/>
      <c r="P3" s="82" t="s">
        <v>37</v>
      </c>
      <c r="Q3" s="82"/>
      <c r="R3" s="82"/>
      <c r="S3" s="82"/>
    </row>
    <row r="4" spans="1:36" x14ac:dyDescent="0.3">
      <c r="A4" s="71" t="s">
        <v>10</v>
      </c>
      <c r="B4" s="23" t="s">
        <v>0</v>
      </c>
      <c r="C4" s="24">
        <v>0.09</v>
      </c>
      <c r="F4" s="41" t="s">
        <v>16</v>
      </c>
      <c r="G4" s="43">
        <f>G3/G2</f>
        <v>0.12206866666666667</v>
      </c>
      <c r="I4" s="82"/>
      <c r="J4" s="82"/>
      <c r="K4" s="82"/>
      <c r="L4" s="82"/>
      <c r="M4" s="82"/>
      <c r="N4" s="82"/>
      <c r="P4" s="82"/>
      <c r="Q4" s="82"/>
      <c r="R4" s="82"/>
      <c r="S4" s="82"/>
    </row>
    <row r="5" spans="1:36" ht="27" customHeight="1" x14ac:dyDescent="0.3">
      <c r="A5" s="72"/>
      <c r="B5" s="11" t="s">
        <v>1</v>
      </c>
      <c r="C5" s="12">
        <v>0.15</v>
      </c>
      <c r="F5" s="84" t="s">
        <v>34</v>
      </c>
      <c r="G5" s="84"/>
      <c r="I5" s="82"/>
      <c r="J5" s="82"/>
      <c r="K5" s="82"/>
      <c r="L5" s="82"/>
      <c r="M5" s="82"/>
      <c r="N5" s="82"/>
      <c r="P5" s="82"/>
      <c r="Q5" s="82"/>
      <c r="R5" s="82"/>
      <c r="S5" s="82"/>
    </row>
    <row r="6" spans="1:36" x14ac:dyDescent="0.3">
      <c r="A6" s="73"/>
      <c r="B6" s="44" t="s">
        <v>2</v>
      </c>
      <c r="C6" s="45">
        <v>0.1</v>
      </c>
      <c r="F6" s="22">
        <v>1</v>
      </c>
      <c r="G6" s="22" t="s">
        <v>0</v>
      </c>
      <c r="I6" s="82"/>
      <c r="J6" s="82"/>
      <c r="K6" s="82"/>
      <c r="L6" s="82"/>
      <c r="M6" s="82"/>
      <c r="N6" s="82"/>
      <c r="P6" s="82"/>
      <c r="Q6" s="82"/>
      <c r="R6" s="82"/>
      <c r="S6" s="82"/>
    </row>
    <row r="7" spans="1:36" x14ac:dyDescent="0.3">
      <c r="A7" s="34" t="s">
        <v>12</v>
      </c>
      <c r="B7" s="22"/>
      <c r="C7" s="22"/>
      <c r="F7" s="22">
        <v>2</v>
      </c>
      <c r="G7" s="22" t="s">
        <v>1</v>
      </c>
      <c r="I7" s="82"/>
      <c r="J7" s="82"/>
      <c r="K7" s="82"/>
      <c r="L7" s="82"/>
      <c r="M7" s="82"/>
      <c r="N7" s="82"/>
      <c r="P7" s="82"/>
      <c r="Q7" s="82"/>
      <c r="R7" s="82"/>
      <c r="S7" s="82"/>
    </row>
    <row r="8" spans="1:36" x14ac:dyDescent="0.3">
      <c r="A8" s="34" t="s">
        <v>13</v>
      </c>
      <c r="B8" s="22"/>
      <c r="C8" s="22">
        <f xml:space="preserve"> 0.25/2</f>
        <v>0.125</v>
      </c>
      <c r="F8" s="22">
        <v>3</v>
      </c>
      <c r="G8" s="22" t="s">
        <v>2</v>
      </c>
    </row>
    <row r="10" spans="1:36" x14ac:dyDescent="0.3">
      <c r="A10" s="1"/>
      <c r="D10" s="1"/>
      <c r="E10" s="76" t="s">
        <v>4</v>
      </c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8"/>
      <c r="Q10" s="76" t="s">
        <v>5</v>
      </c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8"/>
    </row>
    <row r="11" spans="1:36" x14ac:dyDescent="0.3">
      <c r="A11" s="1"/>
      <c r="B11" s="67" t="s">
        <v>18</v>
      </c>
      <c r="C11" s="68"/>
      <c r="D11" s="69"/>
      <c r="E11" s="76" t="s">
        <v>15</v>
      </c>
      <c r="F11" s="77"/>
      <c r="G11" s="77"/>
      <c r="H11" s="78"/>
      <c r="I11" s="76" t="s">
        <v>3</v>
      </c>
      <c r="J11" s="77"/>
      <c r="K11" s="77"/>
      <c r="L11" s="77"/>
      <c r="M11" s="76" t="s">
        <v>7</v>
      </c>
      <c r="N11" s="77"/>
      <c r="O11" s="77"/>
      <c r="P11" s="78"/>
      <c r="Q11" s="76" t="s">
        <v>15</v>
      </c>
      <c r="R11" s="77"/>
      <c r="S11" s="77"/>
      <c r="T11" s="78"/>
      <c r="U11" s="76" t="s">
        <v>3</v>
      </c>
      <c r="V11" s="77"/>
      <c r="W11" s="77"/>
      <c r="X11" s="77"/>
      <c r="Y11" s="76" t="s">
        <v>7</v>
      </c>
      <c r="Z11" s="77"/>
      <c r="AA11" s="77"/>
      <c r="AB11" s="78"/>
    </row>
    <row r="12" spans="1:36" x14ac:dyDescent="0.3">
      <c r="A12" s="8" t="s">
        <v>6</v>
      </c>
      <c r="B12" s="8" t="s">
        <v>0</v>
      </c>
      <c r="C12" s="9" t="s">
        <v>1</v>
      </c>
      <c r="D12" s="10" t="s">
        <v>2</v>
      </c>
      <c r="E12" s="8" t="s">
        <v>0</v>
      </c>
      <c r="F12" s="9" t="s">
        <v>1</v>
      </c>
      <c r="G12" s="9" t="s">
        <v>2</v>
      </c>
      <c r="H12" s="46" t="s">
        <v>8</v>
      </c>
      <c r="I12" s="8" t="s">
        <v>0</v>
      </c>
      <c r="J12" s="9" t="s">
        <v>1</v>
      </c>
      <c r="K12" s="9" t="s">
        <v>2</v>
      </c>
      <c r="L12" s="10" t="s">
        <v>8</v>
      </c>
      <c r="M12" s="8" t="s">
        <v>0</v>
      </c>
      <c r="N12" s="9" t="s">
        <v>1</v>
      </c>
      <c r="O12" s="9" t="s">
        <v>2</v>
      </c>
      <c r="P12" s="10" t="s">
        <v>8</v>
      </c>
      <c r="Q12" s="8" t="s">
        <v>0</v>
      </c>
      <c r="R12" s="9" t="s">
        <v>1</v>
      </c>
      <c r="S12" s="9" t="s">
        <v>2</v>
      </c>
      <c r="T12" s="10" t="s">
        <v>8</v>
      </c>
      <c r="U12" s="8" t="s">
        <v>0</v>
      </c>
      <c r="V12" s="9" t="s">
        <v>1</v>
      </c>
      <c r="W12" s="9" t="s">
        <v>2</v>
      </c>
      <c r="X12" s="10" t="s">
        <v>8</v>
      </c>
      <c r="Y12" s="9" t="s">
        <v>0</v>
      </c>
      <c r="Z12" s="9" t="s">
        <v>1</v>
      </c>
      <c r="AA12" s="9" t="s">
        <v>2</v>
      </c>
      <c r="AB12" s="10" t="s">
        <v>8</v>
      </c>
      <c r="AC12" s="46" t="s">
        <v>22</v>
      </c>
      <c r="AD12" s="46" t="s">
        <v>23</v>
      </c>
      <c r="AE12" s="46" t="s">
        <v>24</v>
      </c>
      <c r="AF12" s="46" t="s">
        <v>25</v>
      </c>
      <c r="AG12" s="46" t="s">
        <v>26</v>
      </c>
      <c r="AH12" s="46" t="s">
        <v>27</v>
      </c>
      <c r="AI12" s="46" t="s">
        <v>28</v>
      </c>
      <c r="AJ12" s="46" t="s">
        <v>30</v>
      </c>
    </row>
    <row r="13" spans="1:36" x14ac:dyDescent="0.3">
      <c r="A13" s="15">
        <v>1</v>
      </c>
      <c r="B13" s="35">
        <v>0.70198031293466034</v>
      </c>
      <c r="C13" s="36">
        <v>0.75705401715290677</v>
      </c>
      <c r="D13" s="37">
        <v>0.58178693585021324</v>
      </c>
      <c r="E13" s="38">
        <f>$C$2/$C$3</f>
        <v>10000</v>
      </c>
      <c r="F13" s="39">
        <v>10000</v>
      </c>
      <c r="G13" s="39">
        <v>10000</v>
      </c>
      <c r="H13" s="40">
        <f>SUM(E13:G13)</f>
        <v>30000</v>
      </c>
      <c r="I13" s="39">
        <f>IFERROR(_xlfn.BINOM.INV(E13,$C$4,B13),0)</f>
        <v>915</v>
      </c>
      <c r="J13" s="39">
        <f>IFERROR(_xlfn.BINOM.INV(F13,$C$5,C13),0)</f>
        <v>1525</v>
      </c>
      <c r="K13" s="39">
        <f>IFERROR(_xlfn.BINOM.INV(G13,$C$6,D13),0)</f>
        <v>1006</v>
      </c>
      <c r="L13" s="40">
        <f t="shared" ref="L13:L76" si="0">SUM(I13:K13)</f>
        <v>3446</v>
      </c>
      <c r="M13" s="16">
        <f t="shared" ref="M13:O44" si="1">IF(E13=0,"",I13/E13)</f>
        <v>9.1499999999999998E-2</v>
      </c>
      <c r="N13" s="17">
        <f t="shared" si="1"/>
        <v>0.1525</v>
      </c>
      <c r="O13" s="17">
        <f t="shared" si="1"/>
        <v>0.10059999999999999</v>
      </c>
      <c r="P13" s="18">
        <f t="shared" ref="P13:P76" si="2">L13/H13</f>
        <v>0.11486666666666667</v>
      </c>
      <c r="Q13" s="38">
        <f>SUM(E$13:E13)</f>
        <v>10000</v>
      </c>
      <c r="R13" s="39">
        <f>SUM(F$13:F13)</f>
        <v>10000</v>
      </c>
      <c r="S13" s="39">
        <f>SUM(G$13:G13)</f>
        <v>10000</v>
      </c>
      <c r="T13" s="40">
        <f>SUM(Q13:S13)</f>
        <v>30000</v>
      </c>
      <c r="U13" s="38">
        <f>SUM(I$13:I13)</f>
        <v>915</v>
      </c>
      <c r="V13" s="39">
        <f>SUM(J$13:J13)</f>
        <v>1525</v>
      </c>
      <c r="W13" s="39">
        <f>SUM(K$13:K13)</f>
        <v>1006</v>
      </c>
      <c r="X13" s="40">
        <f t="shared" ref="X13:X76" si="3">SUM(U13:W13)</f>
        <v>3446</v>
      </c>
      <c r="Y13" s="17">
        <f>IF(Q13=0,"",U13/Q13)</f>
        <v>9.1499999999999998E-2</v>
      </c>
      <c r="Z13" s="17">
        <f t="shared" ref="Z13:AA76" si="4">IF(R13=0,"",V13/R13)</f>
        <v>0.1525</v>
      </c>
      <c r="AA13" s="17">
        <f t="shared" si="4"/>
        <v>0.10059999999999999</v>
      </c>
      <c r="AB13" s="18">
        <f>X13/T13</f>
        <v>0.11486666666666667</v>
      </c>
      <c r="AC13" s="47">
        <f t="shared" ref="AC13:AC44" si="5">EXP(Y13/$C$8)</f>
        <v>2.0792349218188444</v>
      </c>
      <c r="AD13" s="47">
        <f t="shared" ref="AD13:AD44" si="6">EXP(Z13/$C$8)</f>
        <v>3.3871877336213347</v>
      </c>
      <c r="AE13" s="47">
        <f t="shared" ref="AE13:AE44" si="7">EXP(AA13/$C$8)</f>
        <v>2.2362492042511706</v>
      </c>
      <c r="AF13" s="47">
        <f>SUM(AC13:AE13)</f>
        <v>7.7026718596913497</v>
      </c>
      <c r="AG13" s="47">
        <f>AC13/AF13</f>
        <v>0.26993684265581064</v>
      </c>
      <c r="AH13" s="47">
        <f>AD13/AF13</f>
        <v>0.439741922714732</v>
      </c>
      <c r="AI13" s="47">
        <f>AE13/AF13</f>
        <v>0.2903212346294573</v>
      </c>
      <c r="AJ13" s="47">
        <f t="shared" ref="AJ13:AJ44" si="8">IF(AG13&gt;=C13,1,IF(SUM(AG13:AH13)&gt;=C13,2,3))</f>
        <v>3</v>
      </c>
    </row>
    <row r="14" spans="1:36" x14ac:dyDescent="0.3">
      <c r="A14" s="2">
        <v>2</v>
      </c>
      <c r="B14" s="13">
        <v>0.24700336545827017</v>
      </c>
      <c r="C14" s="21">
        <v>0.9130203135069771</v>
      </c>
      <c r="D14" s="31">
        <v>0.6162584125029098</v>
      </c>
      <c r="E14" s="25">
        <f>IF(AJ13 = 1, $C$2, 0)</f>
        <v>0</v>
      </c>
      <c r="F14" s="26">
        <f>IF(AJ13 = 2, $C$2, 0)</f>
        <v>0</v>
      </c>
      <c r="G14" s="26">
        <f>IF(AJ13= 3, $C$2, 0)</f>
        <v>30000</v>
      </c>
      <c r="H14" s="27">
        <f>SUM(E14:G14)</f>
        <v>30000</v>
      </c>
      <c r="I14" s="25">
        <f t="shared" ref="I14:I77" si="9">IFERROR(_xlfn.BINOM.INV(E14,$C$4,B14),0)</f>
        <v>0</v>
      </c>
      <c r="J14" s="26">
        <f t="shared" ref="J14:J77" si="10">IFERROR(_xlfn.BINOM.INV(F14,$C$5,C14),0)</f>
        <v>0</v>
      </c>
      <c r="K14" s="26">
        <f t="shared" ref="K14:K77" si="11">IFERROR(_xlfn.BINOM.INV(G14,$C$6,D14),0)</f>
        <v>3015</v>
      </c>
      <c r="L14" s="27">
        <f t="shared" si="0"/>
        <v>3015</v>
      </c>
      <c r="M14" s="19" t="str">
        <f t="shared" si="1"/>
        <v/>
      </c>
      <c r="N14" s="3" t="str">
        <f t="shared" si="1"/>
        <v/>
      </c>
      <c r="O14" s="3">
        <f t="shared" si="1"/>
        <v>0.10050000000000001</v>
      </c>
      <c r="P14" s="4">
        <f t="shared" si="2"/>
        <v>0.10050000000000001</v>
      </c>
      <c r="Q14" s="25">
        <f>SUM(E$13:E14)</f>
        <v>10000</v>
      </c>
      <c r="R14" s="26">
        <f>SUM(F$13:F14)</f>
        <v>10000</v>
      </c>
      <c r="S14" s="26">
        <f>SUM(G$13:G14)</f>
        <v>40000</v>
      </c>
      <c r="T14" s="27">
        <f t="shared" ref="T14:T77" si="12">SUM(Q14:S14)</f>
        <v>60000</v>
      </c>
      <c r="U14" s="25">
        <f>SUM(I$13:I14)</f>
        <v>915</v>
      </c>
      <c r="V14" s="26">
        <f>SUM(J$13:J14)</f>
        <v>1525</v>
      </c>
      <c r="W14" s="26">
        <f>SUM(K$13:K14)</f>
        <v>4021</v>
      </c>
      <c r="X14" s="27">
        <f t="shared" si="3"/>
        <v>6461</v>
      </c>
      <c r="Y14" s="3">
        <f t="shared" ref="Y14:AA77" si="13">IF(Q14=0,"",U14/Q14)</f>
        <v>9.1499999999999998E-2</v>
      </c>
      <c r="Z14" s="3">
        <f t="shared" si="4"/>
        <v>0.1525</v>
      </c>
      <c r="AA14" s="3">
        <f t="shared" si="4"/>
        <v>0.100525</v>
      </c>
      <c r="AB14" s="4">
        <f t="shared" ref="AB14:AB77" si="14">X14/T14</f>
        <v>0.10768333333333334</v>
      </c>
      <c r="AC14" s="47">
        <f t="shared" si="5"/>
        <v>2.0792349218188444</v>
      </c>
      <c r="AD14" s="47">
        <f t="shared" si="6"/>
        <v>3.3871877336213347</v>
      </c>
      <c r="AE14" s="47">
        <f t="shared" si="7"/>
        <v>2.2349078571729839</v>
      </c>
      <c r="AF14" s="47">
        <f t="shared" ref="AF14:AF77" si="15">SUM(AC14:AE14)</f>
        <v>7.701330512613163</v>
      </c>
      <c r="AG14" s="47">
        <f t="shared" ref="AG14:AG77" si="16">AC14/AF14</f>
        <v>0.26998385777801565</v>
      </c>
      <c r="AH14" s="47">
        <f t="shared" ref="AH14:AH77" si="17">AD14/AF14</f>
        <v>0.43981851292758206</v>
      </c>
      <c r="AI14" s="47">
        <f t="shared" ref="AI14:AI77" si="18">AE14/AF14</f>
        <v>0.29019762929440229</v>
      </c>
      <c r="AJ14" s="47">
        <f t="shared" si="8"/>
        <v>3</v>
      </c>
    </row>
    <row r="15" spans="1:36" x14ac:dyDescent="0.3">
      <c r="A15" s="2">
        <v>3</v>
      </c>
      <c r="B15" s="13">
        <v>0.77403786827093313</v>
      </c>
      <c r="C15" s="21">
        <v>0.88395829380752333</v>
      </c>
      <c r="D15" s="31">
        <v>0.99913470052741848</v>
      </c>
      <c r="E15" s="25">
        <f t="shared" ref="E15:E78" si="19">IF(AJ14 = 1, $C$2, 0)</f>
        <v>0</v>
      </c>
      <c r="F15" s="26">
        <f t="shared" ref="F15:F78" si="20">IF(AJ14 = 2, $C$2, 0)</f>
        <v>0</v>
      </c>
      <c r="G15" s="26">
        <f t="shared" ref="G15:G78" si="21">IF(AJ14= 3, $C$2, 0)</f>
        <v>30000</v>
      </c>
      <c r="H15" s="27">
        <f t="shared" ref="H15:H77" si="22">SUM(E15:G15)</f>
        <v>30000</v>
      </c>
      <c r="I15" s="25">
        <f t="shared" si="9"/>
        <v>0</v>
      </c>
      <c r="J15" s="26">
        <f t="shared" si="10"/>
        <v>0</v>
      </c>
      <c r="K15" s="26">
        <f t="shared" si="11"/>
        <v>3164</v>
      </c>
      <c r="L15" s="27">
        <f t="shared" si="0"/>
        <v>3164</v>
      </c>
      <c r="M15" s="19" t="str">
        <f t="shared" si="1"/>
        <v/>
      </c>
      <c r="N15" s="3" t="str">
        <f t="shared" si="1"/>
        <v/>
      </c>
      <c r="O15" s="3">
        <f t="shared" si="1"/>
        <v>0.10546666666666667</v>
      </c>
      <c r="P15" s="4">
        <f t="shared" si="2"/>
        <v>0.10546666666666667</v>
      </c>
      <c r="Q15" s="25">
        <f>SUM(E$13:E15)</f>
        <v>10000</v>
      </c>
      <c r="R15" s="26">
        <f>SUM(F$13:F15)</f>
        <v>10000</v>
      </c>
      <c r="S15" s="26">
        <f>SUM(G$13:G15)</f>
        <v>70000</v>
      </c>
      <c r="T15" s="27">
        <f t="shared" si="12"/>
        <v>90000</v>
      </c>
      <c r="U15" s="25">
        <f>SUM(I$13:I15)</f>
        <v>915</v>
      </c>
      <c r="V15" s="26">
        <f>SUM(J$13:J15)</f>
        <v>1525</v>
      </c>
      <c r="W15" s="26">
        <f>SUM(K$13:K15)</f>
        <v>7185</v>
      </c>
      <c r="X15" s="27">
        <f t="shared" si="3"/>
        <v>9625</v>
      </c>
      <c r="Y15" s="3">
        <f t="shared" si="13"/>
        <v>9.1499999999999998E-2</v>
      </c>
      <c r="Z15" s="3">
        <f t="shared" si="4"/>
        <v>0.1525</v>
      </c>
      <c r="AA15" s="3">
        <f t="shared" si="4"/>
        <v>0.10264285714285715</v>
      </c>
      <c r="AB15" s="4">
        <f t="shared" si="14"/>
        <v>0.10694444444444444</v>
      </c>
      <c r="AC15" s="47">
        <f t="shared" si="5"/>
        <v>2.0792349218188444</v>
      </c>
      <c r="AD15" s="47">
        <f t="shared" si="6"/>
        <v>3.3871877336213347</v>
      </c>
      <c r="AE15" s="47">
        <f t="shared" si="7"/>
        <v>2.273096177830018</v>
      </c>
      <c r="AF15" s="47">
        <f t="shared" si="15"/>
        <v>7.7395188332701972</v>
      </c>
      <c r="AG15" s="47">
        <f t="shared" si="16"/>
        <v>0.26865170388639009</v>
      </c>
      <c r="AH15" s="47">
        <f t="shared" si="17"/>
        <v>0.43764836116951966</v>
      </c>
      <c r="AI15" s="47">
        <f t="shared" si="18"/>
        <v>0.29369993494409025</v>
      </c>
      <c r="AJ15" s="47">
        <f t="shared" si="8"/>
        <v>3</v>
      </c>
    </row>
    <row r="16" spans="1:36" x14ac:dyDescent="0.3">
      <c r="A16" s="2">
        <v>4</v>
      </c>
      <c r="B16" s="13">
        <v>0.44837627939003699</v>
      </c>
      <c r="C16" s="21">
        <v>0.76574702001985018</v>
      </c>
      <c r="D16" s="31">
        <v>0.92547885202713231</v>
      </c>
      <c r="E16" s="25">
        <f t="shared" si="19"/>
        <v>0</v>
      </c>
      <c r="F16" s="26">
        <f t="shared" si="20"/>
        <v>0</v>
      </c>
      <c r="G16" s="26">
        <f t="shared" si="21"/>
        <v>30000</v>
      </c>
      <c r="H16" s="27">
        <f t="shared" si="22"/>
        <v>30000</v>
      </c>
      <c r="I16" s="25">
        <f t="shared" si="9"/>
        <v>0</v>
      </c>
      <c r="J16" s="26">
        <f t="shared" si="10"/>
        <v>0</v>
      </c>
      <c r="K16" s="26">
        <f t="shared" si="11"/>
        <v>3075</v>
      </c>
      <c r="L16" s="27">
        <f t="shared" si="0"/>
        <v>3075</v>
      </c>
      <c r="M16" s="19" t="str">
        <f t="shared" si="1"/>
        <v/>
      </c>
      <c r="N16" s="3" t="str">
        <f t="shared" si="1"/>
        <v/>
      </c>
      <c r="O16" s="3">
        <f t="shared" si="1"/>
        <v>0.10249999999999999</v>
      </c>
      <c r="P16" s="4">
        <f t="shared" si="2"/>
        <v>0.10249999999999999</v>
      </c>
      <c r="Q16" s="25">
        <f>SUM(E$13:E16)</f>
        <v>10000</v>
      </c>
      <c r="R16" s="26">
        <f>SUM(F$13:F16)</f>
        <v>10000</v>
      </c>
      <c r="S16" s="26">
        <f>SUM(G$13:G16)</f>
        <v>100000</v>
      </c>
      <c r="T16" s="27">
        <f t="shared" si="12"/>
        <v>120000</v>
      </c>
      <c r="U16" s="25">
        <f>SUM(I$13:I16)</f>
        <v>915</v>
      </c>
      <c r="V16" s="26">
        <f>SUM(J$13:J16)</f>
        <v>1525</v>
      </c>
      <c r="W16" s="26">
        <f>SUM(K$13:K16)</f>
        <v>10260</v>
      </c>
      <c r="X16" s="27">
        <f t="shared" si="3"/>
        <v>12700</v>
      </c>
      <c r="Y16" s="3">
        <f t="shared" si="13"/>
        <v>9.1499999999999998E-2</v>
      </c>
      <c r="Z16" s="3">
        <f t="shared" si="4"/>
        <v>0.1525</v>
      </c>
      <c r="AA16" s="3">
        <f t="shared" si="4"/>
        <v>0.1026</v>
      </c>
      <c r="AB16" s="4">
        <f t="shared" si="14"/>
        <v>0.10583333333333333</v>
      </c>
      <c r="AC16" s="47">
        <f t="shared" si="5"/>
        <v>2.0792349218188444</v>
      </c>
      <c r="AD16" s="47">
        <f t="shared" si="6"/>
        <v>3.3871877336213347</v>
      </c>
      <c r="AE16" s="47">
        <f t="shared" si="7"/>
        <v>2.2723169641561678</v>
      </c>
      <c r="AF16" s="47">
        <f t="shared" si="15"/>
        <v>7.7387396195963465</v>
      </c>
      <c r="AG16" s="47">
        <f t="shared" si="16"/>
        <v>0.26867875442581407</v>
      </c>
      <c r="AH16" s="47">
        <f t="shared" si="17"/>
        <v>0.43769242798196262</v>
      </c>
      <c r="AI16" s="47">
        <f t="shared" si="18"/>
        <v>0.29362881759222337</v>
      </c>
      <c r="AJ16" s="47">
        <f t="shared" si="8"/>
        <v>3</v>
      </c>
    </row>
    <row r="17" spans="1:36" x14ac:dyDescent="0.3">
      <c r="A17" s="2">
        <v>5</v>
      </c>
      <c r="B17" s="13">
        <v>0.40610408831632827</v>
      </c>
      <c r="C17" s="21">
        <v>0.60061869943367407</v>
      </c>
      <c r="D17" s="31">
        <v>0.91935375465246327</v>
      </c>
      <c r="E17" s="25">
        <f t="shared" si="19"/>
        <v>0</v>
      </c>
      <c r="F17" s="26">
        <f t="shared" si="20"/>
        <v>0</v>
      </c>
      <c r="G17" s="26">
        <f t="shared" si="21"/>
        <v>30000</v>
      </c>
      <c r="H17" s="27">
        <f t="shared" si="22"/>
        <v>30000</v>
      </c>
      <c r="I17" s="25">
        <f t="shared" si="9"/>
        <v>0</v>
      </c>
      <c r="J17" s="26">
        <f t="shared" si="10"/>
        <v>0</v>
      </c>
      <c r="K17" s="26">
        <f t="shared" si="11"/>
        <v>3073</v>
      </c>
      <c r="L17" s="27">
        <f t="shared" si="0"/>
        <v>3073</v>
      </c>
      <c r="M17" s="19" t="str">
        <f t="shared" si="1"/>
        <v/>
      </c>
      <c r="N17" s="3" t="str">
        <f t="shared" si="1"/>
        <v/>
      </c>
      <c r="O17" s="3">
        <f t="shared" si="1"/>
        <v>0.10243333333333333</v>
      </c>
      <c r="P17" s="4">
        <f t="shared" si="2"/>
        <v>0.10243333333333333</v>
      </c>
      <c r="Q17" s="25">
        <f>SUM(E$13:E17)</f>
        <v>10000</v>
      </c>
      <c r="R17" s="26">
        <f>SUM(F$13:F17)</f>
        <v>10000</v>
      </c>
      <c r="S17" s="26">
        <f>SUM(G$13:G17)</f>
        <v>130000</v>
      </c>
      <c r="T17" s="27">
        <f t="shared" si="12"/>
        <v>150000</v>
      </c>
      <c r="U17" s="25">
        <f>SUM(I$13:I17)</f>
        <v>915</v>
      </c>
      <c r="V17" s="26">
        <f>SUM(J$13:J17)</f>
        <v>1525</v>
      </c>
      <c r="W17" s="26">
        <f>SUM(K$13:K17)</f>
        <v>13333</v>
      </c>
      <c r="X17" s="27">
        <f t="shared" si="3"/>
        <v>15773</v>
      </c>
      <c r="Y17" s="3">
        <f t="shared" si="13"/>
        <v>9.1499999999999998E-2</v>
      </c>
      <c r="Z17" s="3">
        <f t="shared" si="4"/>
        <v>0.1525</v>
      </c>
      <c r="AA17" s="3">
        <f t="shared" si="4"/>
        <v>0.10256153846153847</v>
      </c>
      <c r="AB17" s="4">
        <f t="shared" si="14"/>
        <v>0.10515333333333333</v>
      </c>
      <c r="AC17" s="47">
        <f t="shared" si="5"/>
        <v>2.0792349218188444</v>
      </c>
      <c r="AD17" s="47">
        <f t="shared" si="6"/>
        <v>3.3871877336213347</v>
      </c>
      <c r="AE17" s="47">
        <f t="shared" si="7"/>
        <v>2.2716178972599268</v>
      </c>
      <c r="AF17" s="47">
        <f t="shared" si="15"/>
        <v>7.7380405527001059</v>
      </c>
      <c r="AG17" s="47">
        <f t="shared" si="16"/>
        <v>0.2687030272920084</v>
      </c>
      <c r="AH17" s="47">
        <f t="shared" si="17"/>
        <v>0.43773196981235929</v>
      </c>
      <c r="AI17" s="47">
        <f t="shared" si="18"/>
        <v>0.29356500289563231</v>
      </c>
      <c r="AJ17" s="47">
        <f t="shared" si="8"/>
        <v>2</v>
      </c>
    </row>
    <row r="18" spans="1:36" x14ac:dyDescent="0.3">
      <c r="A18" s="2">
        <v>6</v>
      </c>
      <c r="B18" s="13">
        <v>0.76511272403243702</v>
      </c>
      <c r="C18" s="21">
        <v>4.6274063166740209E-2</v>
      </c>
      <c r="D18" s="31">
        <v>0.44652866677791125</v>
      </c>
      <c r="E18" s="25">
        <f t="shared" si="19"/>
        <v>0</v>
      </c>
      <c r="F18" s="26">
        <f t="shared" si="20"/>
        <v>30000</v>
      </c>
      <c r="G18" s="26">
        <f t="shared" si="21"/>
        <v>0</v>
      </c>
      <c r="H18" s="27">
        <f t="shared" si="22"/>
        <v>30000</v>
      </c>
      <c r="I18" s="25">
        <f t="shared" si="9"/>
        <v>0</v>
      </c>
      <c r="J18" s="26">
        <f t="shared" si="10"/>
        <v>4396</v>
      </c>
      <c r="K18" s="26">
        <f t="shared" si="11"/>
        <v>0</v>
      </c>
      <c r="L18" s="27">
        <f t="shared" si="0"/>
        <v>4396</v>
      </c>
      <c r="M18" s="19" t="str">
        <f t="shared" si="1"/>
        <v/>
      </c>
      <c r="N18" s="3">
        <f t="shared" si="1"/>
        <v>0.14653333333333332</v>
      </c>
      <c r="O18" s="3" t="str">
        <f t="shared" si="1"/>
        <v/>
      </c>
      <c r="P18" s="4">
        <f t="shared" si="2"/>
        <v>0.14653333333333332</v>
      </c>
      <c r="Q18" s="25">
        <f>SUM(E$13:E18)</f>
        <v>10000</v>
      </c>
      <c r="R18" s="26">
        <f>SUM(F$13:F18)</f>
        <v>40000</v>
      </c>
      <c r="S18" s="26">
        <f>SUM(G$13:G18)</f>
        <v>130000</v>
      </c>
      <c r="T18" s="27">
        <f t="shared" si="12"/>
        <v>180000</v>
      </c>
      <c r="U18" s="25">
        <f>SUM(I$13:I18)</f>
        <v>915</v>
      </c>
      <c r="V18" s="26">
        <f>SUM(J$13:J18)</f>
        <v>5921</v>
      </c>
      <c r="W18" s="26">
        <f>SUM(K$13:K18)</f>
        <v>13333</v>
      </c>
      <c r="X18" s="27">
        <f t="shared" si="3"/>
        <v>20169</v>
      </c>
      <c r="Y18" s="3">
        <f t="shared" si="13"/>
        <v>9.1499999999999998E-2</v>
      </c>
      <c r="Z18" s="3">
        <f t="shared" si="4"/>
        <v>0.14802499999999999</v>
      </c>
      <c r="AA18" s="3">
        <f t="shared" si="4"/>
        <v>0.10256153846153847</v>
      </c>
      <c r="AB18" s="4">
        <f t="shared" si="14"/>
        <v>0.11205</v>
      </c>
      <c r="AC18" s="47">
        <f t="shared" si="5"/>
        <v>2.0792349218188444</v>
      </c>
      <c r="AD18" s="47">
        <f t="shared" si="6"/>
        <v>3.2680713183495191</v>
      </c>
      <c r="AE18" s="47">
        <f t="shared" si="7"/>
        <v>2.2716178972599268</v>
      </c>
      <c r="AF18" s="47">
        <f t="shared" si="15"/>
        <v>7.6189241374282899</v>
      </c>
      <c r="AG18" s="47">
        <f t="shared" si="16"/>
        <v>0.27290400643373181</v>
      </c>
      <c r="AH18" s="47">
        <f t="shared" si="17"/>
        <v>0.4289413123691545</v>
      </c>
      <c r="AI18" s="47">
        <f t="shared" si="18"/>
        <v>0.29815468119711375</v>
      </c>
      <c r="AJ18" s="47">
        <f t="shared" si="8"/>
        <v>1</v>
      </c>
    </row>
    <row r="19" spans="1:36" x14ac:dyDescent="0.3">
      <c r="A19" s="2">
        <v>7</v>
      </c>
      <c r="B19" s="13">
        <v>0.13110042869977856</v>
      </c>
      <c r="C19" s="21">
        <v>5.3932979116556923E-2</v>
      </c>
      <c r="D19" s="31">
        <v>0.42070221883206749</v>
      </c>
      <c r="E19" s="25">
        <f t="shared" si="19"/>
        <v>30000</v>
      </c>
      <c r="F19" s="26">
        <f t="shared" si="20"/>
        <v>0</v>
      </c>
      <c r="G19" s="26">
        <f t="shared" si="21"/>
        <v>0</v>
      </c>
      <c r="H19" s="27">
        <f t="shared" si="22"/>
        <v>30000</v>
      </c>
      <c r="I19" s="25">
        <f t="shared" si="9"/>
        <v>2644</v>
      </c>
      <c r="J19" s="26">
        <f t="shared" si="10"/>
        <v>0</v>
      </c>
      <c r="K19" s="26">
        <f t="shared" si="11"/>
        <v>0</v>
      </c>
      <c r="L19" s="27">
        <f t="shared" si="0"/>
        <v>2644</v>
      </c>
      <c r="M19" s="19">
        <f t="shared" si="1"/>
        <v>8.8133333333333327E-2</v>
      </c>
      <c r="N19" s="3" t="str">
        <f t="shared" si="1"/>
        <v/>
      </c>
      <c r="O19" s="3" t="str">
        <f t="shared" si="1"/>
        <v/>
      </c>
      <c r="P19" s="4">
        <f t="shared" si="2"/>
        <v>8.8133333333333327E-2</v>
      </c>
      <c r="Q19" s="25">
        <f>SUM(E$13:E19)</f>
        <v>40000</v>
      </c>
      <c r="R19" s="26">
        <f>SUM(F$13:F19)</f>
        <v>40000</v>
      </c>
      <c r="S19" s="26">
        <f>SUM(G$13:G19)</f>
        <v>130000</v>
      </c>
      <c r="T19" s="27">
        <f t="shared" si="12"/>
        <v>210000</v>
      </c>
      <c r="U19" s="25">
        <f>SUM(I$13:I19)</f>
        <v>3559</v>
      </c>
      <c r="V19" s="26">
        <f>SUM(J$13:J19)</f>
        <v>5921</v>
      </c>
      <c r="W19" s="26">
        <f>SUM(K$13:K19)</f>
        <v>13333</v>
      </c>
      <c r="X19" s="27">
        <f t="shared" si="3"/>
        <v>22813</v>
      </c>
      <c r="Y19" s="3">
        <f t="shared" si="13"/>
        <v>8.8974999999999999E-2</v>
      </c>
      <c r="Z19" s="3">
        <f t="shared" si="4"/>
        <v>0.14802499999999999</v>
      </c>
      <c r="AA19" s="3">
        <f t="shared" si="4"/>
        <v>0.10256153846153847</v>
      </c>
      <c r="AB19" s="4">
        <f t="shared" si="14"/>
        <v>0.10863333333333333</v>
      </c>
      <c r="AC19" s="47">
        <f t="shared" si="5"/>
        <v>2.0376557399560831</v>
      </c>
      <c r="AD19" s="47">
        <f t="shared" si="6"/>
        <v>3.2680713183495191</v>
      </c>
      <c r="AE19" s="47">
        <f t="shared" si="7"/>
        <v>2.2716178972599268</v>
      </c>
      <c r="AF19" s="47">
        <f t="shared" si="15"/>
        <v>7.577344955565529</v>
      </c>
      <c r="AG19" s="47">
        <f t="shared" si="16"/>
        <v>0.26891421096771279</v>
      </c>
      <c r="AH19" s="47">
        <f t="shared" si="17"/>
        <v>0.43129504298852517</v>
      </c>
      <c r="AI19" s="47">
        <f t="shared" si="18"/>
        <v>0.29979074604376205</v>
      </c>
      <c r="AJ19" s="47">
        <f t="shared" si="8"/>
        <v>1</v>
      </c>
    </row>
    <row r="20" spans="1:36" x14ac:dyDescent="0.3">
      <c r="A20" s="2">
        <v>8</v>
      </c>
      <c r="B20" s="13">
        <v>0.74261094498148517</v>
      </c>
      <c r="C20" s="21">
        <v>0.81469571556107911</v>
      </c>
      <c r="D20" s="31">
        <v>0.82482985155482891</v>
      </c>
      <c r="E20" s="25">
        <f t="shared" si="19"/>
        <v>30000</v>
      </c>
      <c r="F20" s="26">
        <f t="shared" si="20"/>
        <v>0</v>
      </c>
      <c r="G20" s="26">
        <f t="shared" si="21"/>
        <v>0</v>
      </c>
      <c r="H20" s="27">
        <f t="shared" si="22"/>
        <v>30000</v>
      </c>
      <c r="I20" s="25">
        <f t="shared" si="9"/>
        <v>2732</v>
      </c>
      <c r="J20" s="26">
        <f t="shared" si="10"/>
        <v>0</v>
      </c>
      <c r="K20" s="26">
        <f t="shared" si="11"/>
        <v>0</v>
      </c>
      <c r="L20" s="27">
        <f t="shared" si="0"/>
        <v>2732</v>
      </c>
      <c r="M20" s="19">
        <f t="shared" si="1"/>
        <v>9.1066666666666671E-2</v>
      </c>
      <c r="N20" s="3" t="str">
        <f t="shared" si="1"/>
        <v/>
      </c>
      <c r="O20" s="3" t="str">
        <f t="shared" si="1"/>
        <v/>
      </c>
      <c r="P20" s="4">
        <f t="shared" si="2"/>
        <v>9.1066666666666671E-2</v>
      </c>
      <c r="Q20" s="25">
        <f>SUM(E$13:E20)</f>
        <v>70000</v>
      </c>
      <c r="R20" s="26">
        <f>SUM(F$13:F20)</f>
        <v>40000</v>
      </c>
      <c r="S20" s="26">
        <f>SUM(G$13:G20)</f>
        <v>130000</v>
      </c>
      <c r="T20" s="27">
        <f t="shared" si="12"/>
        <v>240000</v>
      </c>
      <c r="U20" s="25">
        <f>SUM(I$13:I20)</f>
        <v>6291</v>
      </c>
      <c r="V20" s="26">
        <f>SUM(J$13:J20)</f>
        <v>5921</v>
      </c>
      <c r="W20" s="26">
        <f>SUM(K$13:K20)</f>
        <v>13333</v>
      </c>
      <c r="X20" s="27">
        <f t="shared" si="3"/>
        <v>25545</v>
      </c>
      <c r="Y20" s="3">
        <f t="shared" si="13"/>
        <v>8.9871428571428574E-2</v>
      </c>
      <c r="Z20" s="3">
        <f t="shared" si="4"/>
        <v>0.14802499999999999</v>
      </c>
      <c r="AA20" s="3">
        <f t="shared" si="4"/>
        <v>0.10256153846153847</v>
      </c>
      <c r="AB20" s="4">
        <f t="shared" si="14"/>
        <v>0.1064375</v>
      </c>
      <c r="AC20" s="47">
        <f t="shared" si="5"/>
        <v>2.0523211657222471</v>
      </c>
      <c r="AD20" s="47">
        <f t="shared" si="6"/>
        <v>3.2680713183495191</v>
      </c>
      <c r="AE20" s="47">
        <f t="shared" si="7"/>
        <v>2.2716178972599268</v>
      </c>
      <c r="AF20" s="47">
        <f t="shared" si="15"/>
        <v>7.5920103813316926</v>
      </c>
      <c r="AG20" s="47">
        <f t="shared" si="16"/>
        <v>0.27032644354238294</v>
      </c>
      <c r="AH20" s="47">
        <f t="shared" si="17"/>
        <v>0.43046191380158205</v>
      </c>
      <c r="AI20" s="47">
        <f t="shared" si="18"/>
        <v>0.29921164265603506</v>
      </c>
      <c r="AJ20" s="47">
        <f t="shared" si="8"/>
        <v>3</v>
      </c>
    </row>
    <row r="21" spans="1:36" x14ac:dyDescent="0.3">
      <c r="A21" s="2">
        <v>9</v>
      </c>
      <c r="B21" s="13">
        <v>0.13194507659869581</v>
      </c>
      <c r="C21" s="21">
        <v>0.66711062694446599</v>
      </c>
      <c r="D21" s="31">
        <v>0.7948361344197441</v>
      </c>
      <c r="E21" s="25">
        <f t="shared" si="19"/>
        <v>0</v>
      </c>
      <c r="F21" s="26">
        <f t="shared" si="20"/>
        <v>0</v>
      </c>
      <c r="G21" s="26">
        <f t="shared" si="21"/>
        <v>30000</v>
      </c>
      <c r="H21" s="27">
        <f t="shared" si="22"/>
        <v>30000</v>
      </c>
      <c r="I21" s="25">
        <f t="shared" si="9"/>
        <v>0</v>
      </c>
      <c r="J21" s="26">
        <f t="shared" si="10"/>
        <v>0</v>
      </c>
      <c r="K21" s="26">
        <f t="shared" si="11"/>
        <v>3043</v>
      </c>
      <c r="L21" s="27">
        <f t="shared" si="0"/>
        <v>3043</v>
      </c>
      <c r="M21" s="19" t="str">
        <f t="shared" si="1"/>
        <v/>
      </c>
      <c r="N21" s="3" t="str">
        <f t="shared" si="1"/>
        <v/>
      </c>
      <c r="O21" s="3">
        <f t="shared" si="1"/>
        <v>0.10143333333333333</v>
      </c>
      <c r="P21" s="4">
        <f t="shared" si="2"/>
        <v>0.10143333333333333</v>
      </c>
      <c r="Q21" s="25">
        <f>SUM(E$13:E21)</f>
        <v>70000</v>
      </c>
      <c r="R21" s="26">
        <f>SUM(F$13:F21)</f>
        <v>40000</v>
      </c>
      <c r="S21" s="26">
        <f>SUM(G$13:G21)</f>
        <v>160000</v>
      </c>
      <c r="T21" s="27">
        <f t="shared" si="12"/>
        <v>270000</v>
      </c>
      <c r="U21" s="25">
        <f>SUM(I$13:I21)</f>
        <v>6291</v>
      </c>
      <c r="V21" s="26">
        <f>SUM(J$13:J21)</f>
        <v>5921</v>
      </c>
      <c r="W21" s="26">
        <f>SUM(K$13:K21)</f>
        <v>16376</v>
      </c>
      <c r="X21" s="27">
        <f t="shared" si="3"/>
        <v>28588</v>
      </c>
      <c r="Y21" s="3">
        <f t="shared" si="13"/>
        <v>8.9871428571428574E-2</v>
      </c>
      <c r="Z21" s="3">
        <f t="shared" si="4"/>
        <v>0.14802499999999999</v>
      </c>
      <c r="AA21" s="3">
        <f t="shared" si="4"/>
        <v>0.10235</v>
      </c>
      <c r="AB21" s="4">
        <f t="shared" si="14"/>
        <v>0.10588148148148148</v>
      </c>
      <c r="AC21" s="47">
        <f t="shared" si="5"/>
        <v>2.0523211657222471</v>
      </c>
      <c r="AD21" s="47">
        <f t="shared" si="6"/>
        <v>3.2680713183495191</v>
      </c>
      <c r="AE21" s="47">
        <f t="shared" si="7"/>
        <v>2.2677768718335418</v>
      </c>
      <c r="AF21" s="47">
        <f t="shared" si="15"/>
        <v>7.5881693559053076</v>
      </c>
      <c r="AG21" s="47">
        <f t="shared" si="16"/>
        <v>0.27046327901538969</v>
      </c>
      <c r="AH21" s="47">
        <f t="shared" si="17"/>
        <v>0.43067980761476055</v>
      </c>
      <c r="AI21" s="47">
        <f t="shared" si="18"/>
        <v>0.29885691336984982</v>
      </c>
      <c r="AJ21" s="47">
        <f t="shared" si="8"/>
        <v>2</v>
      </c>
    </row>
    <row r="22" spans="1:36" x14ac:dyDescent="0.3">
      <c r="A22" s="2">
        <v>10</v>
      </c>
      <c r="B22" s="13">
        <v>0.22385482421003322</v>
      </c>
      <c r="C22" s="21">
        <v>0.70737436625531691</v>
      </c>
      <c r="D22" s="31">
        <v>0.2369390275151747</v>
      </c>
      <c r="E22" s="25">
        <f t="shared" si="19"/>
        <v>0</v>
      </c>
      <c r="F22" s="26">
        <f t="shared" si="20"/>
        <v>30000</v>
      </c>
      <c r="G22" s="26">
        <f t="shared" si="21"/>
        <v>0</v>
      </c>
      <c r="H22" s="27">
        <f t="shared" si="22"/>
        <v>30000</v>
      </c>
      <c r="I22" s="25">
        <f t="shared" si="9"/>
        <v>0</v>
      </c>
      <c r="J22" s="26">
        <f t="shared" si="10"/>
        <v>4534</v>
      </c>
      <c r="K22" s="26">
        <f t="shared" si="11"/>
        <v>0</v>
      </c>
      <c r="L22" s="27">
        <f t="shared" si="0"/>
        <v>4534</v>
      </c>
      <c r="M22" s="19" t="str">
        <f t="shared" si="1"/>
        <v/>
      </c>
      <c r="N22" s="3">
        <f t="shared" si="1"/>
        <v>0.15113333333333334</v>
      </c>
      <c r="O22" s="3" t="str">
        <f t="shared" si="1"/>
        <v/>
      </c>
      <c r="P22" s="4">
        <f t="shared" si="2"/>
        <v>0.15113333333333334</v>
      </c>
      <c r="Q22" s="25">
        <f>SUM(E$13:E22)</f>
        <v>70000</v>
      </c>
      <c r="R22" s="26">
        <f>SUM(F$13:F22)</f>
        <v>70000</v>
      </c>
      <c r="S22" s="26">
        <f>SUM(G$13:G22)</f>
        <v>160000</v>
      </c>
      <c r="T22" s="27">
        <f t="shared" si="12"/>
        <v>300000</v>
      </c>
      <c r="U22" s="25">
        <f>SUM(I$13:I22)</f>
        <v>6291</v>
      </c>
      <c r="V22" s="26">
        <f>SUM(J$13:J22)</f>
        <v>10455</v>
      </c>
      <c r="W22" s="26">
        <f>SUM(K$13:K22)</f>
        <v>16376</v>
      </c>
      <c r="X22" s="27">
        <f t="shared" si="3"/>
        <v>33122</v>
      </c>
      <c r="Y22" s="3">
        <f t="shared" si="13"/>
        <v>8.9871428571428574E-2</v>
      </c>
      <c r="Z22" s="3">
        <f t="shared" si="4"/>
        <v>0.14935714285714285</v>
      </c>
      <c r="AA22" s="3">
        <f t="shared" si="4"/>
        <v>0.10235</v>
      </c>
      <c r="AB22" s="4">
        <f t="shared" si="14"/>
        <v>0.11040666666666667</v>
      </c>
      <c r="AC22" s="47">
        <f t="shared" si="5"/>
        <v>2.0523211657222471</v>
      </c>
      <c r="AD22" s="47">
        <f t="shared" si="6"/>
        <v>3.3030858673854819</v>
      </c>
      <c r="AE22" s="47">
        <f t="shared" si="7"/>
        <v>2.2677768718335418</v>
      </c>
      <c r="AF22" s="47">
        <f t="shared" si="15"/>
        <v>7.6231839049412713</v>
      </c>
      <c r="AG22" s="47">
        <f t="shared" si="16"/>
        <v>0.26922099628108842</v>
      </c>
      <c r="AH22" s="47">
        <f t="shared" si="17"/>
        <v>0.43329478975896868</v>
      </c>
      <c r="AI22" s="47">
        <f t="shared" si="18"/>
        <v>0.29748421395994284</v>
      </c>
      <c r="AJ22" s="47">
        <f t="shared" si="8"/>
        <v>3</v>
      </c>
    </row>
    <row r="23" spans="1:36" x14ac:dyDescent="0.3">
      <c r="A23" s="2">
        <v>11</v>
      </c>
      <c r="B23" s="13">
        <v>0.67062836826772965</v>
      </c>
      <c r="C23" s="21">
        <v>0.44254016384466377</v>
      </c>
      <c r="D23" s="31">
        <v>0.91555697773685774</v>
      </c>
      <c r="E23" s="25">
        <f t="shared" si="19"/>
        <v>0</v>
      </c>
      <c r="F23" s="26">
        <f t="shared" si="20"/>
        <v>0</v>
      </c>
      <c r="G23" s="26">
        <f t="shared" si="21"/>
        <v>30000</v>
      </c>
      <c r="H23" s="27">
        <f t="shared" si="22"/>
        <v>30000</v>
      </c>
      <c r="I23" s="25">
        <f t="shared" si="9"/>
        <v>0</v>
      </c>
      <c r="J23" s="26">
        <f t="shared" si="10"/>
        <v>0</v>
      </c>
      <c r="K23" s="26">
        <f t="shared" si="11"/>
        <v>3072</v>
      </c>
      <c r="L23" s="27">
        <f t="shared" si="0"/>
        <v>3072</v>
      </c>
      <c r="M23" s="19" t="str">
        <f t="shared" si="1"/>
        <v/>
      </c>
      <c r="N23" s="3" t="str">
        <f t="shared" si="1"/>
        <v/>
      </c>
      <c r="O23" s="3">
        <f t="shared" si="1"/>
        <v>0.1024</v>
      </c>
      <c r="P23" s="4">
        <f t="shared" si="2"/>
        <v>0.1024</v>
      </c>
      <c r="Q23" s="25">
        <f>SUM(E$13:E23)</f>
        <v>70000</v>
      </c>
      <c r="R23" s="26">
        <f>SUM(F$13:F23)</f>
        <v>70000</v>
      </c>
      <c r="S23" s="26">
        <f>SUM(G$13:G23)</f>
        <v>190000</v>
      </c>
      <c r="T23" s="27">
        <f t="shared" si="12"/>
        <v>330000</v>
      </c>
      <c r="U23" s="25">
        <f>SUM(I$13:I23)</f>
        <v>6291</v>
      </c>
      <c r="V23" s="26">
        <f>SUM(J$13:J23)</f>
        <v>10455</v>
      </c>
      <c r="W23" s="26">
        <f>SUM(K$13:K23)</f>
        <v>19448</v>
      </c>
      <c r="X23" s="27">
        <f t="shared" si="3"/>
        <v>36194</v>
      </c>
      <c r="Y23" s="3">
        <f t="shared" si="13"/>
        <v>8.9871428571428574E-2</v>
      </c>
      <c r="Z23" s="3">
        <f t="shared" si="4"/>
        <v>0.14935714285714285</v>
      </c>
      <c r="AA23" s="3">
        <f t="shared" si="4"/>
        <v>0.10235789473684211</v>
      </c>
      <c r="AB23" s="4">
        <f t="shared" si="14"/>
        <v>0.10967878787878788</v>
      </c>
      <c r="AC23" s="47">
        <f t="shared" si="5"/>
        <v>2.0523211657222471</v>
      </c>
      <c r="AD23" s="47">
        <f t="shared" si="6"/>
        <v>3.3030858673854819</v>
      </c>
      <c r="AE23" s="47">
        <f t="shared" si="7"/>
        <v>2.2679201043695851</v>
      </c>
      <c r="AF23" s="47">
        <f t="shared" si="15"/>
        <v>7.6233271374773146</v>
      </c>
      <c r="AG23" s="47">
        <f t="shared" si="16"/>
        <v>0.2692159379639838</v>
      </c>
      <c r="AH23" s="47">
        <f t="shared" si="17"/>
        <v>0.43328664870579431</v>
      </c>
      <c r="AI23" s="47">
        <f t="shared" si="18"/>
        <v>0.29749741333022178</v>
      </c>
      <c r="AJ23" s="47">
        <f t="shared" si="8"/>
        <v>2</v>
      </c>
    </row>
    <row r="24" spans="1:36" x14ac:dyDescent="0.3">
      <c r="A24" s="2">
        <v>12</v>
      </c>
      <c r="B24" s="13">
        <v>0.16301794093744759</v>
      </c>
      <c r="C24" s="21">
        <v>0.80054456358264614</v>
      </c>
      <c r="D24" s="31">
        <v>0.53844713213143058</v>
      </c>
      <c r="E24" s="25">
        <f t="shared" si="19"/>
        <v>0</v>
      </c>
      <c r="F24" s="26">
        <f t="shared" si="20"/>
        <v>30000</v>
      </c>
      <c r="G24" s="26">
        <f t="shared" si="21"/>
        <v>0</v>
      </c>
      <c r="H24" s="27">
        <f t="shared" si="22"/>
        <v>30000</v>
      </c>
      <c r="I24" s="25">
        <f t="shared" si="9"/>
        <v>0</v>
      </c>
      <c r="J24" s="26">
        <f t="shared" si="10"/>
        <v>4552</v>
      </c>
      <c r="K24" s="26">
        <f t="shared" si="11"/>
        <v>0</v>
      </c>
      <c r="L24" s="27">
        <f t="shared" si="0"/>
        <v>4552</v>
      </c>
      <c r="M24" s="19" t="str">
        <f t="shared" si="1"/>
        <v/>
      </c>
      <c r="N24" s="3">
        <f t="shared" si="1"/>
        <v>0.15173333333333333</v>
      </c>
      <c r="O24" s="3" t="str">
        <f t="shared" si="1"/>
        <v/>
      </c>
      <c r="P24" s="4">
        <f t="shared" si="2"/>
        <v>0.15173333333333333</v>
      </c>
      <c r="Q24" s="25">
        <f>SUM(E$13:E24)</f>
        <v>70000</v>
      </c>
      <c r="R24" s="26">
        <f>SUM(F$13:F24)</f>
        <v>100000</v>
      </c>
      <c r="S24" s="26">
        <f>SUM(G$13:G24)</f>
        <v>190000</v>
      </c>
      <c r="T24" s="27">
        <f t="shared" si="12"/>
        <v>360000</v>
      </c>
      <c r="U24" s="25">
        <f>SUM(I$13:I24)</f>
        <v>6291</v>
      </c>
      <c r="V24" s="26">
        <f>SUM(J$13:J24)</f>
        <v>15007</v>
      </c>
      <c r="W24" s="26">
        <f>SUM(K$13:K24)</f>
        <v>19448</v>
      </c>
      <c r="X24" s="27">
        <f t="shared" si="3"/>
        <v>40746</v>
      </c>
      <c r="Y24" s="3">
        <f t="shared" si="13"/>
        <v>8.9871428571428574E-2</v>
      </c>
      <c r="Z24" s="3">
        <f t="shared" si="4"/>
        <v>0.15007000000000001</v>
      </c>
      <c r="AA24" s="3">
        <f t="shared" si="4"/>
        <v>0.10235789473684211</v>
      </c>
      <c r="AB24" s="4">
        <f t="shared" si="14"/>
        <v>0.11318333333333333</v>
      </c>
      <c r="AC24" s="47">
        <f t="shared" si="5"/>
        <v>2.0523211657222471</v>
      </c>
      <c r="AD24" s="47">
        <f t="shared" si="6"/>
        <v>3.3219767089048049</v>
      </c>
      <c r="AE24" s="47">
        <f t="shared" si="7"/>
        <v>2.2679201043695851</v>
      </c>
      <c r="AF24" s="47">
        <f t="shared" si="15"/>
        <v>7.6422179789966371</v>
      </c>
      <c r="AG24" s="47">
        <f t="shared" si="16"/>
        <v>0.26855046157577683</v>
      </c>
      <c r="AH24" s="47">
        <f t="shared" si="17"/>
        <v>0.43468751061991484</v>
      </c>
      <c r="AI24" s="47">
        <f t="shared" si="18"/>
        <v>0.29676202780430833</v>
      </c>
      <c r="AJ24" s="47">
        <f t="shared" si="8"/>
        <v>3</v>
      </c>
    </row>
    <row r="25" spans="1:36" x14ac:dyDescent="0.3">
      <c r="A25" s="2">
        <v>13</v>
      </c>
      <c r="B25" s="13">
        <v>9.2444289284612902E-2</v>
      </c>
      <c r="C25" s="21">
        <v>0.96225053242008285</v>
      </c>
      <c r="D25" s="31">
        <v>0.46328918972010213</v>
      </c>
      <c r="E25" s="25">
        <f t="shared" si="19"/>
        <v>0</v>
      </c>
      <c r="F25" s="26">
        <f t="shared" si="20"/>
        <v>0</v>
      </c>
      <c r="G25" s="26">
        <f t="shared" si="21"/>
        <v>30000</v>
      </c>
      <c r="H25" s="27">
        <f t="shared" si="22"/>
        <v>30000</v>
      </c>
      <c r="I25" s="25">
        <f t="shared" si="9"/>
        <v>0</v>
      </c>
      <c r="J25" s="26">
        <f t="shared" si="10"/>
        <v>0</v>
      </c>
      <c r="K25" s="26">
        <f t="shared" si="11"/>
        <v>2995</v>
      </c>
      <c r="L25" s="27">
        <f t="shared" si="0"/>
        <v>2995</v>
      </c>
      <c r="M25" s="19" t="str">
        <f t="shared" si="1"/>
        <v/>
      </c>
      <c r="N25" s="3" t="str">
        <f t="shared" si="1"/>
        <v/>
      </c>
      <c r="O25" s="3">
        <f t="shared" si="1"/>
        <v>9.9833333333333329E-2</v>
      </c>
      <c r="P25" s="4">
        <f t="shared" si="2"/>
        <v>9.9833333333333329E-2</v>
      </c>
      <c r="Q25" s="25">
        <f>SUM(E$13:E25)</f>
        <v>70000</v>
      </c>
      <c r="R25" s="26">
        <f>SUM(F$13:F25)</f>
        <v>100000</v>
      </c>
      <c r="S25" s="26">
        <f>SUM(G$13:G25)</f>
        <v>220000</v>
      </c>
      <c r="T25" s="27">
        <f t="shared" si="12"/>
        <v>390000</v>
      </c>
      <c r="U25" s="25">
        <f>SUM(I$13:I25)</f>
        <v>6291</v>
      </c>
      <c r="V25" s="26">
        <f>SUM(J$13:J25)</f>
        <v>15007</v>
      </c>
      <c r="W25" s="26">
        <f>SUM(K$13:K25)</f>
        <v>22443</v>
      </c>
      <c r="X25" s="27">
        <f t="shared" si="3"/>
        <v>43741</v>
      </c>
      <c r="Y25" s="3">
        <f t="shared" si="13"/>
        <v>8.9871428571428574E-2</v>
      </c>
      <c r="Z25" s="3">
        <f t="shared" si="4"/>
        <v>0.15007000000000001</v>
      </c>
      <c r="AA25" s="3">
        <f t="shared" si="4"/>
        <v>0.10201363636363636</v>
      </c>
      <c r="AB25" s="4">
        <f t="shared" si="14"/>
        <v>0.11215641025641025</v>
      </c>
      <c r="AC25" s="47">
        <f t="shared" si="5"/>
        <v>2.0523211657222471</v>
      </c>
      <c r="AD25" s="47">
        <f t="shared" si="6"/>
        <v>3.3219767089048049</v>
      </c>
      <c r="AE25" s="47">
        <f t="shared" si="7"/>
        <v>2.2616826935501679</v>
      </c>
      <c r="AF25" s="47">
        <f t="shared" si="15"/>
        <v>7.6359805681772199</v>
      </c>
      <c r="AG25" s="47">
        <f t="shared" si="16"/>
        <v>0.26876982561679769</v>
      </c>
      <c r="AH25" s="47">
        <f t="shared" si="17"/>
        <v>0.43504258284117031</v>
      </c>
      <c r="AI25" s="47">
        <f t="shared" si="18"/>
        <v>0.296187591542032</v>
      </c>
      <c r="AJ25" s="47">
        <f t="shared" si="8"/>
        <v>3</v>
      </c>
    </row>
    <row r="26" spans="1:36" x14ac:dyDescent="0.3">
      <c r="A26" s="2">
        <v>14</v>
      </c>
      <c r="B26" s="13">
        <v>0.58883775404502425</v>
      </c>
      <c r="C26" s="21">
        <v>0.97905052168461115</v>
      </c>
      <c r="D26" s="31">
        <v>0.53105665344050812</v>
      </c>
      <c r="E26" s="25">
        <f t="shared" si="19"/>
        <v>0</v>
      </c>
      <c r="F26" s="26">
        <f t="shared" si="20"/>
        <v>0</v>
      </c>
      <c r="G26" s="26">
        <f t="shared" si="21"/>
        <v>30000</v>
      </c>
      <c r="H26" s="27">
        <f t="shared" si="22"/>
        <v>30000</v>
      </c>
      <c r="I26" s="25">
        <f t="shared" si="9"/>
        <v>0</v>
      </c>
      <c r="J26" s="26">
        <f t="shared" si="10"/>
        <v>0</v>
      </c>
      <c r="K26" s="26">
        <f t="shared" si="11"/>
        <v>3004</v>
      </c>
      <c r="L26" s="27">
        <f t="shared" si="0"/>
        <v>3004</v>
      </c>
      <c r="M26" s="19" t="str">
        <f t="shared" si="1"/>
        <v/>
      </c>
      <c r="N26" s="3" t="str">
        <f t="shared" si="1"/>
        <v/>
      </c>
      <c r="O26" s="3">
        <f t="shared" si="1"/>
        <v>0.10013333333333334</v>
      </c>
      <c r="P26" s="4">
        <f t="shared" si="2"/>
        <v>0.10013333333333334</v>
      </c>
      <c r="Q26" s="25">
        <f>SUM(E$13:E26)</f>
        <v>70000</v>
      </c>
      <c r="R26" s="26">
        <f>SUM(F$13:F26)</f>
        <v>100000</v>
      </c>
      <c r="S26" s="26">
        <f>SUM(G$13:G26)</f>
        <v>250000</v>
      </c>
      <c r="T26" s="27">
        <f t="shared" si="12"/>
        <v>420000</v>
      </c>
      <c r="U26" s="25">
        <f>SUM(I$13:I26)</f>
        <v>6291</v>
      </c>
      <c r="V26" s="26">
        <f>SUM(J$13:J26)</f>
        <v>15007</v>
      </c>
      <c r="W26" s="26">
        <f>SUM(K$13:K26)</f>
        <v>25447</v>
      </c>
      <c r="X26" s="27">
        <f t="shared" si="3"/>
        <v>46745</v>
      </c>
      <c r="Y26" s="3">
        <f t="shared" si="13"/>
        <v>8.9871428571428574E-2</v>
      </c>
      <c r="Z26" s="3">
        <f t="shared" si="4"/>
        <v>0.15007000000000001</v>
      </c>
      <c r="AA26" s="3">
        <f t="shared" si="4"/>
        <v>0.101788</v>
      </c>
      <c r="AB26" s="4">
        <f t="shared" si="14"/>
        <v>0.11129761904761905</v>
      </c>
      <c r="AC26" s="47">
        <f t="shared" si="5"/>
        <v>2.0523211657222471</v>
      </c>
      <c r="AD26" s="47">
        <f t="shared" si="6"/>
        <v>3.3219767089048049</v>
      </c>
      <c r="AE26" s="47">
        <f t="shared" si="7"/>
        <v>2.2576038331452413</v>
      </c>
      <c r="AF26" s="47">
        <f t="shared" si="15"/>
        <v>7.6319017077722933</v>
      </c>
      <c r="AG26" s="47">
        <f t="shared" si="16"/>
        <v>0.26891346931685095</v>
      </c>
      <c r="AH26" s="47">
        <f t="shared" si="17"/>
        <v>0.43527509081016064</v>
      </c>
      <c r="AI26" s="47">
        <f t="shared" si="18"/>
        <v>0.29581143987298841</v>
      </c>
      <c r="AJ26" s="47">
        <f t="shared" si="8"/>
        <v>3</v>
      </c>
    </row>
    <row r="27" spans="1:36" x14ac:dyDescent="0.3">
      <c r="A27" s="2">
        <v>15</v>
      </c>
      <c r="B27" s="13">
        <v>0.82234226758866102</v>
      </c>
      <c r="C27" s="21">
        <v>0.55672474238340097</v>
      </c>
      <c r="D27" s="31">
        <v>0.88612582638106541</v>
      </c>
      <c r="E27" s="25">
        <f t="shared" si="19"/>
        <v>0</v>
      </c>
      <c r="F27" s="26">
        <f t="shared" si="20"/>
        <v>0</v>
      </c>
      <c r="G27" s="26">
        <f t="shared" si="21"/>
        <v>30000</v>
      </c>
      <c r="H27" s="27">
        <f t="shared" si="22"/>
        <v>30000</v>
      </c>
      <c r="I27" s="25">
        <f t="shared" si="9"/>
        <v>0</v>
      </c>
      <c r="J27" s="26">
        <f t="shared" si="10"/>
        <v>0</v>
      </c>
      <c r="K27" s="26">
        <f t="shared" si="11"/>
        <v>3063</v>
      </c>
      <c r="L27" s="27">
        <f t="shared" si="0"/>
        <v>3063</v>
      </c>
      <c r="M27" s="19" t="str">
        <f t="shared" si="1"/>
        <v/>
      </c>
      <c r="N27" s="3" t="str">
        <f t="shared" si="1"/>
        <v/>
      </c>
      <c r="O27" s="3">
        <f t="shared" si="1"/>
        <v>0.1021</v>
      </c>
      <c r="P27" s="4">
        <f t="shared" si="2"/>
        <v>0.1021</v>
      </c>
      <c r="Q27" s="25">
        <f>SUM(E$13:E27)</f>
        <v>70000</v>
      </c>
      <c r="R27" s="26">
        <f>SUM(F$13:F27)</f>
        <v>100000</v>
      </c>
      <c r="S27" s="26">
        <f>SUM(G$13:G27)</f>
        <v>280000</v>
      </c>
      <c r="T27" s="27">
        <f t="shared" si="12"/>
        <v>450000</v>
      </c>
      <c r="U27" s="25">
        <f>SUM(I$13:I27)</f>
        <v>6291</v>
      </c>
      <c r="V27" s="26">
        <f>SUM(J$13:J27)</f>
        <v>15007</v>
      </c>
      <c r="W27" s="26">
        <f>SUM(K$13:K27)</f>
        <v>28510</v>
      </c>
      <c r="X27" s="27">
        <f t="shared" si="3"/>
        <v>49808</v>
      </c>
      <c r="Y27" s="3">
        <f t="shared" si="13"/>
        <v>8.9871428571428574E-2</v>
      </c>
      <c r="Z27" s="3">
        <f t="shared" si="4"/>
        <v>0.15007000000000001</v>
      </c>
      <c r="AA27" s="3">
        <f t="shared" si="4"/>
        <v>0.10182142857142858</v>
      </c>
      <c r="AB27" s="4">
        <f t="shared" si="14"/>
        <v>0.11068444444444445</v>
      </c>
      <c r="AC27" s="47">
        <f t="shared" si="5"/>
        <v>2.0523211657222471</v>
      </c>
      <c r="AD27" s="47">
        <f t="shared" si="6"/>
        <v>3.3219767089048049</v>
      </c>
      <c r="AE27" s="47">
        <f t="shared" si="7"/>
        <v>2.2582076616500895</v>
      </c>
      <c r="AF27" s="47">
        <f t="shared" si="15"/>
        <v>7.6325055362771419</v>
      </c>
      <c r="AG27" s="47">
        <f t="shared" si="16"/>
        <v>0.26889219483269378</v>
      </c>
      <c r="AH27" s="47">
        <f t="shared" si="17"/>
        <v>0.43524065500057851</v>
      </c>
      <c r="AI27" s="47">
        <f t="shared" si="18"/>
        <v>0.29586715016672765</v>
      </c>
      <c r="AJ27" s="47">
        <f t="shared" si="8"/>
        <v>2</v>
      </c>
    </row>
    <row r="28" spans="1:36" x14ac:dyDescent="0.3">
      <c r="A28" s="2">
        <v>16</v>
      </c>
      <c r="B28" s="13">
        <v>0.84196429942263962</v>
      </c>
      <c r="C28" s="21">
        <v>0.68733116660633353</v>
      </c>
      <c r="D28" s="31">
        <v>0.21033096704047327</v>
      </c>
      <c r="E28" s="25">
        <f t="shared" si="19"/>
        <v>0</v>
      </c>
      <c r="F28" s="26">
        <f t="shared" si="20"/>
        <v>30000</v>
      </c>
      <c r="G28" s="26">
        <f t="shared" si="21"/>
        <v>0</v>
      </c>
      <c r="H28" s="27">
        <f t="shared" si="22"/>
        <v>30000</v>
      </c>
      <c r="I28" s="25">
        <f t="shared" si="9"/>
        <v>0</v>
      </c>
      <c r="J28" s="26">
        <f t="shared" si="10"/>
        <v>4530</v>
      </c>
      <c r="K28" s="26">
        <f t="shared" si="11"/>
        <v>0</v>
      </c>
      <c r="L28" s="27">
        <f t="shared" si="0"/>
        <v>4530</v>
      </c>
      <c r="M28" s="19" t="str">
        <f t="shared" si="1"/>
        <v/>
      </c>
      <c r="N28" s="3">
        <f t="shared" si="1"/>
        <v>0.151</v>
      </c>
      <c r="O28" s="3" t="str">
        <f t="shared" si="1"/>
        <v/>
      </c>
      <c r="P28" s="4">
        <f t="shared" si="2"/>
        <v>0.151</v>
      </c>
      <c r="Q28" s="25">
        <f>SUM(E$13:E28)</f>
        <v>70000</v>
      </c>
      <c r="R28" s="26">
        <f>SUM(F$13:F28)</f>
        <v>130000</v>
      </c>
      <c r="S28" s="26">
        <f>SUM(G$13:G28)</f>
        <v>280000</v>
      </c>
      <c r="T28" s="27">
        <f t="shared" si="12"/>
        <v>480000</v>
      </c>
      <c r="U28" s="25">
        <f>SUM(I$13:I28)</f>
        <v>6291</v>
      </c>
      <c r="V28" s="26">
        <f>SUM(J$13:J28)</f>
        <v>19537</v>
      </c>
      <c r="W28" s="26">
        <f>SUM(K$13:K28)</f>
        <v>28510</v>
      </c>
      <c r="X28" s="27">
        <f t="shared" si="3"/>
        <v>54338</v>
      </c>
      <c r="Y28" s="3">
        <f t="shared" si="13"/>
        <v>8.9871428571428574E-2</v>
      </c>
      <c r="Z28" s="3">
        <f t="shared" si="4"/>
        <v>0.15028461538461538</v>
      </c>
      <c r="AA28" s="3">
        <f t="shared" si="4"/>
        <v>0.10182142857142858</v>
      </c>
      <c r="AB28" s="4">
        <f t="shared" si="14"/>
        <v>0.11320416666666666</v>
      </c>
      <c r="AC28" s="47">
        <f t="shared" si="5"/>
        <v>2.0523211657222471</v>
      </c>
      <c r="AD28" s="47">
        <f t="shared" si="6"/>
        <v>3.3276851864834693</v>
      </c>
      <c r="AE28" s="47">
        <f t="shared" si="7"/>
        <v>2.2582076616500895</v>
      </c>
      <c r="AF28" s="47">
        <f t="shared" si="15"/>
        <v>7.6382140138558068</v>
      </c>
      <c r="AG28" s="47">
        <f t="shared" si="16"/>
        <v>0.26869123619727248</v>
      </c>
      <c r="AH28" s="47">
        <f t="shared" si="17"/>
        <v>0.43566273221030605</v>
      </c>
      <c r="AI28" s="47">
        <f t="shared" si="18"/>
        <v>0.29564603159242137</v>
      </c>
      <c r="AJ28" s="47">
        <f t="shared" si="8"/>
        <v>2</v>
      </c>
    </row>
    <row r="29" spans="1:36" x14ac:dyDescent="0.3">
      <c r="A29" s="2">
        <v>17</v>
      </c>
      <c r="B29" s="13">
        <v>0.94155845335844435</v>
      </c>
      <c r="C29" s="21">
        <v>5.3153783508686492E-2</v>
      </c>
      <c r="D29" s="31">
        <v>0.52641178733010063</v>
      </c>
      <c r="E29" s="25">
        <f t="shared" si="19"/>
        <v>0</v>
      </c>
      <c r="F29" s="26">
        <f t="shared" si="20"/>
        <v>30000</v>
      </c>
      <c r="G29" s="26">
        <f t="shared" si="21"/>
        <v>0</v>
      </c>
      <c r="H29" s="27">
        <f t="shared" si="22"/>
        <v>30000</v>
      </c>
      <c r="I29" s="25">
        <f t="shared" si="9"/>
        <v>0</v>
      </c>
      <c r="J29" s="26">
        <f t="shared" si="10"/>
        <v>4400</v>
      </c>
      <c r="K29" s="26">
        <f t="shared" si="11"/>
        <v>0</v>
      </c>
      <c r="L29" s="27">
        <f t="shared" si="0"/>
        <v>4400</v>
      </c>
      <c r="M29" s="19" t="str">
        <f t="shared" si="1"/>
        <v/>
      </c>
      <c r="N29" s="3">
        <f t="shared" si="1"/>
        <v>0.14666666666666667</v>
      </c>
      <c r="O29" s="3" t="str">
        <f t="shared" si="1"/>
        <v/>
      </c>
      <c r="P29" s="4">
        <f t="shared" si="2"/>
        <v>0.14666666666666667</v>
      </c>
      <c r="Q29" s="25">
        <f>SUM(E$13:E29)</f>
        <v>70000</v>
      </c>
      <c r="R29" s="26">
        <f>SUM(F$13:F29)</f>
        <v>160000</v>
      </c>
      <c r="S29" s="26">
        <f>SUM(G$13:G29)</f>
        <v>280000</v>
      </c>
      <c r="T29" s="27">
        <f t="shared" si="12"/>
        <v>510000</v>
      </c>
      <c r="U29" s="25">
        <f>SUM(I$13:I29)</f>
        <v>6291</v>
      </c>
      <c r="V29" s="26">
        <f>SUM(J$13:J29)</f>
        <v>23937</v>
      </c>
      <c r="W29" s="26">
        <f>SUM(K$13:K29)</f>
        <v>28510</v>
      </c>
      <c r="X29" s="27">
        <f t="shared" si="3"/>
        <v>58738</v>
      </c>
      <c r="Y29" s="3">
        <f t="shared" si="13"/>
        <v>8.9871428571428574E-2</v>
      </c>
      <c r="Z29" s="3">
        <f t="shared" si="4"/>
        <v>0.14960625</v>
      </c>
      <c r="AA29" s="3">
        <f t="shared" si="4"/>
        <v>0.10182142857142858</v>
      </c>
      <c r="AB29" s="4">
        <f t="shared" si="14"/>
        <v>0.11517254901960784</v>
      </c>
      <c r="AC29" s="47">
        <f t="shared" si="5"/>
        <v>2.0523211657222471</v>
      </c>
      <c r="AD29" s="47">
        <f t="shared" si="6"/>
        <v>3.3096750090780951</v>
      </c>
      <c r="AE29" s="47">
        <f t="shared" si="7"/>
        <v>2.2582076616500895</v>
      </c>
      <c r="AF29" s="47">
        <f t="shared" si="15"/>
        <v>7.6202038364504325</v>
      </c>
      <c r="AG29" s="47">
        <f t="shared" si="16"/>
        <v>0.26932628178595269</v>
      </c>
      <c r="AH29" s="47">
        <f t="shared" si="17"/>
        <v>0.43432893399079664</v>
      </c>
      <c r="AI29" s="47">
        <f t="shared" si="18"/>
        <v>0.29634478422325056</v>
      </c>
      <c r="AJ29" s="47">
        <f t="shared" si="8"/>
        <v>1</v>
      </c>
    </row>
    <row r="30" spans="1:36" x14ac:dyDescent="0.3">
      <c r="A30" s="2">
        <v>18</v>
      </c>
      <c r="B30" s="13">
        <v>0.38729171739997703</v>
      </c>
      <c r="C30" s="21">
        <v>0.34951775365442306</v>
      </c>
      <c r="D30" s="31">
        <v>0.65407361787018981</v>
      </c>
      <c r="E30" s="25">
        <f t="shared" si="19"/>
        <v>30000</v>
      </c>
      <c r="F30" s="26">
        <f t="shared" si="20"/>
        <v>0</v>
      </c>
      <c r="G30" s="26">
        <f t="shared" si="21"/>
        <v>0</v>
      </c>
      <c r="H30" s="27">
        <f t="shared" si="22"/>
        <v>30000</v>
      </c>
      <c r="I30" s="25">
        <f t="shared" si="9"/>
        <v>2686</v>
      </c>
      <c r="J30" s="26">
        <f t="shared" si="10"/>
        <v>0</v>
      </c>
      <c r="K30" s="26">
        <f t="shared" si="11"/>
        <v>0</v>
      </c>
      <c r="L30" s="27">
        <f t="shared" si="0"/>
        <v>2686</v>
      </c>
      <c r="M30" s="19">
        <f t="shared" si="1"/>
        <v>8.953333333333334E-2</v>
      </c>
      <c r="N30" s="3" t="str">
        <f t="shared" si="1"/>
        <v/>
      </c>
      <c r="O30" s="3" t="str">
        <f t="shared" si="1"/>
        <v/>
      </c>
      <c r="P30" s="4">
        <f t="shared" si="2"/>
        <v>8.953333333333334E-2</v>
      </c>
      <c r="Q30" s="25">
        <f>SUM(E$13:E30)</f>
        <v>100000</v>
      </c>
      <c r="R30" s="26">
        <f>SUM(F$13:F30)</f>
        <v>160000</v>
      </c>
      <c r="S30" s="26">
        <f>SUM(G$13:G30)</f>
        <v>280000</v>
      </c>
      <c r="T30" s="27">
        <f t="shared" si="12"/>
        <v>540000</v>
      </c>
      <c r="U30" s="25">
        <f>SUM(I$13:I30)</f>
        <v>8977</v>
      </c>
      <c r="V30" s="26">
        <f>SUM(J$13:J30)</f>
        <v>23937</v>
      </c>
      <c r="W30" s="26">
        <f>SUM(K$13:K30)</f>
        <v>28510</v>
      </c>
      <c r="X30" s="27">
        <f t="shared" si="3"/>
        <v>61424</v>
      </c>
      <c r="Y30" s="3">
        <f t="shared" si="13"/>
        <v>8.9770000000000003E-2</v>
      </c>
      <c r="Z30" s="3">
        <f t="shared" si="4"/>
        <v>0.14960625</v>
      </c>
      <c r="AA30" s="3">
        <f t="shared" si="4"/>
        <v>0.10182142857142858</v>
      </c>
      <c r="AB30" s="4">
        <f t="shared" si="14"/>
        <v>0.11374814814814815</v>
      </c>
      <c r="AC30" s="47">
        <f t="shared" si="5"/>
        <v>2.0506565291488061</v>
      </c>
      <c r="AD30" s="47">
        <f t="shared" si="6"/>
        <v>3.3096750090780951</v>
      </c>
      <c r="AE30" s="47">
        <f t="shared" si="7"/>
        <v>2.2582076616500895</v>
      </c>
      <c r="AF30" s="47">
        <f t="shared" si="15"/>
        <v>7.6185391998769916</v>
      </c>
      <c r="AG30" s="47">
        <f t="shared" si="16"/>
        <v>0.2691666309444094</v>
      </c>
      <c r="AH30" s="47">
        <f t="shared" si="17"/>
        <v>0.43442383405095991</v>
      </c>
      <c r="AI30" s="47">
        <f t="shared" si="18"/>
        <v>0.29640953500463058</v>
      </c>
      <c r="AJ30" s="47">
        <f t="shared" si="8"/>
        <v>2</v>
      </c>
    </row>
    <row r="31" spans="1:36" x14ac:dyDescent="0.3">
      <c r="A31" s="2">
        <v>19</v>
      </c>
      <c r="B31" s="13">
        <v>0.13859757743450207</v>
      </c>
      <c r="C31" s="21">
        <v>0.67349503852547188</v>
      </c>
      <c r="D31" s="31">
        <v>0.82419131769920673</v>
      </c>
      <c r="E31" s="25">
        <f t="shared" si="19"/>
        <v>0</v>
      </c>
      <c r="F31" s="26">
        <f t="shared" si="20"/>
        <v>30000</v>
      </c>
      <c r="G31" s="26">
        <f t="shared" si="21"/>
        <v>0</v>
      </c>
      <c r="H31" s="27">
        <f t="shared" si="22"/>
        <v>30000</v>
      </c>
      <c r="I31" s="25">
        <f t="shared" si="9"/>
        <v>0</v>
      </c>
      <c r="J31" s="26">
        <f t="shared" si="10"/>
        <v>4528</v>
      </c>
      <c r="K31" s="26">
        <f t="shared" si="11"/>
        <v>0</v>
      </c>
      <c r="L31" s="27">
        <f t="shared" si="0"/>
        <v>4528</v>
      </c>
      <c r="M31" s="19" t="str">
        <f t="shared" si="1"/>
        <v/>
      </c>
      <c r="N31" s="3">
        <f t="shared" si="1"/>
        <v>0.15093333333333334</v>
      </c>
      <c r="O31" s="3" t="str">
        <f t="shared" si="1"/>
        <v/>
      </c>
      <c r="P31" s="4">
        <f t="shared" si="2"/>
        <v>0.15093333333333334</v>
      </c>
      <c r="Q31" s="25">
        <f>SUM(E$13:E31)</f>
        <v>100000</v>
      </c>
      <c r="R31" s="26">
        <f>SUM(F$13:F31)</f>
        <v>190000</v>
      </c>
      <c r="S31" s="26">
        <f>SUM(G$13:G31)</f>
        <v>280000</v>
      </c>
      <c r="T31" s="27">
        <f t="shared" si="12"/>
        <v>570000</v>
      </c>
      <c r="U31" s="25">
        <f>SUM(I$13:I31)</f>
        <v>8977</v>
      </c>
      <c r="V31" s="26">
        <f>SUM(J$13:J31)</f>
        <v>28465</v>
      </c>
      <c r="W31" s="26">
        <f>SUM(K$13:K31)</f>
        <v>28510</v>
      </c>
      <c r="X31" s="27">
        <f t="shared" si="3"/>
        <v>65952</v>
      </c>
      <c r="Y31" s="3">
        <f t="shared" si="13"/>
        <v>8.9770000000000003E-2</v>
      </c>
      <c r="Z31" s="3">
        <f t="shared" si="4"/>
        <v>0.14981578947368421</v>
      </c>
      <c r="AA31" s="3">
        <f t="shared" si="4"/>
        <v>0.10182142857142858</v>
      </c>
      <c r="AB31" s="4">
        <f t="shared" si="14"/>
        <v>0.11570526315789474</v>
      </c>
      <c r="AC31" s="47">
        <f t="shared" si="5"/>
        <v>2.0506565291488061</v>
      </c>
      <c r="AD31" s="47">
        <f t="shared" si="6"/>
        <v>3.3152277223039905</v>
      </c>
      <c r="AE31" s="47">
        <f t="shared" si="7"/>
        <v>2.2582076616500895</v>
      </c>
      <c r="AF31" s="47">
        <f t="shared" si="15"/>
        <v>7.6240919131028857</v>
      </c>
      <c r="AG31" s="47">
        <f t="shared" si="16"/>
        <v>0.26897059381255822</v>
      </c>
      <c r="AH31" s="47">
        <f t="shared" si="17"/>
        <v>0.43483574963286936</v>
      </c>
      <c r="AI31" s="47">
        <f t="shared" si="18"/>
        <v>0.29619365655457247</v>
      </c>
      <c r="AJ31" s="47">
        <f t="shared" si="8"/>
        <v>2</v>
      </c>
    </row>
    <row r="32" spans="1:36" x14ac:dyDescent="0.3">
      <c r="A32" s="2">
        <v>20</v>
      </c>
      <c r="B32" s="13">
        <v>0.14145637947482426</v>
      </c>
      <c r="C32" s="21">
        <v>2.6127224078081657E-2</v>
      </c>
      <c r="D32" s="31">
        <v>0.76439785704004626</v>
      </c>
      <c r="E32" s="25">
        <f t="shared" si="19"/>
        <v>0</v>
      </c>
      <c r="F32" s="26">
        <f t="shared" si="20"/>
        <v>30000</v>
      </c>
      <c r="G32" s="26">
        <f t="shared" si="21"/>
        <v>0</v>
      </c>
      <c r="H32" s="27">
        <f t="shared" si="22"/>
        <v>30000</v>
      </c>
      <c r="I32" s="25">
        <f t="shared" si="9"/>
        <v>0</v>
      </c>
      <c r="J32" s="26">
        <f t="shared" si="10"/>
        <v>4380</v>
      </c>
      <c r="K32" s="26">
        <f t="shared" si="11"/>
        <v>0</v>
      </c>
      <c r="L32" s="27">
        <f t="shared" si="0"/>
        <v>4380</v>
      </c>
      <c r="M32" s="19" t="str">
        <f t="shared" si="1"/>
        <v/>
      </c>
      <c r="N32" s="3">
        <f t="shared" si="1"/>
        <v>0.14599999999999999</v>
      </c>
      <c r="O32" s="3" t="str">
        <f t="shared" si="1"/>
        <v/>
      </c>
      <c r="P32" s="4">
        <f t="shared" si="2"/>
        <v>0.14599999999999999</v>
      </c>
      <c r="Q32" s="25">
        <f>SUM(E$13:E32)</f>
        <v>100000</v>
      </c>
      <c r="R32" s="26">
        <f>SUM(F$13:F32)</f>
        <v>220000</v>
      </c>
      <c r="S32" s="26">
        <f>SUM(G$13:G32)</f>
        <v>280000</v>
      </c>
      <c r="T32" s="27">
        <f t="shared" si="12"/>
        <v>600000</v>
      </c>
      <c r="U32" s="25">
        <f>SUM(I$13:I32)</f>
        <v>8977</v>
      </c>
      <c r="V32" s="26">
        <f>SUM(J$13:J32)</f>
        <v>32845</v>
      </c>
      <c r="W32" s="26">
        <f>SUM(K$13:K32)</f>
        <v>28510</v>
      </c>
      <c r="X32" s="27">
        <f t="shared" si="3"/>
        <v>70332</v>
      </c>
      <c r="Y32" s="3">
        <f t="shared" si="13"/>
        <v>8.9770000000000003E-2</v>
      </c>
      <c r="Z32" s="3">
        <f t="shared" si="4"/>
        <v>0.14929545454545454</v>
      </c>
      <c r="AA32" s="3">
        <f t="shared" si="4"/>
        <v>0.10182142857142858</v>
      </c>
      <c r="AB32" s="4">
        <f t="shared" si="14"/>
        <v>0.11722</v>
      </c>
      <c r="AC32" s="47">
        <f t="shared" si="5"/>
        <v>2.0506565291488061</v>
      </c>
      <c r="AD32" s="47">
        <f t="shared" si="6"/>
        <v>3.3014561752262246</v>
      </c>
      <c r="AE32" s="47">
        <f t="shared" si="7"/>
        <v>2.2582076616500895</v>
      </c>
      <c r="AF32" s="47">
        <f t="shared" si="15"/>
        <v>7.6103203660251211</v>
      </c>
      <c r="AG32" s="47">
        <f t="shared" si="16"/>
        <v>0.26945731986574256</v>
      </c>
      <c r="AH32" s="47">
        <f t="shared" si="17"/>
        <v>0.43381303498929819</v>
      </c>
      <c r="AI32" s="47">
        <f t="shared" si="18"/>
        <v>0.29672964514495909</v>
      </c>
      <c r="AJ32" s="47">
        <f t="shared" si="8"/>
        <v>1</v>
      </c>
    </row>
    <row r="33" spans="1:36" x14ac:dyDescent="0.3">
      <c r="A33" s="2">
        <v>21</v>
      </c>
      <c r="B33" s="13">
        <v>0.42119702339198706</v>
      </c>
      <c r="C33" s="21">
        <v>0.32571719276141586</v>
      </c>
      <c r="D33" s="31">
        <v>0.16207239089430636</v>
      </c>
      <c r="E33" s="25">
        <f t="shared" si="19"/>
        <v>30000</v>
      </c>
      <c r="F33" s="26">
        <f t="shared" si="20"/>
        <v>0</v>
      </c>
      <c r="G33" s="26">
        <f t="shared" si="21"/>
        <v>0</v>
      </c>
      <c r="H33" s="27">
        <f t="shared" si="22"/>
        <v>30000</v>
      </c>
      <c r="I33" s="25">
        <f t="shared" si="9"/>
        <v>2690</v>
      </c>
      <c r="J33" s="26">
        <f t="shared" si="10"/>
        <v>0</v>
      </c>
      <c r="K33" s="26">
        <f t="shared" si="11"/>
        <v>0</v>
      </c>
      <c r="L33" s="27">
        <f t="shared" si="0"/>
        <v>2690</v>
      </c>
      <c r="M33" s="19">
        <f t="shared" si="1"/>
        <v>8.9666666666666672E-2</v>
      </c>
      <c r="N33" s="3" t="str">
        <f t="shared" si="1"/>
        <v/>
      </c>
      <c r="O33" s="3" t="str">
        <f t="shared" si="1"/>
        <v/>
      </c>
      <c r="P33" s="4">
        <f t="shared" si="2"/>
        <v>8.9666666666666672E-2</v>
      </c>
      <c r="Q33" s="25">
        <f>SUM(E$13:E33)</f>
        <v>130000</v>
      </c>
      <c r="R33" s="26">
        <f>SUM(F$13:F33)</f>
        <v>220000</v>
      </c>
      <c r="S33" s="26">
        <f>SUM(G$13:G33)</f>
        <v>280000</v>
      </c>
      <c r="T33" s="27">
        <f t="shared" si="12"/>
        <v>630000</v>
      </c>
      <c r="U33" s="25">
        <f>SUM(I$13:I33)</f>
        <v>11667</v>
      </c>
      <c r="V33" s="26">
        <f>SUM(J$13:J33)</f>
        <v>32845</v>
      </c>
      <c r="W33" s="26">
        <f>SUM(K$13:K33)</f>
        <v>28510</v>
      </c>
      <c r="X33" s="27">
        <f t="shared" si="3"/>
        <v>73022</v>
      </c>
      <c r="Y33" s="3">
        <f t="shared" si="13"/>
        <v>8.974615384615385E-2</v>
      </c>
      <c r="Z33" s="3">
        <f t="shared" si="4"/>
        <v>0.14929545454545454</v>
      </c>
      <c r="AA33" s="3">
        <f t="shared" si="4"/>
        <v>0.10182142857142858</v>
      </c>
      <c r="AB33" s="4">
        <f t="shared" si="14"/>
        <v>0.1159079365079365</v>
      </c>
      <c r="AC33" s="47">
        <f t="shared" si="5"/>
        <v>2.0502653642924642</v>
      </c>
      <c r="AD33" s="47">
        <f t="shared" si="6"/>
        <v>3.3014561752262246</v>
      </c>
      <c r="AE33" s="47">
        <f t="shared" si="7"/>
        <v>2.2582076616500895</v>
      </c>
      <c r="AF33" s="47">
        <f t="shared" si="15"/>
        <v>7.6099292011687787</v>
      </c>
      <c r="AG33" s="47">
        <f t="shared" si="16"/>
        <v>0.26941976858044514</v>
      </c>
      <c r="AH33" s="47">
        <f t="shared" si="17"/>
        <v>0.43383533380562422</v>
      </c>
      <c r="AI33" s="47">
        <f t="shared" si="18"/>
        <v>0.29674489761393053</v>
      </c>
      <c r="AJ33" s="47">
        <f t="shared" si="8"/>
        <v>2</v>
      </c>
    </row>
    <row r="34" spans="1:36" x14ac:dyDescent="0.3">
      <c r="A34" s="2">
        <v>22</v>
      </c>
      <c r="B34" s="13">
        <v>0.99771515753781737</v>
      </c>
      <c r="C34" s="21">
        <v>0.12220285174429968</v>
      </c>
      <c r="D34" s="31">
        <v>0.73544602216590138</v>
      </c>
      <c r="E34" s="25">
        <f t="shared" si="19"/>
        <v>0</v>
      </c>
      <c r="F34" s="26">
        <f t="shared" si="20"/>
        <v>30000</v>
      </c>
      <c r="G34" s="26">
        <f t="shared" si="21"/>
        <v>0</v>
      </c>
      <c r="H34" s="27">
        <f t="shared" si="22"/>
        <v>30000</v>
      </c>
      <c r="I34" s="25">
        <f t="shared" si="9"/>
        <v>0</v>
      </c>
      <c r="J34" s="26">
        <f t="shared" si="10"/>
        <v>4428</v>
      </c>
      <c r="K34" s="26">
        <f t="shared" si="11"/>
        <v>0</v>
      </c>
      <c r="L34" s="27">
        <f t="shared" si="0"/>
        <v>4428</v>
      </c>
      <c r="M34" s="19" t="str">
        <f t="shared" si="1"/>
        <v/>
      </c>
      <c r="N34" s="3">
        <f t="shared" si="1"/>
        <v>0.14760000000000001</v>
      </c>
      <c r="O34" s="3" t="str">
        <f t="shared" si="1"/>
        <v/>
      </c>
      <c r="P34" s="4">
        <f t="shared" si="2"/>
        <v>0.14760000000000001</v>
      </c>
      <c r="Q34" s="25">
        <f>SUM(E$13:E34)</f>
        <v>130000</v>
      </c>
      <c r="R34" s="26">
        <f>SUM(F$13:F34)</f>
        <v>250000</v>
      </c>
      <c r="S34" s="26">
        <f>SUM(G$13:G34)</f>
        <v>280000</v>
      </c>
      <c r="T34" s="27">
        <f t="shared" si="12"/>
        <v>660000</v>
      </c>
      <c r="U34" s="25">
        <f>SUM(I$13:I34)</f>
        <v>11667</v>
      </c>
      <c r="V34" s="26">
        <f>SUM(J$13:J34)</f>
        <v>37273</v>
      </c>
      <c r="W34" s="26">
        <f>SUM(K$13:K34)</f>
        <v>28510</v>
      </c>
      <c r="X34" s="27">
        <f t="shared" si="3"/>
        <v>77450</v>
      </c>
      <c r="Y34" s="3">
        <f t="shared" si="13"/>
        <v>8.974615384615385E-2</v>
      </c>
      <c r="Z34" s="3">
        <f t="shared" si="4"/>
        <v>0.149092</v>
      </c>
      <c r="AA34" s="3">
        <f t="shared" si="4"/>
        <v>0.10182142857142858</v>
      </c>
      <c r="AB34" s="4">
        <f t="shared" si="14"/>
        <v>0.11734848484848485</v>
      </c>
      <c r="AC34" s="47">
        <f t="shared" si="5"/>
        <v>2.0502653642924642</v>
      </c>
      <c r="AD34" s="47">
        <f t="shared" si="6"/>
        <v>3.2960869758398976</v>
      </c>
      <c r="AE34" s="47">
        <f t="shared" si="7"/>
        <v>2.2582076616500895</v>
      </c>
      <c r="AF34" s="47">
        <f t="shared" si="15"/>
        <v>7.6045600017824508</v>
      </c>
      <c r="AG34" s="47">
        <f t="shared" si="16"/>
        <v>0.26960999240086181</v>
      </c>
      <c r="AH34" s="47">
        <f t="shared" si="17"/>
        <v>0.43343559325816616</v>
      </c>
      <c r="AI34" s="47">
        <f t="shared" si="18"/>
        <v>0.29695441434097208</v>
      </c>
      <c r="AJ34" s="47">
        <f t="shared" si="8"/>
        <v>1</v>
      </c>
    </row>
    <row r="35" spans="1:36" x14ac:dyDescent="0.3">
      <c r="A35" s="2">
        <v>23</v>
      </c>
      <c r="B35" s="13">
        <v>0.98428068749365749</v>
      </c>
      <c r="C35" s="21">
        <v>0.63245163745720789</v>
      </c>
      <c r="D35" s="31">
        <v>0.39117261660271374</v>
      </c>
      <c r="E35" s="25">
        <f t="shared" si="19"/>
        <v>30000</v>
      </c>
      <c r="F35" s="26">
        <f t="shared" si="20"/>
        <v>0</v>
      </c>
      <c r="G35" s="26">
        <f t="shared" si="21"/>
        <v>0</v>
      </c>
      <c r="H35" s="27">
        <f t="shared" si="22"/>
        <v>30000</v>
      </c>
      <c r="I35" s="25">
        <f t="shared" si="9"/>
        <v>2807</v>
      </c>
      <c r="J35" s="26">
        <f t="shared" si="10"/>
        <v>0</v>
      </c>
      <c r="K35" s="26">
        <f t="shared" si="11"/>
        <v>0</v>
      </c>
      <c r="L35" s="27">
        <f t="shared" si="0"/>
        <v>2807</v>
      </c>
      <c r="M35" s="19">
        <f t="shared" si="1"/>
        <v>9.3566666666666673E-2</v>
      </c>
      <c r="N35" s="3" t="str">
        <f t="shared" si="1"/>
        <v/>
      </c>
      <c r="O35" s="3" t="str">
        <f t="shared" si="1"/>
        <v/>
      </c>
      <c r="P35" s="4">
        <f t="shared" si="2"/>
        <v>9.3566666666666673E-2</v>
      </c>
      <c r="Q35" s="25">
        <f>SUM(E$13:E35)</f>
        <v>160000</v>
      </c>
      <c r="R35" s="26">
        <f>SUM(F$13:F35)</f>
        <v>250000</v>
      </c>
      <c r="S35" s="26">
        <f>SUM(G$13:G35)</f>
        <v>280000</v>
      </c>
      <c r="T35" s="27">
        <f t="shared" si="12"/>
        <v>690000</v>
      </c>
      <c r="U35" s="25">
        <f>SUM(I$13:I35)</f>
        <v>14474</v>
      </c>
      <c r="V35" s="26">
        <f>SUM(J$13:J35)</f>
        <v>37273</v>
      </c>
      <c r="W35" s="26">
        <f>SUM(K$13:K35)</f>
        <v>28510</v>
      </c>
      <c r="X35" s="27">
        <f t="shared" si="3"/>
        <v>80257</v>
      </c>
      <c r="Y35" s="3">
        <f t="shared" si="13"/>
        <v>9.0462500000000001E-2</v>
      </c>
      <c r="Z35" s="3">
        <f t="shared" si="4"/>
        <v>0.149092</v>
      </c>
      <c r="AA35" s="3">
        <f t="shared" si="4"/>
        <v>0.10182142857142858</v>
      </c>
      <c r="AB35" s="4">
        <f t="shared" si="14"/>
        <v>0.11631449275362318</v>
      </c>
      <c r="AC35" s="47">
        <f t="shared" si="5"/>
        <v>2.0620486934785194</v>
      </c>
      <c r="AD35" s="47">
        <f t="shared" si="6"/>
        <v>3.2960869758398976</v>
      </c>
      <c r="AE35" s="47">
        <f t="shared" si="7"/>
        <v>2.2582076616500895</v>
      </c>
      <c r="AF35" s="47">
        <f t="shared" si="15"/>
        <v>7.6163433309685065</v>
      </c>
      <c r="AG35" s="47">
        <f t="shared" si="16"/>
        <v>0.27073998687718109</v>
      </c>
      <c r="AH35" s="47">
        <f t="shared" si="17"/>
        <v>0.43276502024768387</v>
      </c>
      <c r="AI35" s="47">
        <f t="shared" si="18"/>
        <v>0.29649499287513503</v>
      </c>
      <c r="AJ35" s="47">
        <f t="shared" si="8"/>
        <v>2</v>
      </c>
    </row>
    <row r="36" spans="1:36" x14ac:dyDescent="0.3">
      <c r="A36" s="2">
        <v>24</v>
      </c>
      <c r="B36" s="13">
        <v>0.52196668971603</v>
      </c>
      <c r="C36" s="21">
        <v>0.79065612043287048</v>
      </c>
      <c r="D36" s="31">
        <v>0.95330356806762984</v>
      </c>
      <c r="E36" s="25">
        <f t="shared" si="19"/>
        <v>0</v>
      </c>
      <c r="F36" s="26">
        <f t="shared" si="20"/>
        <v>30000</v>
      </c>
      <c r="G36" s="26">
        <f t="shared" si="21"/>
        <v>0</v>
      </c>
      <c r="H36" s="27">
        <f t="shared" si="22"/>
        <v>30000</v>
      </c>
      <c r="I36" s="25">
        <f t="shared" si="9"/>
        <v>0</v>
      </c>
      <c r="J36" s="26">
        <f t="shared" si="10"/>
        <v>4550</v>
      </c>
      <c r="K36" s="26">
        <f t="shared" si="11"/>
        <v>0</v>
      </c>
      <c r="L36" s="27">
        <f t="shared" si="0"/>
        <v>4550</v>
      </c>
      <c r="M36" s="19" t="str">
        <f t="shared" si="1"/>
        <v/>
      </c>
      <c r="N36" s="3">
        <f t="shared" si="1"/>
        <v>0.15166666666666667</v>
      </c>
      <c r="O36" s="3" t="str">
        <f t="shared" si="1"/>
        <v/>
      </c>
      <c r="P36" s="4">
        <f t="shared" si="2"/>
        <v>0.15166666666666667</v>
      </c>
      <c r="Q36" s="25">
        <f>SUM(E$13:E36)</f>
        <v>160000</v>
      </c>
      <c r="R36" s="26">
        <f>SUM(F$13:F36)</f>
        <v>280000</v>
      </c>
      <c r="S36" s="26">
        <f>SUM(G$13:G36)</f>
        <v>280000</v>
      </c>
      <c r="T36" s="27">
        <f t="shared" si="12"/>
        <v>720000</v>
      </c>
      <c r="U36" s="25">
        <f>SUM(I$13:I36)</f>
        <v>14474</v>
      </c>
      <c r="V36" s="26">
        <f>SUM(J$13:J36)</f>
        <v>41823</v>
      </c>
      <c r="W36" s="26">
        <f>SUM(K$13:K36)</f>
        <v>28510</v>
      </c>
      <c r="X36" s="27">
        <f t="shared" si="3"/>
        <v>84807</v>
      </c>
      <c r="Y36" s="3">
        <f t="shared" si="13"/>
        <v>9.0462500000000001E-2</v>
      </c>
      <c r="Z36" s="3">
        <f t="shared" si="4"/>
        <v>0.14936785714285714</v>
      </c>
      <c r="AA36" s="3">
        <f t="shared" si="4"/>
        <v>0.10182142857142858</v>
      </c>
      <c r="AB36" s="4">
        <f t="shared" si="14"/>
        <v>0.1177875</v>
      </c>
      <c r="AC36" s="47">
        <f t="shared" si="5"/>
        <v>2.0620486934785194</v>
      </c>
      <c r="AD36" s="47">
        <f t="shared" si="6"/>
        <v>3.3033690011653891</v>
      </c>
      <c r="AE36" s="47">
        <f t="shared" si="7"/>
        <v>2.2582076616500895</v>
      </c>
      <c r="AF36" s="47">
        <f t="shared" si="15"/>
        <v>7.6236253562939975</v>
      </c>
      <c r="AG36" s="47">
        <f t="shared" si="16"/>
        <v>0.27048137822986151</v>
      </c>
      <c r="AH36" s="47">
        <f t="shared" si="17"/>
        <v>0.43330683851589807</v>
      </c>
      <c r="AI36" s="47">
        <f t="shared" si="18"/>
        <v>0.29621178325424047</v>
      </c>
      <c r="AJ36" s="47">
        <f t="shared" si="8"/>
        <v>3</v>
      </c>
    </row>
    <row r="37" spans="1:36" x14ac:dyDescent="0.3">
      <c r="A37" s="2">
        <v>25</v>
      </c>
      <c r="B37" s="13">
        <v>4.933555335810913E-2</v>
      </c>
      <c r="C37" s="21">
        <v>0.35697519890735652</v>
      </c>
      <c r="D37" s="31">
        <v>0.97408168607555767</v>
      </c>
      <c r="E37" s="25">
        <f t="shared" si="19"/>
        <v>0</v>
      </c>
      <c r="F37" s="26">
        <f t="shared" si="20"/>
        <v>0</v>
      </c>
      <c r="G37" s="26">
        <f t="shared" si="21"/>
        <v>30000</v>
      </c>
      <c r="H37" s="27">
        <f t="shared" si="22"/>
        <v>30000</v>
      </c>
      <c r="I37" s="25">
        <f t="shared" si="9"/>
        <v>0</v>
      </c>
      <c r="J37" s="26">
        <f t="shared" si="10"/>
        <v>0</v>
      </c>
      <c r="K37" s="26">
        <f t="shared" si="11"/>
        <v>3101</v>
      </c>
      <c r="L37" s="27">
        <f t="shared" si="0"/>
        <v>3101</v>
      </c>
      <c r="M37" s="19" t="str">
        <f t="shared" si="1"/>
        <v/>
      </c>
      <c r="N37" s="3" t="str">
        <f t="shared" si="1"/>
        <v/>
      </c>
      <c r="O37" s="3">
        <f t="shared" si="1"/>
        <v>0.10336666666666666</v>
      </c>
      <c r="P37" s="4">
        <f t="shared" si="2"/>
        <v>0.10336666666666666</v>
      </c>
      <c r="Q37" s="25">
        <f>SUM(E$13:E37)</f>
        <v>160000</v>
      </c>
      <c r="R37" s="26">
        <f>SUM(F$13:F37)</f>
        <v>280000</v>
      </c>
      <c r="S37" s="26">
        <f>SUM(G$13:G37)</f>
        <v>310000</v>
      </c>
      <c r="T37" s="27">
        <f t="shared" si="12"/>
        <v>750000</v>
      </c>
      <c r="U37" s="25">
        <f>SUM(I$13:I37)</f>
        <v>14474</v>
      </c>
      <c r="V37" s="26">
        <f>SUM(J$13:J37)</f>
        <v>41823</v>
      </c>
      <c r="W37" s="26">
        <f>SUM(K$13:K37)</f>
        <v>31611</v>
      </c>
      <c r="X37" s="27">
        <f t="shared" si="3"/>
        <v>87908</v>
      </c>
      <c r="Y37" s="3">
        <f t="shared" si="13"/>
        <v>9.0462500000000001E-2</v>
      </c>
      <c r="Z37" s="3">
        <f t="shared" si="4"/>
        <v>0.14936785714285714</v>
      </c>
      <c r="AA37" s="3">
        <f t="shared" si="4"/>
        <v>0.10197096774193548</v>
      </c>
      <c r="AB37" s="4">
        <f t="shared" si="14"/>
        <v>0.11721066666666667</v>
      </c>
      <c r="AC37" s="47">
        <f t="shared" si="5"/>
        <v>2.0620486934785194</v>
      </c>
      <c r="AD37" s="47">
        <f t="shared" si="6"/>
        <v>3.3033690011653891</v>
      </c>
      <c r="AE37" s="47">
        <f t="shared" si="7"/>
        <v>2.2609108022337492</v>
      </c>
      <c r="AF37" s="47">
        <f t="shared" si="15"/>
        <v>7.6263284968776581</v>
      </c>
      <c r="AG37" s="47">
        <f t="shared" si="16"/>
        <v>0.27038550651506232</v>
      </c>
      <c r="AH37" s="47">
        <f t="shared" si="17"/>
        <v>0.433153253563342</v>
      </c>
      <c r="AI37" s="47">
        <f t="shared" si="18"/>
        <v>0.29646123992159562</v>
      </c>
      <c r="AJ37" s="47">
        <f t="shared" si="8"/>
        <v>2</v>
      </c>
    </row>
    <row r="38" spans="1:36" x14ac:dyDescent="0.3">
      <c r="A38" s="2">
        <v>26</v>
      </c>
      <c r="B38" s="13">
        <v>0.82917890129802863</v>
      </c>
      <c r="C38" s="21">
        <v>0.4786780692503757</v>
      </c>
      <c r="D38" s="31">
        <v>0.76999271073489683</v>
      </c>
      <c r="E38" s="25">
        <f t="shared" si="19"/>
        <v>0</v>
      </c>
      <c r="F38" s="26">
        <f t="shared" si="20"/>
        <v>30000</v>
      </c>
      <c r="G38" s="26">
        <f t="shared" si="21"/>
        <v>0</v>
      </c>
      <c r="H38" s="27">
        <f t="shared" si="22"/>
        <v>30000</v>
      </c>
      <c r="I38" s="25">
        <f t="shared" si="9"/>
        <v>0</v>
      </c>
      <c r="J38" s="26">
        <f t="shared" si="10"/>
        <v>4497</v>
      </c>
      <c r="K38" s="26">
        <f t="shared" si="11"/>
        <v>0</v>
      </c>
      <c r="L38" s="27">
        <f t="shared" si="0"/>
        <v>4497</v>
      </c>
      <c r="M38" s="19" t="str">
        <f t="shared" si="1"/>
        <v/>
      </c>
      <c r="N38" s="3">
        <f t="shared" si="1"/>
        <v>0.14990000000000001</v>
      </c>
      <c r="O38" s="3" t="str">
        <f t="shared" si="1"/>
        <v/>
      </c>
      <c r="P38" s="4">
        <f t="shared" si="2"/>
        <v>0.14990000000000001</v>
      </c>
      <c r="Q38" s="25">
        <f>SUM(E$13:E38)</f>
        <v>160000</v>
      </c>
      <c r="R38" s="26">
        <f>SUM(F$13:F38)</f>
        <v>310000</v>
      </c>
      <c r="S38" s="26">
        <f>SUM(G$13:G38)</f>
        <v>310000</v>
      </c>
      <c r="T38" s="27">
        <f t="shared" si="12"/>
        <v>780000</v>
      </c>
      <c r="U38" s="25">
        <f>SUM(I$13:I38)</f>
        <v>14474</v>
      </c>
      <c r="V38" s="26">
        <f>SUM(J$13:J38)</f>
        <v>46320</v>
      </c>
      <c r="W38" s="26">
        <f>SUM(K$13:K38)</f>
        <v>31611</v>
      </c>
      <c r="X38" s="27">
        <f t="shared" si="3"/>
        <v>92405</v>
      </c>
      <c r="Y38" s="3">
        <f t="shared" si="13"/>
        <v>9.0462500000000001E-2</v>
      </c>
      <c r="Z38" s="3">
        <f t="shared" si="4"/>
        <v>0.14941935483870969</v>
      </c>
      <c r="AA38" s="3">
        <f t="shared" si="4"/>
        <v>0.10197096774193548</v>
      </c>
      <c r="AB38" s="4">
        <f t="shared" si="14"/>
        <v>0.11846794871794872</v>
      </c>
      <c r="AC38" s="47">
        <f t="shared" si="5"/>
        <v>2.0620486934785194</v>
      </c>
      <c r="AD38" s="47">
        <f t="shared" si="6"/>
        <v>3.3047302086792247</v>
      </c>
      <c r="AE38" s="47">
        <f t="shared" si="7"/>
        <v>2.2609108022337492</v>
      </c>
      <c r="AF38" s="47">
        <f t="shared" si="15"/>
        <v>7.6276897043914929</v>
      </c>
      <c r="AG38" s="47">
        <f t="shared" si="16"/>
        <v>0.27033725458068059</v>
      </c>
      <c r="AH38" s="47">
        <f t="shared" si="17"/>
        <v>0.4332544108049638</v>
      </c>
      <c r="AI38" s="47">
        <f t="shared" si="18"/>
        <v>0.29640833461435567</v>
      </c>
      <c r="AJ38" s="47">
        <f t="shared" si="8"/>
        <v>2</v>
      </c>
    </row>
    <row r="39" spans="1:36" x14ac:dyDescent="0.3">
      <c r="A39" s="2">
        <v>27</v>
      </c>
      <c r="B39" s="13">
        <v>0.83057412655940144</v>
      </c>
      <c r="C39" s="21">
        <v>0.11268826372767071</v>
      </c>
      <c r="D39" s="31">
        <v>0.10136237862120667</v>
      </c>
      <c r="E39" s="25">
        <f t="shared" si="19"/>
        <v>0</v>
      </c>
      <c r="F39" s="26">
        <f t="shared" si="20"/>
        <v>30000</v>
      </c>
      <c r="G39" s="26">
        <f t="shared" si="21"/>
        <v>0</v>
      </c>
      <c r="H39" s="27">
        <f t="shared" si="22"/>
        <v>30000</v>
      </c>
      <c r="I39" s="25">
        <f t="shared" si="9"/>
        <v>0</v>
      </c>
      <c r="J39" s="26">
        <f t="shared" si="10"/>
        <v>4425</v>
      </c>
      <c r="K39" s="26">
        <f t="shared" si="11"/>
        <v>0</v>
      </c>
      <c r="L39" s="27">
        <f t="shared" si="0"/>
        <v>4425</v>
      </c>
      <c r="M39" s="19" t="str">
        <f t="shared" si="1"/>
        <v/>
      </c>
      <c r="N39" s="3">
        <f t="shared" si="1"/>
        <v>0.14749999999999999</v>
      </c>
      <c r="O39" s="3" t="str">
        <f t="shared" si="1"/>
        <v/>
      </c>
      <c r="P39" s="4">
        <f t="shared" si="2"/>
        <v>0.14749999999999999</v>
      </c>
      <c r="Q39" s="25">
        <f>SUM(E$13:E39)</f>
        <v>160000</v>
      </c>
      <c r="R39" s="26">
        <f>SUM(F$13:F39)</f>
        <v>340000</v>
      </c>
      <c r="S39" s="26">
        <f>SUM(G$13:G39)</f>
        <v>310000</v>
      </c>
      <c r="T39" s="27">
        <f t="shared" si="12"/>
        <v>810000</v>
      </c>
      <c r="U39" s="25">
        <f>SUM(I$13:I39)</f>
        <v>14474</v>
      </c>
      <c r="V39" s="26">
        <f>SUM(J$13:J39)</f>
        <v>50745</v>
      </c>
      <c r="W39" s="26">
        <f>SUM(K$13:K39)</f>
        <v>31611</v>
      </c>
      <c r="X39" s="27">
        <f t="shared" si="3"/>
        <v>96830</v>
      </c>
      <c r="Y39" s="3">
        <f t="shared" si="13"/>
        <v>9.0462500000000001E-2</v>
      </c>
      <c r="Z39" s="3">
        <f t="shared" si="4"/>
        <v>0.14924999999999999</v>
      </c>
      <c r="AA39" s="3">
        <f t="shared" si="4"/>
        <v>0.10197096774193548</v>
      </c>
      <c r="AB39" s="4">
        <f t="shared" si="14"/>
        <v>0.11954320987654321</v>
      </c>
      <c r="AC39" s="47">
        <f t="shared" si="5"/>
        <v>2.0620486934785194</v>
      </c>
      <c r="AD39" s="47">
        <f t="shared" si="6"/>
        <v>3.3002558639595994</v>
      </c>
      <c r="AE39" s="47">
        <f t="shared" si="7"/>
        <v>2.2609108022337492</v>
      </c>
      <c r="AF39" s="47">
        <f t="shared" si="15"/>
        <v>7.6232153596718675</v>
      </c>
      <c r="AG39" s="47">
        <f t="shared" si="16"/>
        <v>0.27049592543155937</v>
      </c>
      <c r="AH39" s="47">
        <f t="shared" si="17"/>
        <v>0.43292176703002855</v>
      </c>
      <c r="AI39" s="47">
        <f t="shared" si="18"/>
        <v>0.29658230753841219</v>
      </c>
      <c r="AJ39" s="47">
        <f t="shared" si="8"/>
        <v>1</v>
      </c>
    </row>
    <row r="40" spans="1:36" x14ac:dyDescent="0.3">
      <c r="A40" s="2">
        <v>28</v>
      </c>
      <c r="B40" s="13">
        <v>0.12541295162440103</v>
      </c>
      <c r="C40" s="21">
        <v>0.57034601159728393</v>
      </c>
      <c r="D40" s="31">
        <v>0.33625967477603558</v>
      </c>
      <c r="E40" s="25">
        <f t="shared" si="19"/>
        <v>30000</v>
      </c>
      <c r="F40" s="26">
        <f t="shared" si="20"/>
        <v>0</v>
      </c>
      <c r="G40" s="26">
        <f t="shared" si="21"/>
        <v>0</v>
      </c>
      <c r="H40" s="27">
        <f t="shared" si="22"/>
        <v>30000</v>
      </c>
      <c r="I40" s="25">
        <f t="shared" si="9"/>
        <v>2643</v>
      </c>
      <c r="J40" s="26">
        <f t="shared" si="10"/>
        <v>0</v>
      </c>
      <c r="K40" s="26">
        <f t="shared" si="11"/>
        <v>0</v>
      </c>
      <c r="L40" s="27">
        <f t="shared" si="0"/>
        <v>2643</v>
      </c>
      <c r="M40" s="19">
        <f t="shared" si="1"/>
        <v>8.8099999999999998E-2</v>
      </c>
      <c r="N40" s="3" t="str">
        <f t="shared" si="1"/>
        <v/>
      </c>
      <c r="O40" s="3" t="str">
        <f t="shared" si="1"/>
        <v/>
      </c>
      <c r="P40" s="4">
        <f t="shared" si="2"/>
        <v>8.8099999999999998E-2</v>
      </c>
      <c r="Q40" s="25">
        <f>SUM(E$13:E40)</f>
        <v>190000</v>
      </c>
      <c r="R40" s="26">
        <f>SUM(F$13:F40)</f>
        <v>340000</v>
      </c>
      <c r="S40" s="26">
        <f>SUM(G$13:G40)</f>
        <v>310000</v>
      </c>
      <c r="T40" s="27">
        <f t="shared" si="12"/>
        <v>840000</v>
      </c>
      <c r="U40" s="25">
        <f>SUM(I$13:I40)</f>
        <v>17117</v>
      </c>
      <c r="V40" s="26">
        <f>SUM(J$13:J40)</f>
        <v>50745</v>
      </c>
      <c r="W40" s="26">
        <f>SUM(K$13:K40)</f>
        <v>31611</v>
      </c>
      <c r="X40" s="27">
        <f t="shared" si="3"/>
        <v>99473</v>
      </c>
      <c r="Y40" s="3">
        <f t="shared" si="13"/>
        <v>9.0089473684210525E-2</v>
      </c>
      <c r="Z40" s="3">
        <f t="shared" si="4"/>
        <v>0.14924999999999999</v>
      </c>
      <c r="AA40" s="3">
        <f t="shared" si="4"/>
        <v>0.10197096774193548</v>
      </c>
      <c r="AB40" s="4">
        <f t="shared" si="14"/>
        <v>0.11842023809523809</v>
      </c>
      <c r="AC40" s="47">
        <f t="shared" si="5"/>
        <v>2.0559042787351722</v>
      </c>
      <c r="AD40" s="47">
        <f t="shared" si="6"/>
        <v>3.3002558639595994</v>
      </c>
      <c r="AE40" s="47">
        <f t="shared" si="7"/>
        <v>2.2609108022337492</v>
      </c>
      <c r="AF40" s="47">
        <f t="shared" si="15"/>
        <v>7.6170709449285212</v>
      </c>
      <c r="AG40" s="47">
        <f t="shared" si="16"/>
        <v>0.26990746096490043</v>
      </c>
      <c r="AH40" s="47">
        <f t="shared" si="17"/>
        <v>0.43327098931078278</v>
      </c>
      <c r="AI40" s="47">
        <f t="shared" si="18"/>
        <v>0.29682154972431674</v>
      </c>
      <c r="AJ40" s="47">
        <f t="shared" si="8"/>
        <v>2</v>
      </c>
    </row>
    <row r="41" spans="1:36" x14ac:dyDescent="0.3">
      <c r="A41" s="2">
        <v>29</v>
      </c>
      <c r="B41" s="13">
        <v>0.82183322305407136</v>
      </c>
      <c r="C41" s="21">
        <v>0.89974636370046324</v>
      </c>
      <c r="D41" s="31">
        <v>0.63026915525054616</v>
      </c>
      <c r="E41" s="25">
        <f t="shared" si="19"/>
        <v>0</v>
      </c>
      <c r="F41" s="26">
        <f t="shared" si="20"/>
        <v>30000</v>
      </c>
      <c r="G41" s="26">
        <f t="shared" si="21"/>
        <v>0</v>
      </c>
      <c r="H41" s="27">
        <f t="shared" si="22"/>
        <v>30000</v>
      </c>
      <c r="I41" s="25">
        <f t="shared" si="9"/>
        <v>0</v>
      </c>
      <c r="J41" s="26">
        <f t="shared" si="10"/>
        <v>4579</v>
      </c>
      <c r="K41" s="26">
        <f t="shared" si="11"/>
        <v>0</v>
      </c>
      <c r="L41" s="27">
        <f t="shared" si="0"/>
        <v>4579</v>
      </c>
      <c r="M41" s="19" t="str">
        <f t="shared" si="1"/>
        <v/>
      </c>
      <c r="N41" s="3">
        <f t="shared" si="1"/>
        <v>0.15263333333333334</v>
      </c>
      <c r="O41" s="3" t="str">
        <f t="shared" si="1"/>
        <v/>
      </c>
      <c r="P41" s="4">
        <f t="shared" si="2"/>
        <v>0.15263333333333334</v>
      </c>
      <c r="Q41" s="25">
        <f>SUM(E$13:E41)</f>
        <v>190000</v>
      </c>
      <c r="R41" s="26">
        <f>SUM(F$13:F41)</f>
        <v>370000</v>
      </c>
      <c r="S41" s="26">
        <f>SUM(G$13:G41)</f>
        <v>310000</v>
      </c>
      <c r="T41" s="27">
        <f t="shared" si="12"/>
        <v>870000</v>
      </c>
      <c r="U41" s="25">
        <f>SUM(I$13:I41)</f>
        <v>17117</v>
      </c>
      <c r="V41" s="26">
        <f>SUM(J$13:J41)</f>
        <v>55324</v>
      </c>
      <c r="W41" s="26">
        <f>SUM(K$13:K41)</f>
        <v>31611</v>
      </c>
      <c r="X41" s="27">
        <f t="shared" si="3"/>
        <v>104052</v>
      </c>
      <c r="Y41" s="3">
        <f t="shared" si="13"/>
        <v>9.0089473684210525E-2</v>
      </c>
      <c r="Z41" s="3">
        <f t="shared" si="4"/>
        <v>0.14952432432432433</v>
      </c>
      <c r="AA41" s="3">
        <f t="shared" si="4"/>
        <v>0.10197096774193548</v>
      </c>
      <c r="AB41" s="4">
        <f t="shared" si="14"/>
        <v>0.1196</v>
      </c>
      <c r="AC41" s="47">
        <f t="shared" si="5"/>
        <v>2.0559042787351722</v>
      </c>
      <c r="AD41" s="47">
        <f t="shared" si="6"/>
        <v>3.3075065408775237</v>
      </c>
      <c r="AE41" s="47">
        <f t="shared" si="7"/>
        <v>2.2609108022337492</v>
      </c>
      <c r="AF41" s="47">
        <f t="shared" si="15"/>
        <v>7.6243216218464447</v>
      </c>
      <c r="AG41" s="47">
        <f t="shared" si="16"/>
        <v>0.2696507808438014</v>
      </c>
      <c r="AH41" s="47">
        <f t="shared" si="17"/>
        <v>0.43380994466449563</v>
      </c>
      <c r="AI41" s="47">
        <f t="shared" si="18"/>
        <v>0.29653927449170303</v>
      </c>
      <c r="AJ41" s="47">
        <f t="shared" si="8"/>
        <v>3</v>
      </c>
    </row>
    <row r="42" spans="1:36" x14ac:dyDescent="0.3">
      <c r="A42" s="2">
        <v>30</v>
      </c>
      <c r="B42" s="13">
        <v>0.46672346542798115</v>
      </c>
      <c r="C42" s="21">
        <v>0.13789038283209309</v>
      </c>
      <c r="D42" s="31">
        <v>0.69099104221869756</v>
      </c>
      <c r="E42" s="25">
        <f t="shared" si="19"/>
        <v>0</v>
      </c>
      <c r="F42" s="26">
        <f t="shared" si="20"/>
        <v>0</v>
      </c>
      <c r="G42" s="26">
        <f t="shared" si="21"/>
        <v>30000</v>
      </c>
      <c r="H42" s="27">
        <f t="shared" si="22"/>
        <v>30000</v>
      </c>
      <c r="I42" s="25">
        <f t="shared" si="9"/>
        <v>0</v>
      </c>
      <c r="J42" s="26">
        <f t="shared" si="10"/>
        <v>0</v>
      </c>
      <c r="K42" s="26">
        <f t="shared" si="11"/>
        <v>3026</v>
      </c>
      <c r="L42" s="27">
        <f t="shared" si="0"/>
        <v>3026</v>
      </c>
      <c r="M42" s="19" t="str">
        <f t="shared" si="1"/>
        <v/>
      </c>
      <c r="N42" s="3" t="str">
        <f t="shared" si="1"/>
        <v/>
      </c>
      <c r="O42" s="3">
        <f t="shared" si="1"/>
        <v>0.10086666666666666</v>
      </c>
      <c r="P42" s="4">
        <f t="shared" si="2"/>
        <v>0.10086666666666666</v>
      </c>
      <c r="Q42" s="25">
        <f>SUM(E$13:E42)</f>
        <v>190000</v>
      </c>
      <c r="R42" s="26">
        <f>SUM(F$13:F42)</f>
        <v>370000</v>
      </c>
      <c r="S42" s="26">
        <f>SUM(G$13:G42)</f>
        <v>340000</v>
      </c>
      <c r="T42" s="27">
        <f t="shared" si="12"/>
        <v>900000</v>
      </c>
      <c r="U42" s="25">
        <f>SUM(I$13:I42)</f>
        <v>17117</v>
      </c>
      <c r="V42" s="26">
        <f>SUM(J$13:J42)</f>
        <v>55324</v>
      </c>
      <c r="W42" s="26">
        <f>SUM(K$13:K42)</f>
        <v>34637</v>
      </c>
      <c r="X42" s="27">
        <f t="shared" si="3"/>
        <v>107078</v>
      </c>
      <c r="Y42" s="3">
        <f t="shared" si="13"/>
        <v>9.0089473684210525E-2</v>
      </c>
      <c r="Z42" s="3">
        <f t="shared" si="4"/>
        <v>0.14952432432432433</v>
      </c>
      <c r="AA42" s="3">
        <f t="shared" si="4"/>
        <v>0.10187352941176471</v>
      </c>
      <c r="AB42" s="4">
        <f t="shared" si="14"/>
        <v>0.11897555555555556</v>
      </c>
      <c r="AC42" s="47">
        <f t="shared" si="5"/>
        <v>2.0559042787351722</v>
      </c>
      <c r="AD42" s="47">
        <f t="shared" si="6"/>
        <v>3.3075065408775237</v>
      </c>
      <c r="AE42" s="47">
        <f t="shared" si="7"/>
        <v>2.2591490939687233</v>
      </c>
      <c r="AF42" s="47">
        <f t="shared" si="15"/>
        <v>7.6225599135814193</v>
      </c>
      <c r="AG42" s="47">
        <f t="shared" si="16"/>
        <v>0.26971310190321829</v>
      </c>
      <c r="AH42" s="47">
        <f t="shared" si="17"/>
        <v>0.43391020580689793</v>
      </c>
      <c r="AI42" s="47">
        <f t="shared" si="18"/>
        <v>0.29637669228988378</v>
      </c>
      <c r="AJ42" s="47">
        <f t="shared" si="8"/>
        <v>1</v>
      </c>
    </row>
    <row r="43" spans="1:36" x14ac:dyDescent="0.3">
      <c r="A43" s="2">
        <v>31</v>
      </c>
      <c r="B43" s="13">
        <v>0.12246731489099971</v>
      </c>
      <c r="C43" s="21">
        <v>0.95644669866009235</v>
      </c>
      <c r="D43" s="31">
        <v>0.53654371147099855</v>
      </c>
      <c r="E43" s="25">
        <f t="shared" si="19"/>
        <v>30000</v>
      </c>
      <c r="F43" s="26">
        <f t="shared" si="20"/>
        <v>0</v>
      </c>
      <c r="G43" s="26">
        <f t="shared" si="21"/>
        <v>0</v>
      </c>
      <c r="H43" s="27">
        <f t="shared" si="22"/>
        <v>30000</v>
      </c>
      <c r="I43" s="25">
        <f t="shared" si="9"/>
        <v>2642</v>
      </c>
      <c r="J43" s="26">
        <f t="shared" si="10"/>
        <v>0</v>
      </c>
      <c r="K43" s="26">
        <f t="shared" si="11"/>
        <v>0</v>
      </c>
      <c r="L43" s="27">
        <f t="shared" si="0"/>
        <v>2642</v>
      </c>
      <c r="M43" s="19">
        <f t="shared" si="1"/>
        <v>8.8066666666666668E-2</v>
      </c>
      <c r="N43" s="3" t="str">
        <f t="shared" si="1"/>
        <v/>
      </c>
      <c r="O43" s="3" t="str">
        <f t="shared" si="1"/>
        <v/>
      </c>
      <c r="P43" s="4">
        <f t="shared" si="2"/>
        <v>8.8066666666666668E-2</v>
      </c>
      <c r="Q43" s="25">
        <f>SUM(E$13:E43)</f>
        <v>220000</v>
      </c>
      <c r="R43" s="26">
        <f>SUM(F$13:F43)</f>
        <v>370000</v>
      </c>
      <c r="S43" s="26">
        <f>SUM(G$13:G43)</f>
        <v>340000</v>
      </c>
      <c r="T43" s="27">
        <f t="shared" si="12"/>
        <v>930000</v>
      </c>
      <c r="U43" s="25">
        <f>SUM(I$13:I43)</f>
        <v>19759</v>
      </c>
      <c r="V43" s="26">
        <f>SUM(J$13:J43)</f>
        <v>55324</v>
      </c>
      <c r="W43" s="26">
        <f>SUM(K$13:K43)</f>
        <v>34637</v>
      </c>
      <c r="X43" s="27">
        <f t="shared" si="3"/>
        <v>109720</v>
      </c>
      <c r="Y43" s="3">
        <f t="shared" si="13"/>
        <v>8.9813636363636359E-2</v>
      </c>
      <c r="Z43" s="3">
        <f t="shared" si="4"/>
        <v>0.14952432432432433</v>
      </c>
      <c r="AA43" s="3">
        <f t="shared" si="4"/>
        <v>0.10187352941176471</v>
      </c>
      <c r="AB43" s="4">
        <f t="shared" si="14"/>
        <v>0.11797849462365591</v>
      </c>
      <c r="AC43" s="47">
        <f t="shared" si="5"/>
        <v>2.051372519666419</v>
      </c>
      <c r="AD43" s="47">
        <f t="shared" si="6"/>
        <v>3.3075065408775237</v>
      </c>
      <c r="AE43" s="47">
        <f t="shared" si="7"/>
        <v>2.2591490939687233</v>
      </c>
      <c r="AF43" s="47">
        <f t="shared" si="15"/>
        <v>7.6180281545126665</v>
      </c>
      <c r="AG43" s="47">
        <f t="shared" si="16"/>
        <v>0.26927867396384642</v>
      </c>
      <c r="AH43" s="47">
        <f t="shared" si="17"/>
        <v>0.43416832726172938</v>
      </c>
      <c r="AI43" s="47">
        <f t="shared" si="18"/>
        <v>0.29655299877442415</v>
      </c>
      <c r="AJ43" s="47">
        <f t="shared" si="8"/>
        <v>3</v>
      </c>
    </row>
    <row r="44" spans="1:36" x14ac:dyDescent="0.3">
      <c r="A44" s="2">
        <v>32</v>
      </c>
      <c r="B44" s="13">
        <v>0.75077591207314509</v>
      </c>
      <c r="C44" s="21">
        <v>0.64110748239285398</v>
      </c>
      <c r="D44" s="31">
        <v>0.98913580362115039</v>
      </c>
      <c r="E44" s="25">
        <f t="shared" si="19"/>
        <v>0</v>
      </c>
      <c r="F44" s="26">
        <f t="shared" si="20"/>
        <v>0</v>
      </c>
      <c r="G44" s="26">
        <f t="shared" si="21"/>
        <v>30000</v>
      </c>
      <c r="H44" s="27">
        <f t="shared" si="22"/>
        <v>30000</v>
      </c>
      <c r="I44" s="25">
        <f t="shared" si="9"/>
        <v>0</v>
      </c>
      <c r="J44" s="26">
        <f t="shared" si="10"/>
        <v>0</v>
      </c>
      <c r="K44" s="26">
        <f t="shared" si="11"/>
        <v>3120</v>
      </c>
      <c r="L44" s="27">
        <f t="shared" si="0"/>
        <v>3120</v>
      </c>
      <c r="M44" s="19" t="str">
        <f t="shared" si="1"/>
        <v/>
      </c>
      <c r="N44" s="3" t="str">
        <f t="shared" si="1"/>
        <v/>
      </c>
      <c r="O44" s="3">
        <f t="shared" si="1"/>
        <v>0.104</v>
      </c>
      <c r="P44" s="4">
        <f t="shared" si="2"/>
        <v>0.104</v>
      </c>
      <c r="Q44" s="25">
        <f>SUM(E$13:E44)</f>
        <v>220000</v>
      </c>
      <c r="R44" s="26">
        <f>SUM(F$13:F44)</f>
        <v>370000</v>
      </c>
      <c r="S44" s="26">
        <f>SUM(G$13:G44)</f>
        <v>370000</v>
      </c>
      <c r="T44" s="27">
        <f t="shared" si="12"/>
        <v>960000</v>
      </c>
      <c r="U44" s="25">
        <f>SUM(I$13:I44)</f>
        <v>19759</v>
      </c>
      <c r="V44" s="26">
        <f>SUM(J$13:J44)</f>
        <v>55324</v>
      </c>
      <c r="W44" s="26">
        <f>SUM(K$13:K44)</f>
        <v>37757</v>
      </c>
      <c r="X44" s="27">
        <f t="shared" si="3"/>
        <v>112840</v>
      </c>
      <c r="Y44" s="3">
        <f t="shared" si="13"/>
        <v>8.9813636363636359E-2</v>
      </c>
      <c r="Z44" s="3">
        <f t="shared" si="4"/>
        <v>0.14952432432432433</v>
      </c>
      <c r="AA44" s="3">
        <f t="shared" si="4"/>
        <v>0.10204594594594595</v>
      </c>
      <c r="AB44" s="4">
        <f t="shared" si="14"/>
        <v>0.11754166666666667</v>
      </c>
      <c r="AC44" s="47">
        <f t="shared" si="5"/>
        <v>2.051372519666419</v>
      </c>
      <c r="AD44" s="47">
        <f t="shared" si="6"/>
        <v>3.3075065408775237</v>
      </c>
      <c r="AE44" s="47">
        <f t="shared" si="7"/>
        <v>2.2622673612935587</v>
      </c>
      <c r="AF44" s="47">
        <f t="shared" si="15"/>
        <v>7.6211464218375014</v>
      </c>
      <c r="AG44" s="47">
        <f t="shared" si="16"/>
        <v>0.26916849593500153</v>
      </c>
      <c r="AH44" s="47">
        <f t="shared" si="17"/>
        <v>0.43399068300278965</v>
      </c>
      <c r="AI44" s="47">
        <f t="shared" si="18"/>
        <v>0.29684082106220883</v>
      </c>
      <c r="AJ44" s="47">
        <f t="shared" si="8"/>
        <v>2</v>
      </c>
    </row>
    <row r="45" spans="1:36" x14ac:dyDescent="0.3">
      <c r="A45" s="2">
        <v>33</v>
      </c>
      <c r="B45" s="13">
        <v>0.44080644629370691</v>
      </c>
      <c r="C45" s="21">
        <v>0.70481351186439056</v>
      </c>
      <c r="D45" s="31">
        <v>5.7944183564048068E-2</v>
      </c>
      <c r="E45" s="25">
        <f t="shared" si="19"/>
        <v>0</v>
      </c>
      <c r="F45" s="26">
        <f t="shared" si="20"/>
        <v>30000</v>
      </c>
      <c r="G45" s="26">
        <f t="shared" si="21"/>
        <v>0</v>
      </c>
      <c r="H45" s="27">
        <f t="shared" si="22"/>
        <v>30000</v>
      </c>
      <c r="I45" s="25">
        <f t="shared" si="9"/>
        <v>0</v>
      </c>
      <c r="J45" s="26">
        <f t="shared" si="10"/>
        <v>4533</v>
      </c>
      <c r="K45" s="26">
        <f t="shared" si="11"/>
        <v>0</v>
      </c>
      <c r="L45" s="27">
        <f t="shared" si="0"/>
        <v>4533</v>
      </c>
      <c r="M45" s="19" t="str">
        <f t="shared" ref="M45:O76" si="23">IF(E45=0,"",I45/E45)</f>
        <v/>
      </c>
      <c r="N45" s="3">
        <f t="shared" si="23"/>
        <v>0.15110000000000001</v>
      </c>
      <c r="O45" s="3" t="str">
        <f t="shared" si="23"/>
        <v/>
      </c>
      <c r="P45" s="4">
        <f t="shared" si="2"/>
        <v>0.15110000000000001</v>
      </c>
      <c r="Q45" s="25">
        <f>SUM(E$13:E45)</f>
        <v>220000</v>
      </c>
      <c r="R45" s="26">
        <f>SUM(F$13:F45)</f>
        <v>400000</v>
      </c>
      <c r="S45" s="26">
        <f>SUM(G$13:G45)</f>
        <v>370000</v>
      </c>
      <c r="T45" s="27">
        <f t="shared" si="12"/>
        <v>990000</v>
      </c>
      <c r="U45" s="25">
        <f>SUM(I$13:I45)</f>
        <v>19759</v>
      </c>
      <c r="V45" s="26">
        <f>SUM(J$13:J45)</f>
        <v>59857</v>
      </c>
      <c r="W45" s="26">
        <f>SUM(K$13:K45)</f>
        <v>37757</v>
      </c>
      <c r="X45" s="27">
        <f t="shared" si="3"/>
        <v>117373</v>
      </c>
      <c r="Y45" s="3">
        <f t="shared" si="13"/>
        <v>8.9813636363636359E-2</v>
      </c>
      <c r="Z45" s="3">
        <f t="shared" si="4"/>
        <v>0.14964250000000001</v>
      </c>
      <c r="AA45" s="3">
        <f t="shared" si="4"/>
        <v>0.10204594594594595</v>
      </c>
      <c r="AB45" s="4">
        <f t="shared" si="14"/>
        <v>0.11855858585858586</v>
      </c>
      <c r="AC45" s="47">
        <f t="shared" ref="AC45:AC76" si="24">EXP(Y45/$C$8)</f>
        <v>2.051372519666419</v>
      </c>
      <c r="AD45" s="47">
        <f t="shared" ref="AD45:AD76" si="25">EXP(Z45/$C$8)</f>
        <v>3.3106349540160167</v>
      </c>
      <c r="AE45" s="47">
        <f t="shared" ref="AE45:AE76" si="26">EXP(AA45/$C$8)</f>
        <v>2.2622673612935587</v>
      </c>
      <c r="AF45" s="47">
        <f t="shared" si="15"/>
        <v>7.6242748349759939</v>
      </c>
      <c r="AG45" s="47">
        <f t="shared" si="16"/>
        <v>0.2690580499873701</v>
      </c>
      <c r="AH45" s="47">
        <f t="shared" si="17"/>
        <v>0.43422292948158664</v>
      </c>
      <c r="AI45" s="47">
        <f t="shared" si="18"/>
        <v>0.29671902053104332</v>
      </c>
      <c r="AJ45" s="47">
        <f t="shared" ref="AJ45:AJ76" si="27">IF(AG45&gt;=C45,1,IF(SUM(AG45:AH45)&gt;=C45,2,3))</f>
        <v>3</v>
      </c>
    </row>
    <row r="46" spans="1:36" x14ac:dyDescent="0.3">
      <c r="A46" s="2">
        <v>34</v>
      </c>
      <c r="B46" s="13">
        <v>0.37928300021913264</v>
      </c>
      <c r="C46" s="21">
        <v>0.58343850906323758</v>
      </c>
      <c r="D46" s="31">
        <v>0.9713856665544085</v>
      </c>
      <c r="E46" s="25">
        <f t="shared" si="19"/>
        <v>0</v>
      </c>
      <c r="F46" s="26">
        <f t="shared" si="20"/>
        <v>0</v>
      </c>
      <c r="G46" s="26">
        <f t="shared" si="21"/>
        <v>30000</v>
      </c>
      <c r="H46" s="27">
        <f t="shared" si="22"/>
        <v>30000</v>
      </c>
      <c r="I46" s="25">
        <f t="shared" si="9"/>
        <v>0</v>
      </c>
      <c r="J46" s="26">
        <f t="shared" si="10"/>
        <v>0</v>
      </c>
      <c r="K46" s="26">
        <f t="shared" si="11"/>
        <v>3099</v>
      </c>
      <c r="L46" s="27">
        <f t="shared" si="0"/>
        <v>3099</v>
      </c>
      <c r="M46" s="19" t="str">
        <f t="shared" si="23"/>
        <v/>
      </c>
      <c r="N46" s="3" t="str">
        <f t="shared" si="23"/>
        <v/>
      </c>
      <c r="O46" s="3">
        <f t="shared" si="23"/>
        <v>0.1033</v>
      </c>
      <c r="P46" s="4">
        <f t="shared" si="2"/>
        <v>0.1033</v>
      </c>
      <c r="Q46" s="25">
        <f>SUM(E$13:E46)</f>
        <v>220000</v>
      </c>
      <c r="R46" s="26">
        <f>SUM(F$13:F46)</f>
        <v>400000</v>
      </c>
      <c r="S46" s="26">
        <f>SUM(G$13:G46)</f>
        <v>400000</v>
      </c>
      <c r="T46" s="27">
        <f t="shared" si="12"/>
        <v>1020000</v>
      </c>
      <c r="U46" s="25">
        <f>SUM(I$13:I46)</f>
        <v>19759</v>
      </c>
      <c r="V46" s="26">
        <f>SUM(J$13:J46)</f>
        <v>59857</v>
      </c>
      <c r="W46" s="26">
        <f>SUM(K$13:K46)</f>
        <v>40856</v>
      </c>
      <c r="X46" s="27">
        <f t="shared" si="3"/>
        <v>120472</v>
      </c>
      <c r="Y46" s="3">
        <f t="shared" si="13"/>
        <v>8.9813636363636359E-2</v>
      </c>
      <c r="Z46" s="3">
        <f t="shared" si="4"/>
        <v>0.14964250000000001</v>
      </c>
      <c r="AA46" s="3">
        <f t="shared" si="4"/>
        <v>0.10213999999999999</v>
      </c>
      <c r="AB46" s="4">
        <f t="shared" si="14"/>
        <v>0.11810980392156863</v>
      </c>
      <c r="AC46" s="47">
        <f t="shared" si="24"/>
        <v>2.051372519666419</v>
      </c>
      <c r="AD46" s="47">
        <f t="shared" si="25"/>
        <v>3.3106349540160167</v>
      </c>
      <c r="AE46" s="47">
        <f t="shared" si="26"/>
        <v>2.263970205184175</v>
      </c>
      <c r="AF46" s="47">
        <f t="shared" si="15"/>
        <v>7.6259776788666107</v>
      </c>
      <c r="AG46" s="47">
        <f t="shared" si="16"/>
        <v>0.26899797062759018</v>
      </c>
      <c r="AH46" s="47">
        <f t="shared" si="17"/>
        <v>0.43412596960394595</v>
      </c>
      <c r="AI46" s="47">
        <f t="shared" si="18"/>
        <v>0.29687605976846382</v>
      </c>
      <c r="AJ46" s="47">
        <f t="shared" si="27"/>
        <v>2</v>
      </c>
    </row>
    <row r="47" spans="1:36" x14ac:dyDescent="0.3">
      <c r="A47" s="2">
        <v>35</v>
      </c>
      <c r="B47" s="13">
        <v>0.16918604551395922</v>
      </c>
      <c r="C47" s="21">
        <v>0.85672879876591712</v>
      </c>
      <c r="D47" s="31">
        <v>0.79024571973503632</v>
      </c>
      <c r="E47" s="25">
        <f t="shared" si="19"/>
        <v>0</v>
      </c>
      <c r="F47" s="26">
        <f t="shared" si="20"/>
        <v>30000</v>
      </c>
      <c r="G47" s="26">
        <f t="shared" si="21"/>
        <v>0</v>
      </c>
      <c r="H47" s="27">
        <f t="shared" si="22"/>
        <v>30000</v>
      </c>
      <c r="I47" s="25">
        <f t="shared" si="9"/>
        <v>0</v>
      </c>
      <c r="J47" s="26">
        <f t="shared" si="10"/>
        <v>4566</v>
      </c>
      <c r="K47" s="26">
        <f t="shared" si="11"/>
        <v>0</v>
      </c>
      <c r="L47" s="27">
        <f t="shared" si="0"/>
        <v>4566</v>
      </c>
      <c r="M47" s="19" t="str">
        <f t="shared" si="23"/>
        <v/>
      </c>
      <c r="N47" s="3">
        <f t="shared" si="23"/>
        <v>0.1522</v>
      </c>
      <c r="O47" s="3" t="str">
        <f t="shared" si="23"/>
        <v/>
      </c>
      <c r="P47" s="4">
        <f t="shared" si="2"/>
        <v>0.1522</v>
      </c>
      <c r="Q47" s="25">
        <f>SUM(E$13:E47)</f>
        <v>220000</v>
      </c>
      <c r="R47" s="26">
        <f>SUM(F$13:F47)</f>
        <v>430000</v>
      </c>
      <c r="S47" s="26">
        <f>SUM(G$13:G47)</f>
        <v>400000</v>
      </c>
      <c r="T47" s="27">
        <f t="shared" si="12"/>
        <v>1050000</v>
      </c>
      <c r="U47" s="25">
        <f>SUM(I$13:I47)</f>
        <v>19759</v>
      </c>
      <c r="V47" s="26">
        <f>SUM(J$13:J47)</f>
        <v>64423</v>
      </c>
      <c r="W47" s="26">
        <f>SUM(K$13:K47)</f>
        <v>40856</v>
      </c>
      <c r="X47" s="27">
        <f t="shared" si="3"/>
        <v>125038</v>
      </c>
      <c r="Y47" s="3">
        <f t="shared" si="13"/>
        <v>8.9813636363636359E-2</v>
      </c>
      <c r="Z47" s="3">
        <f t="shared" si="4"/>
        <v>0.14982093023255813</v>
      </c>
      <c r="AA47" s="3">
        <f t="shared" si="4"/>
        <v>0.10213999999999999</v>
      </c>
      <c r="AB47" s="4">
        <f t="shared" si="14"/>
        <v>0.11908380952380952</v>
      </c>
      <c r="AC47" s="47">
        <f t="shared" si="24"/>
        <v>2.051372519666419</v>
      </c>
      <c r="AD47" s="47">
        <f t="shared" si="25"/>
        <v>3.3153640673983005</v>
      </c>
      <c r="AE47" s="47">
        <f t="shared" si="26"/>
        <v>2.263970205184175</v>
      </c>
      <c r="AF47" s="47">
        <f t="shared" si="15"/>
        <v>7.6307067922488949</v>
      </c>
      <c r="AG47" s="47">
        <f t="shared" si="16"/>
        <v>0.26883125973994421</v>
      </c>
      <c r="AH47" s="47">
        <f t="shared" si="17"/>
        <v>0.43447666876231894</v>
      </c>
      <c r="AI47" s="47">
        <f t="shared" si="18"/>
        <v>0.2966920714977368</v>
      </c>
      <c r="AJ47" s="47">
        <f t="shared" si="27"/>
        <v>3</v>
      </c>
    </row>
    <row r="48" spans="1:36" x14ac:dyDescent="0.3">
      <c r="A48" s="2">
        <v>36</v>
      </c>
      <c r="B48" s="13">
        <v>4.7865154844888069E-2</v>
      </c>
      <c r="C48" s="21">
        <v>0.52541042716998121</v>
      </c>
      <c r="D48" s="31">
        <v>0.41685646428506251</v>
      </c>
      <c r="E48" s="25">
        <f t="shared" si="19"/>
        <v>0</v>
      </c>
      <c r="F48" s="26">
        <f t="shared" si="20"/>
        <v>0</v>
      </c>
      <c r="G48" s="26">
        <f t="shared" si="21"/>
        <v>30000</v>
      </c>
      <c r="H48" s="27">
        <f t="shared" si="22"/>
        <v>30000</v>
      </c>
      <c r="I48" s="25">
        <f t="shared" si="9"/>
        <v>0</v>
      </c>
      <c r="J48" s="26">
        <f t="shared" si="10"/>
        <v>0</v>
      </c>
      <c r="K48" s="26">
        <f t="shared" si="11"/>
        <v>2989</v>
      </c>
      <c r="L48" s="27">
        <f t="shared" si="0"/>
        <v>2989</v>
      </c>
      <c r="M48" s="19" t="str">
        <f t="shared" si="23"/>
        <v/>
      </c>
      <c r="N48" s="3" t="str">
        <f t="shared" si="23"/>
        <v/>
      </c>
      <c r="O48" s="3">
        <f t="shared" si="23"/>
        <v>9.9633333333333338E-2</v>
      </c>
      <c r="P48" s="4">
        <f t="shared" si="2"/>
        <v>9.9633333333333338E-2</v>
      </c>
      <c r="Q48" s="25">
        <f>SUM(E$13:E48)</f>
        <v>220000</v>
      </c>
      <c r="R48" s="26">
        <f>SUM(F$13:F48)</f>
        <v>430000</v>
      </c>
      <c r="S48" s="26">
        <f>SUM(G$13:G48)</f>
        <v>430000</v>
      </c>
      <c r="T48" s="27">
        <f t="shared" si="12"/>
        <v>1080000</v>
      </c>
      <c r="U48" s="25">
        <f>SUM(I$13:I48)</f>
        <v>19759</v>
      </c>
      <c r="V48" s="26">
        <f>SUM(J$13:J48)</f>
        <v>64423</v>
      </c>
      <c r="W48" s="26">
        <f>SUM(K$13:K48)</f>
        <v>43845</v>
      </c>
      <c r="X48" s="27">
        <f t="shared" si="3"/>
        <v>128027</v>
      </c>
      <c r="Y48" s="3">
        <f t="shared" si="13"/>
        <v>8.9813636363636359E-2</v>
      </c>
      <c r="Z48" s="3">
        <f t="shared" si="4"/>
        <v>0.14982093023255813</v>
      </c>
      <c r="AA48" s="3">
        <f t="shared" si="4"/>
        <v>0.10196511627906976</v>
      </c>
      <c r="AB48" s="4">
        <f t="shared" si="14"/>
        <v>0.11854351851851852</v>
      </c>
      <c r="AC48" s="47">
        <f t="shared" si="24"/>
        <v>2.051372519666419</v>
      </c>
      <c r="AD48" s="47">
        <f t="shared" si="25"/>
        <v>3.3153640673983005</v>
      </c>
      <c r="AE48" s="47">
        <f t="shared" si="26"/>
        <v>2.2608049676261017</v>
      </c>
      <c r="AF48" s="47">
        <f t="shared" si="15"/>
        <v>7.6275415546908221</v>
      </c>
      <c r="AG48" s="47">
        <f t="shared" si="16"/>
        <v>0.26894281793913744</v>
      </c>
      <c r="AH48" s="47">
        <f t="shared" si="17"/>
        <v>0.43465696563257683</v>
      </c>
      <c r="AI48" s="47">
        <f t="shared" si="18"/>
        <v>0.29640021642828562</v>
      </c>
      <c r="AJ48" s="47">
        <f t="shared" si="27"/>
        <v>2</v>
      </c>
    </row>
    <row r="49" spans="1:36" x14ac:dyDescent="0.3">
      <c r="A49" s="2">
        <v>37</v>
      </c>
      <c r="B49" s="13">
        <v>0.19716443155712249</v>
      </c>
      <c r="C49" s="21">
        <v>0.88580004983850236</v>
      </c>
      <c r="D49" s="31">
        <v>3.0788225974295758E-2</v>
      </c>
      <c r="E49" s="25">
        <f t="shared" si="19"/>
        <v>0</v>
      </c>
      <c r="F49" s="26">
        <f t="shared" si="20"/>
        <v>30000</v>
      </c>
      <c r="G49" s="26">
        <f t="shared" si="21"/>
        <v>0</v>
      </c>
      <c r="H49" s="27">
        <f t="shared" si="22"/>
        <v>30000</v>
      </c>
      <c r="I49" s="25">
        <f t="shared" si="9"/>
        <v>0</v>
      </c>
      <c r="J49" s="26">
        <f t="shared" si="10"/>
        <v>4575</v>
      </c>
      <c r="K49" s="26">
        <f t="shared" si="11"/>
        <v>0</v>
      </c>
      <c r="L49" s="27">
        <f t="shared" si="0"/>
        <v>4575</v>
      </c>
      <c r="M49" s="19" t="str">
        <f t="shared" si="23"/>
        <v/>
      </c>
      <c r="N49" s="3">
        <f t="shared" si="23"/>
        <v>0.1525</v>
      </c>
      <c r="O49" s="3" t="str">
        <f t="shared" si="23"/>
        <v/>
      </c>
      <c r="P49" s="4">
        <f t="shared" si="2"/>
        <v>0.1525</v>
      </c>
      <c r="Q49" s="25">
        <f>SUM(E$13:E49)</f>
        <v>220000</v>
      </c>
      <c r="R49" s="26">
        <f>SUM(F$13:F49)</f>
        <v>460000</v>
      </c>
      <c r="S49" s="26">
        <f>SUM(G$13:G49)</f>
        <v>430000</v>
      </c>
      <c r="T49" s="27">
        <f t="shared" si="12"/>
        <v>1110000</v>
      </c>
      <c r="U49" s="25">
        <f>SUM(I$13:I49)</f>
        <v>19759</v>
      </c>
      <c r="V49" s="26">
        <f>SUM(J$13:J49)</f>
        <v>68998</v>
      </c>
      <c r="W49" s="26">
        <f>SUM(K$13:K49)</f>
        <v>43845</v>
      </c>
      <c r="X49" s="27">
        <f t="shared" si="3"/>
        <v>132602</v>
      </c>
      <c r="Y49" s="3">
        <f t="shared" si="13"/>
        <v>8.9813636363636359E-2</v>
      </c>
      <c r="Z49" s="3">
        <f t="shared" si="4"/>
        <v>0.14999565217391303</v>
      </c>
      <c r="AA49" s="3">
        <f t="shared" si="4"/>
        <v>0.10196511627906976</v>
      </c>
      <c r="AB49" s="4">
        <f t="shared" si="14"/>
        <v>0.11946126126126126</v>
      </c>
      <c r="AC49" s="47">
        <f t="shared" si="24"/>
        <v>2.051372519666419</v>
      </c>
      <c r="AD49" s="47">
        <f t="shared" si="25"/>
        <v>3.3200014424171647</v>
      </c>
      <c r="AE49" s="47">
        <f t="shared" si="26"/>
        <v>2.2608049676261017</v>
      </c>
      <c r="AF49" s="47">
        <f t="shared" si="15"/>
        <v>7.6321789297096849</v>
      </c>
      <c r="AG49" s="47">
        <f t="shared" si="16"/>
        <v>0.26877940605939771</v>
      </c>
      <c r="AH49" s="47">
        <f t="shared" si="17"/>
        <v>0.43500047273439013</v>
      </c>
      <c r="AI49" s="47">
        <f t="shared" si="18"/>
        <v>0.29622012120621222</v>
      </c>
      <c r="AJ49" s="47">
        <f t="shared" si="27"/>
        <v>3</v>
      </c>
    </row>
    <row r="50" spans="1:36" x14ac:dyDescent="0.3">
      <c r="A50" s="2">
        <v>38</v>
      </c>
      <c r="B50" s="13">
        <v>0.48165300113802223</v>
      </c>
      <c r="C50" s="21">
        <v>0.63957253558059357</v>
      </c>
      <c r="D50" s="31">
        <v>0.56574500553275064</v>
      </c>
      <c r="E50" s="25">
        <f t="shared" si="19"/>
        <v>0</v>
      </c>
      <c r="F50" s="26">
        <f t="shared" si="20"/>
        <v>0</v>
      </c>
      <c r="G50" s="26">
        <f t="shared" si="21"/>
        <v>30000</v>
      </c>
      <c r="H50" s="27">
        <f t="shared" si="22"/>
        <v>30000</v>
      </c>
      <c r="I50" s="25">
        <f t="shared" si="9"/>
        <v>0</v>
      </c>
      <c r="J50" s="26">
        <f t="shared" si="10"/>
        <v>0</v>
      </c>
      <c r="K50" s="26">
        <f t="shared" si="11"/>
        <v>3008</v>
      </c>
      <c r="L50" s="27">
        <f t="shared" si="0"/>
        <v>3008</v>
      </c>
      <c r="M50" s="19" t="str">
        <f t="shared" si="23"/>
        <v/>
      </c>
      <c r="N50" s="3" t="str">
        <f t="shared" si="23"/>
        <v/>
      </c>
      <c r="O50" s="3">
        <f t="shared" si="23"/>
        <v>0.10026666666666667</v>
      </c>
      <c r="P50" s="4">
        <f t="shared" si="2"/>
        <v>0.10026666666666667</v>
      </c>
      <c r="Q50" s="25">
        <f>SUM(E$13:E50)</f>
        <v>220000</v>
      </c>
      <c r="R50" s="26">
        <f>SUM(F$13:F50)</f>
        <v>460000</v>
      </c>
      <c r="S50" s="26">
        <f>SUM(G$13:G50)</f>
        <v>460000</v>
      </c>
      <c r="T50" s="27">
        <f t="shared" si="12"/>
        <v>1140000</v>
      </c>
      <c r="U50" s="25">
        <f>SUM(I$13:I50)</f>
        <v>19759</v>
      </c>
      <c r="V50" s="26">
        <f>SUM(J$13:J50)</f>
        <v>68998</v>
      </c>
      <c r="W50" s="26">
        <f>SUM(K$13:K50)</f>
        <v>46853</v>
      </c>
      <c r="X50" s="27">
        <f t="shared" si="3"/>
        <v>135610</v>
      </c>
      <c r="Y50" s="3">
        <f t="shared" si="13"/>
        <v>8.9813636363636359E-2</v>
      </c>
      <c r="Z50" s="3">
        <f t="shared" si="4"/>
        <v>0.14999565217391303</v>
      </c>
      <c r="AA50" s="3">
        <f t="shared" si="4"/>
        <v>0.10185434782608696</v>
      </c>
      <c r="AB50" s="4">
        <f t="shared" si="14"/>
        <v>0.11895614035087719</v>
      </c>
      <c r="AC50" s="47">
        <f t="shared" si="24"/>
        <v>2.051372519666419</v>
      </c>
      <c r="AD50" s="47">
        <f t="shared" si="25"/>
        <v>3.3200014424171647</v>
      </c>
      <c r="AE50" s="47">
        <f t="shared" si="26"/>
        <v>2.2588024480710374</v>
      </c>
      <c r="AF50" s="47">
        <f t="shared" si="15"/>
        <v>7.630176410154621</v>
      </c>
      <c r="AG50" s="47">
        <f t="shared" si="16"/>
        <v>0.26884994650141375</v>
      </c>
      <c r="AH50" s="47">
        <f t="shared" si="17"/>
        <v>0.43511463745435042</v>
      </c>
      <c r="AI50" s="47">
        <f t="shared" si="18"/>
        <v>0.29603541604423589</v>
      </c>
      <c r="AJ50" s="47">
        <f t="shared" si="27"/>
        <v>2</v>
      </c>
    </row>
    <row r="51" spans="1:36" x14ac:dyDescent="0.3">
      <c r="A51" s="2">
        <v>39</v>
      </c>
      <c r="B51" s="13">
        <v>0.53252149389767411</v>
      </c>
      <c r="C51" s="21">
        <v>0.26264872583515153</v>
      </c>
      <c r="D51" s="31">
        <v>0.87955960602997807</v>
      </c>
      <c r="E51" s="25">
        <f t="shared" si="19"/>
        <v>0</v>
      </c>
      <c r="F51" s="26">
        <f t="shared" si="20"/>
        <v>30000</v>
      </c>
      <c r="G51" s="26">
        <f t="shared" si="21"/>
        <v>0</v>
      </c>
      <c r="H51" s="27">
        <f t="shared" si="22"/>
        <v>30000</v>
      </c>
      <c r="I51" s="25">
        <f t="shared" si="9"/>
        <v>0</v>
      </c>
      <c r="J51" s="26">
        <f t="shared" si="10"/>
        <v>4461</v>
      </c>
      <c r="K51" s="26">
        <f t="shared" si="11"/>
        <v>0</v>
      </c>
      <c r="L51" s="27">
        <f t="shared" si="0"/>
        <v>4461</v>
      </c>
      <c r="M51" s="19" t="str">
        <f t="shared" si="23"/>
        <v/>
      </c>
      <c r="N51" s="3">
        <f t="shared" si="23"/>
        <v>0.1487</v>
      </c>
      <c r="O51" s="3" t="str">
        <f t="shared" si="23"/>
        <v/>
      </c>
      <c r="P51" s="4">
        <f t="shared" si="2"/>
        <v>0.1487</v>
      </c>
      <c r="Q51" s="25">
        <f>SUM(E$13:E51)</f>
        <v>220000</v>
      </c>
      <c r="R51" s="26">
        <f>SUM(F$13:F51)</f>
        <v>490000</v>
      </c>
      <c r="S51" s="26">
        <f>SUM(G$13:G51)</f>
        <v>460000</v>
      </c>
      <c r="T51" s="27">
        <f t="shared" si="12"/>
        <v>1170000</v>
      </c>
      <c r="U51" s="25">
        <f>SUM(I$13:I51)</f>
        <v>19759</v>
      </c>
      <c r="V51" s="26">
        <f>SUM(J$13:J51)</f>
        <v>73459</v>
      </c>
      <c r="W51" s="26">
        <f>SUM(K$13:K51)</f>
        <v>46853</v>
      </c>
      <c r="X51" s="27">
        <f t="shared" si="3"/>
        <v>140071</v>
      </c>
      <c r="Y51" s="3">
        <f t="shared" si="13"/>
        <v>8.9813636363636359E-2</v>
      </c>
      <c r="Z51" s="3">
        <f t="shared" si="4"/>
        <v>0.14991632653061224</v>
      </c>
      <c r="AA51" s="3">
        <f t="shared" si="4"/>
        <v>0.10185434782608696</v>
      </c>
      <c r="AB51" s="4">
        <f t="shared" si="14"/>
        <v>0.11971880341880342</v>
      </c>
      <c r="AC51" s="47">
        <f t="shared" si="24"/>
        <v>2.051372519666419</v>
      </c>
      <c r="AD51" s="47">
        <f t="shared" si="25"/>
        <v>3.3178952207959558</v>
      </c>
      <c r="AE51" s="47">
        <f t="shared" si="26"/>
        <v>2.2588024480710374</v>
      </c>
      <c r="AF51" s="47">
        <f t="shared" si="15"/>
        <v>7.6280701885334121</v>
      </c>
      <c r="AG51" s="47">
        <f t="shared" si="16"/>
        <v>0.26892417989940126</v>
      </c>
      <c r="AH51" s="47">
        <f t="shared" si="17"/>
        <v>0.43495866435306896</v>
      </c>
      <c r="AI51" s="47">
        <f t="shared" si="18"/>
        <v>0.29611715574752978</v>
      </c>
      <c r="AJ51" s="47">
        <f t="shared" si="27"/>
        <v>1</v>
      </c>
    </row>
    <row r="52" spans="1:36" x14ac:dyDescent="0.3">
      <c r="A52" s="2">
        <v>40</v>
      </c>
      <c r="B52" s="13">
        <v>0.92255295532965398</v>
      </c>
      <c r="C52" s="21">
        <v>0.5670472003227135</v>
      </c>
      <c r="D52" s="31">
        <v>0.28631397150172722</v>
      </c>
      <c r="E52" s="25">
        <f t="shared" si="19"/>
        <v>30000</v>
      </c>
      <c r="F52" s="26">
        <f t="shared" si="20"/>
        <v>0</v>
      </c>
      <c r="G52" s="26">
        <f t="shared" si="21"/>
        <v>0</v>
      </c>
      <c r="H52" s="27">
        <f t="shared" si="22"/>
        <v>30000</v>
      </c>
      <c r="I52" s="25">
        <f t="shared" si="9"/>
        <v>2771</v>
      </c>
      <c r="J52" s="26">
        <f t="shared" si="10"/>
        <v>0</v>
      </c>
      <c r="K52" s="26">
        <f t="shared" si="11"/>
        <v>0</v>
      </c>
      <c r="L52" s="27">
        <f t="shared" si="0"/>
        <v>2771</v>
      </c>
      <c r="M52" s="19">
        <f t="shared" si="23"/>
        <v>9.2366666666666666E-2</v>
      </c>
      <c r="N52" s="3" t="str">
        <f t="shared" si="23"/>
        <v/>
      </c>
      <c r="O52" s="3" t="str">
        <f t="shared" si="23"/>
        <v/>
      </c>
      <c r="P52" s="4">
        <f t="shared" si="2"/>
        <v>9.2366666666666666E-2</v>
      </c>
      <c r="Q52" s="25">
        <f>SUM(E$13:E52)</f>
        <v>250000</v>
      </c>
      <c r="R52" s="26">
        <f>SUM(F$13:F52)</f>
        <v>490000</v>
      </c>
      <c r="S52" s="26">
        <f>SUM(G$13:G52)</f>
        <v>460000</v>
      </c>
      <c r="T52" s="27">
        <f t="shared" si="12"/>
        <v>1200000</v>
      </c>
      <c r="U52" s="25">
        <f>SUM(I$13:I52)</f>
        <v>22530</v>
      </c>
      <c r="V52" s="26">
        <f>SUM(J$13:J52)</f>
        <v>73459</v>
      </c>
      <c r="W52" s="26">
        <f>SUM(K$13:K52)</f>
        <v>46853</v>
      </c>
      <c r="X52" s="27">
        <f t="shared" si="3"/>
        <v>142842</v>
      </c>
      <c r="Y52" s="3">
        <f t="shared" si="13"/>
        <v>9.0120000000000006E-2</v>
      </c>
      <c r="Z52" s="3">
        <f t="shared" si="4"/>
        <v>0.14991632653061224</v>
      </c>
      <c r="AA52" s="3">
        <f t="shared" si="4"/>
        <v>0.10185434782608696</v>
      </c>
      <c r="AB52" s="4">
        <f t="shared" si="14"/>
        <v>0.119035</v>
      </c>
      <c r="AC52" s="47">
        <f t="shared" si="24"/>
        <v>2.0564064135119406</v>
      </c>
      <c r="AD52" s="47">
        <f t="shared" si="25"/>
        <v>3.3178952207959558</v>
      </c>
      <c r="AE52" s="47">
        <f t="shared" si="26"/>
        <v>2.2588024480710374</v>
      </c>
      <c r="AF52" s="47">
        <f t="shared" si="15"/>
        <v>7.6331040823789333</v>
      </c>
      <c r="AG52" s="47">
        <f t="shared" si="16"/>
        <v>0.26940631115710412</v>
      </c>
      <c r="AH52" s="47">
        <f t="shared" si="17"/>
        <v>0.43467181699452218</v>
      </c>
      <c r="AI52" s="47">
        <f t="shared" si="18"/>
        <v>0.29592187184837376</v>
      </c>
      <c r="AJ52" s="47">
        <f t="shared" si="27"/>
        <v>2</v>
      </c>
    </row>
    <row r="53" spans="1:36" x14ac:dyDescent="0.3">
      <c r="A53" s="2">
        <v>41</v>
      </c>
      <c r="B53" s="13">
        <v>0.30472102087462405</v>
      </c>
      <c r="C53" s="21">
        <v>0.32391430552632161</v>
      </c>
      <c r="D53" s="31">
        <v>0.93321803690125427</v>
      </c>
      <c r="E53" s="25">
        <f t="shared" si="19"/>
        <v>0</v>
      </c>
      <c r="F53" s="26">
        <f t="shared" si="20"/>
        <v>30000</v>
      </c>
      <c r="G53" s="26">
        <f t="shared" si="21"/>
        <v>0</v>
      </c>
      <c r="H53" s="27">
        <f t="shared" si="22"/>
        <v>30000</v>
      </c>
      <c r="I53" s="25">
        <f t="shared" si="9"/>
        <v>0</v>
      </c>
      <c r="J53" s="26">
        <f t="shared" si="10"/>
        <v>4472</v>
      </c>
      <c r="K53" s="26">
        <f t="shared" si="11"/>
        <v>0</v>
      </c>
      <c r="L53" s="27">
        <f t="shared" si="0"/>
        <v>4472</v>
      </c>
      <c r="M53" s="19" t="str">
        <f t="shared" si="23"/>
        <v/>
      </c>
      <c r="N53" s="3">
        <f t="shared" si="23"/>
        <v>0.14906666666666665</v>
      </c>
      <c r="O53" s="3" t="str">
        <f t="shared" si="23"/>
        <v/>
      </c>
      <c r="P53" s="4">
        <f t="shared" si="2"/>
        <v>0.14906666666666665</v>
      </c>
      <c r="Q53" s="25">
        <f>SUM(E$13:E53)</f>
        <v>250000</v>
      </c>
      <c r="R53" s="26">
        <f>SUM(F$13:F53)</f>
        <v>520000</v>
      </c>
      <c r="S53" s="26">
        <f>SUM(G$13:G53)</f>
        <v>460000</v>
      </c>
      <c r="T53" s="27">
        <f t="shared" si="12"/>
        <v>1230000</v>
      </c>
      <c r="U53" s="25">
        <f>SUM(I$13:I53)</f>
        <v>22530</v>
      </c>
      <c r="V53" s="26">
        <f>SUM(J$13:J53)</f>
        <v>77931</v>
      </c>
      <c r="W53" s="26">
        <f>SUM(K$13:K53)</f>
        <v>46853</v>
      </c>
      <c r="X53" s="27">
        <f t="shared" si="3"/>
        <v>147314</v>
      </c>
      <c r="Y53" s="3">
        <f t="shared" si="13"/>
        <v>9.0120000000000006E-2</v>
      </c>
      <c r="Z53" s="3">
        <f t="shared" si="4"/>
        <v>0.14986730769230769</v>
      </c>
      <c r="AA53" s="3">
        <f t="shared" si="4"/>
        <v>0.10185434782608696</v>
      </c>
      <c r="AB53" s="4">
        <f t="shared" si="14"/>
        <v>0.11976747967479674</v>
      </c>
      <c r="AC53" s="47">
        <f t="shared" si="24"/>
        <v>2.0564064135119406</v>
      </c>
      <c r="AD53" s="47">
        <f t="shared" si="25"/>
        <v>3.3165943609244684</v>
      </c>
      <c r="AE53" s="47">
        <f t="shared" si="26"/>
        <v>2.2588024480710374</v>
      </c>
      <c r="AF53" s="47">
        <f t="shared" si="15"/>
        <v>7.6318032225074468</v>
      </c>
      <c r="AG53" s="47">
        <f t="shared" si="16"/>
        <v>0.26945223213398101</v>
      </c>
      <c r="AH53" s="47">
        <f t="shared" si="17"/>
        <v>0.43457545539739345</v>
      </c>
      <c r="AI53" s="47">
        <f t="shared" si="18"/>
        <v>0.29597231246862554</v>
      </c>
      <c r="AJ53" s="47">
        <f t="shared" si="27"/>
        <v>2</v>
      </c>
    </row>
    <row r="54" spans="1:36" x14ac:dyDescent="0.3">
      <c r="A54" s="2">
        <v>42</v>
      </c>
      <c r="B54" s="13">
        <v>0.82345547987851098</v>
      </c>
      <c r="C54" s="21">
        <v>0.28873626061197466</v>
      </c>
      <c r="D54" s="31">
        <v>0.59287093332749319</v>
      </c>
      <c r="E54" s="25">
        <f t="shared" si="19"/>
        <v>0</v>
      </c>
      <c r="F54" s="26">
        <f t="shared" si="20"/>
        <v>30000</v>
      </c>
      <c r="G54" s="26">
        <f t="shared" si="21"/>
        <v>0</v>
      </c>
      <c r="H54" s="27">
        <f t="shared" si="22"/>
        <v>30000</v>
      </c>
      <c r="I54" s="25">
        <f t="shared" si="9"/>
        <v>0</v>
      </c>
      <c r="J54" s="26">
        <f t="shared" si="10"/>
        <v>4465</v>
      </c>
      <c r="K54" s="26">
        <f t="shared" si="11"/>
        <v>0</v>
      </c>
      <c r="L54" s="27">
        <f t="shared" si="0"/>
        <v>4465</v>
      </c>
      <c r="M54" s="19" t="str">
        <f t="shared" si="23"/>
        <v/>
      </c>
      <c r="N54" s="3">
        <f t="shared" si="23"/>
        <v>0.14883333333333335</v>
      </c>
      <c r="O54" s="3" t="str">
        <f t="shared" si="23"/>
        <v/>
      </c>
      <c r="P54" s="4">
        <f t="shared" si="2"/>
        <v>0.14883333333333335</v>
      </c>
      <c r="Q54" s="25">
        <f>SUM(E$13:E54)</f>
        <v>250000</v>
      </c>
      <c r="R54" s="26">
        <f>SUM(F$13:F54)</f>
        <v>550000</v>
      </c>
      <c r="S54" s="26">
        <f>SUM(G$13:G54)</f>
        <v>460000</v>
      </c>
      <c r="T54" s="27">
        <f t="shared" si="12"/>
        <v>1260000</v>
      </c>
      <c r="U54" s="25">
        <f>SUM(I$13:I54)</f>
        <v>22530</v>
      </c>
      <c r="V54" s="26">
        <f>SUM(J$13:J54)</f>
        <v>82396</v>
      </c>
      <c r="W54" s="26">
        <f>SUM(K$13:K54)</f>
        <v>46853</v>
      </c>
      <c r="X54" s="27">
        <f t="shared" si="3"/>
        <v>151779</v>
      </c>
      <c r="Y54" s="3">
        <f t="shared" si="13"/>
        <v>9.0120000000000006E-2</v>
      </c>
      <c r="Z54" s="3">
        <f t="shared" si="4"/>
        <v>0.14981090909090908</v>
      </c>
      <c r="AA54" s="3">
        <f t="shared" si="4"/>
        <v>0.10185434782608696</v>
      </c>
      <c r="AB54" s="4">
        <f t="shared" si="14"/>
        <v>0.12045952380952381</v>
      </c>
      <c r="AC54" s="47">
        <f t="shared" si="24"/>
        <v>2.0564064135119406</v>
      </c>
      <c r="AD54" s="47">
        <f t="shared" si="25"/>
        <v>3.3150982881885867</v>
      </c>
      <c r="AE54" s="47">
        <f t="shared" si="26"/>
        <v>2.2588024480710374</v>
      </c>
      <c r="AF54" s="47">
        <f t="shared" si="15"/>
        <v>7.6303071497715642</v>
      </c>
      <c r="AG54" s="47">
        <f t="shared" si="16"/>
        <v>0.26950506357709403</v>
      </c>
      <c r="AH54" s="47">
        <f t="shared" si="17"/>
        <v>0.43446459272453192</v>
      </c>
      <c r="AI54" s="47">
        <f t="shared" si="18"/>
        <v>0.29603034369837411</v>
      </c>
      <c r="AJ54" s="47">
        <f t="shared" si="27"/>
        <v>2</v>
      </c>
    </row>
    <row r="55" spans="1:36" x14ac:dyDescent="0.3">
      <c r="A55" s="2">
        <v>43</v>
      </c>
      <c r="B55" s="13">
        <v>0.69675708463763708</v>
      </c>
      <c r="C55" s="21">
        <v>0.33186280995242534</v>
      </c>
      <c r="D55" s="31">
        <v>3.0146157546610541E-2</v>
      </c>
      <c r="E55" s="25">
        <f t="shared" si="19"/>
        <v>0</v>
      </c>
      <c r="F55" s="26">
        <f t="shared" si="20"/>
        <v>30000</v>
      </c>
      <c r="G55" s="26">
        <f t="shared" si="21"/>
        <v>0</v>
      </c>
      <c r="H55" s="27">
        <f t="shared" si="22"/>
        <v>30000</v>
      </c>
      <c r="I55" s="25">
        <f t="shared" si="9"/>
        <v>0</v>
      </c>
      <c r="J55" s="26">
        <f t="shared" si="10"/>
        <v>4473</v>
      </c>
      <c r="K55" s="26">
        <f t="shared" si="11"/>
        <v>0</v>
      </c>
      <c r="L55" s="27">
        <f t="shared" si="0"/>
        <v>4473</v>
      </c>
      <c r="M55" s="19" t="str">
        <f t="shared" si="23"/>
        <v/>
      </c>
      <c r="N55" s="3">
        <f t="shared" si="23"/>
        <v>0.14910000000000001</v>
      </c>
      <c r="O55" s="3" t="str">
        <f t="shared" si="23"/>
        <v/>
      </c>
      <c r="P55" s="4">
        <f t="shared" si="2"/>
        <v>0.14910000000000001</v>
      </c>
      <c r="Q55" s="25">
        <f>SUM(E$13:E55)</f>
        <v>250000</v>
      </c>
      <c r="R55" s="26">
        <f>SUM(F$13:F55)</f>
        <v>580000</v>
      </c>
      <c r="S55" s="26">
        <f>SUM(G$13:G55)</f>
        <v>460000</v>
      </c>
      <c r="T55" s="27">
        <f t="shared" si="12"/>
        <v>1290000</v>
      </c>
      <c r="U55" s="25">
        <f>SUM(I$13:I55)</f>
        <v>22530</v>
      </c>
      <c r="V55" s="26">
        <f>SUM(J$13:J55)</f>
        <v>86869</v>
      </c>
      <c r="W55" s="26">
        <f>SUM(K$13:K55)</f>
        <v>46853</v>
      </c>
      <c r="X55" s="27">
        <f t="shared" si="3"/>
        <v>156252</v>
      </c>
      <c r="Y55" s="3">
        <f t="shared" si="13"/>
        <v>9.0120000000000006E-2</v>
      </c>
      <c r="Z55" s="3">
        <f t="shared" si="4"/>
        <v>0.14977413793103447</v>
      </c>
      <c r="AA55" s="3">
        <f t="shared" si="4"/>
        <v>0.10185434782608696</v>
      </c>
      <c r="AB55" s="4">
        <f t="shared" si="14"/>
        <v>0.12112558139534883</v>
      </c>
      <c r="AC55" s="47">
        <f t="shared" si="24"/>
        <v>2.0564064135119406</v>
      </c>
      <c r="AD55" s="47">
        <f t="shared" si="25"/>
        <v>3.3141232315382338</v>
      </c>
      <c r="AE55" s="47">
        <f t="shared" si="26"/>
        <v>2.2588024480710374</v>
      </c>
      <c r="AF55" s="47">
        <f t="shared" si="15"/>
        <v>7.6293320931212119</v>
      </c>
      <c r="AG55" s="47">
        <f t="shared" si="16"/>
        <v>0.26953950731362786</v>
      </c>
      <c r="AH55" s="47">
        <f t="shared" si="17"/>
        <v>0.43439231522328497</v>
      </c>
      <c r="AI55" s="47">
        <f t="shared" si="18"/>
        <v>0.29606817746308717</v>
      </c>
      <c r="AJ55" s="47">
        <f t="shared" si="27"/>
        <v>2</v>
      </c>
    </row>
    <row r="56" spans="1:36" x14ac:dyDescent="0.3">
      <c r="A56" s="2">
        <v>44</v>
      </c>
      <c r="B56" s="13">
        <v>0.55118861757691073</v>
      </c>
      <c r="C56" s="21">
        <v>0.32279980663695784</v>
      </c>
      <c r="D56" s="31">
        <v>0.30245200454104371</v>
      </c>
      <c r="E56" s="25">
        <f t="shared" si="19"/>
        <v>0</v>
      </c>
      <c r="F56" s="26">
        <f t="shared" si="20"/>
        <v>30000</v>
      </c>
      <c r="G56" s="26">
        <f t="shared" si="21"/>
        <v>0</v>
      </c>
      <c r="H56" s="27">
        <f t="shared" si="22"/>
        <v>30000</v>
      </c>
      <c r="I56" s="25">
        <f t="shared" si="9"/>
        <v>0</v>
      </c>
      <c r="J56" s="26">
        <f t="shared" si="10"/>
        <v>4471</v>
      </c>
      <c r="K56" s="26">
        <f t="shared" si="11"/>
        <v>0</v>
      </c>
      <c r="L56" s="27">
        <f t="shared" si="0"/>
        <v>4471</v>
      </c>
      <c r="M56" s="19" t="str">
        <f t="shared" si="23"/>
        <v/>
      </c>
      <c r="N56" s="3">
        <f t="shared" si="23"/>
        <v>0.14903333333333332</v>
      </c>
      <c r="O56" s="3" t="str">
        <f t="shared" si="23"/>
        <v/>
      </c>
      <c r="P56" s="4">
        <f t="shared" si="2"/>
        <v>0.14903333333333332</v>
      </c>
      <c r="Q56" s="25">
        <f>SUM(E$13:E56)</f>
        <v>250000</v>
      </c>
      <c r="R56" s="26">
        <f>SUM(F$13:F56)</f>
        <v>610000</v>
      </c>
      <c r="S56" s="26">
        <f>SUM(G$13:G56)</f>
        <v>460000</v>
      </c>
      <c r="T56" s="27">
        <f t="shared" si="12"/>
        <v>1320000</v>
      </c>
      <c r="U56" s="25">
        <f>SUM(I$13:I56)</f>
        <v>22530</v>
      </c>
      <c r="V56" s="26">
        <f>SUM(J$13:J56)</f>
        <v>91340</v>
      </c>
      <c r="W56" s="26">
        <f>SUM(K$13:K56)</f>
        <v>46853</v>
      </c>
      <c r="X56" s="27">
        <f t="shared" si="3"/>
        <v>160723</v>
      </c>
      <c r="Y56" s="3">
        <f t="shared" si="13"/>
        <v>9.0120000000000006E-2</v>
      </c>
      <c r="Z56" s="3">
        <f t="shared" si="4"/>
        <v>0.14973770491803279</v>
      </c>
      <c r="AA56" s="3">
        <f t="shared" si="4"/>
        <v>0.10185434782608696</v>
      </c>
      <c r="AB56" s="4">
        <f t="shared" si="14"/>
        <v>0.12175984848484848</v>
      </c>
      <c r="AC56" s="47">
        <f t="shared" si="24"/>
        <v>2.0564064135119406</v>
      </c>
      <c r="AD56" s="47">
        <f t="shared" si="25"/>
        <v>3.3131574243358659</v>
      </c>
      <c r="AE56" s="47">
        <f t="shared" si="26"/>
        <v>2.2588024480710374</v>
      </c>
      <c r="AF56" s="47">
        <f t="shared" si="15"/>
        <v>7.6283662859188439</v>
      </c>
      <c r="AG56" s="47">
        <f t="shared" si="16"/>
        <v>0.26957363299502923</v>
      </c>
      <c r="AH56" s="47">
        <f t="shared" si="17"/>
        <v>0.43432070513598747</v>
      </c>
      <c r="AI56" s="47">
        <f t="shared" si="18"/>
        <v>0.29610566186898335</v>
      </c>
      <c r="AJ56" s="47">
        <f t="shared" si="27"/>
        <v>2</v>
      </c>
    </row>
    <row r="57" spans="1:36" x14ac:dyDescent="0.3">
      <c r="A57" s="2">
        <v>45</v>
      </c>
      <c r="B57" s="13">
        <v>0.97126569621433068</v>
      </c>
      <c r="C57" s="21">
        <v>0.27809922304627921</v>
      </c>
      <c r="D57" s="31">
        <v>8.1146938452552164E-2</v>
      </c>
      <c r="E57" s="25">
        <f t="shared" si="19"/>
        <v>0</v>
      </c>
      <c r="F57" s="26">
        <f t="shared" si="20"/>
        <v>30000</v>
      </c>
      <c r="G57" s="26">
        <f t="shared" si="21"/>
        <v>0</v>
      </c>
      <c r="H57" s="27">
        <f t="shared" si="22"/>
        <v>30000</v>
      </c>
      <c r="I57" s="25">
        <f t="shared" si="9"/>
        <v>0</v>
      </c>
      <c r="J57" s="26">
        <f t="shared" si="10"/>
        <v>4464</v>
      </c>
      <c r="K57" s="26">
        <f t="shared" si="11"/>
        <v>0</v>
      </c>
      <c r="L57" s="27">
        <f t="shared" si="0"/>
        <v>4464</v>
      </c>
      <c r="M57" s="19" t="str">
        <f t="shared" si="23"/>
        <v/>
      </c>
      <c r="N57" s="3">
        <f t="shared" si="23"/>
        <v>0.14879999999999999</v>
      </c>
      <c r="O57" s="3" t="str">
        <f t="shared" si="23"/>
        <v/>
      </c>
      <c r="P57" s="4">
        <f t="shared" si="2"/>
        <v>0.14879999999999999</v>
      </c>
      <c r="Q57" s="25">
        <f>SUM(E$13:E57)</f>
        <v>250000</v>
      </c>
      <c r="R57" s="26">
        <f>SUM(F$13:F57)</f>
        <v>640000</v>
      </c>
      <c r="S57" s="26">
        <f>SUM(G$13:G57)</f>
        <v>460000</v>
      </c>
      <c r="T57" s="27">
        <f t="shared" si="12"/>
        <v>1350000</v>
      </c>
      <c r="U57" s="25">
        <f>SUM(I$13:I57)</f>
        <v>22530</v>
      </c>
      <c r="V57" s="26">
        <f>SUM(J$13:J57)</f>
        <v>95804</v>
      </c>
      <c r="W57" s="26">
        <f>SUM(K$13:K57)</f>
        <v>46853</v>
      </c>
      <c r="X57" s="27">
        <f t="shared" si="3"/>
        <v>165187</v>
      </c>
      <c r="Y57" s="3">
        <f t="shared" si="13"/>
        <v>9.0120000000000006E-2</v>
      </c>
      <c r="Z57" s="3">
        <f t="shared" si="4"/>
        <v>0.14969374999999999</v>
      </c>
      <c r="AA57" s="3">
        <f t="shared" si="4"/>
        <v>0.10185434782608696</v>
      </c>
      <c r="AB57" s="4">
        <f t="shared" si="14"/>
        <v>0.12236074074074074</v>
      </c>
      <c r="AC57" s="47">
        <f t="shared" si="24"/>
        <v>2.0564064135119406</v>
      </c>
      <c r="AD57" s="47">
        <f t="shared" si="25"/>
        <v>3.3119925926440632</v>
      </c>
      <c r="AE57" s="47">
        <f t="shared" si="26"/>
        <v>2.2588024480710374</v>
      </c>
      <c r="AF57" s="47">
        <f t="shared" si="15"/>
        <v>7.6272014542270412</v>
      </c>
      <c r="AG57" s="47">
        <f t="shared" si="16"/>
        <v>0.26961480247414571</v>
      </c>
      <c r="AH57" s="47">
        <f t="shared" si="17"/>
        <v>0.43423431418722219</v>
      </c>
      <c r="AI57" s="47">
        <f t="shared" si="18"/>
        <v>0.2961508833386321</v>
      </c>
      <c r="AJ57" s="47">
        <f t="shared" si="27"/>
        <v>2</v>
      </c>
    </row>
    <row r="58" spans="1:36" x14ac:dyDescent="0.3">
      <c r="A58" s="2">
        <v>46</v>
      </c>
      <c r="B58" s="13">
        <v>0.43683091602869928</v>
      </c>
      <c r="C58" s="21">
        <v>0.65151255819418341</v>
      </c>
      <c r="D58" s="31">
        <v>0.43435853801382374</v>
      </c>
      <c r="E58" s="25">
        <f t="shared" si="19"/>
        <v>0</v>
      </c>
      <c r="F58" s="26">
        <f t="shared" si="20"/>
        <v>30000</v>
      </c>
      <c r="G58" s="26">
        <f t="shared" si="21"/>
        <v>0</v>
      </c>
      <c r="H58" s="27">
        <f t="shared" si="22"/>
        <v>30000</v>
      </c>
      <c r="I58" s="25">
        <f t="shared" si="9"/>
        <v>0</v>
      </c>
      <c r="J58" s="26">
        <f t="shared" si="10"/>
        <v>4524</v>
      </c>
      <c r="K58" s="26">
        <f t="shared" si="11"/>
        <v>0</v>
      </c>
      <c r="L58" s="27">
        <f t="shared" si="0"/>
        <v>4524</v>
      </c>
      <c r="M58" s="19" t="str">
        <f t="shared" si="23"/>
        <v/>
      </c>
      <c r="N58" s="3">
        <f t="shared" si="23"/>
        <v>0.15079999999999999</v>
      </c>
      <c r="O58" s="3" t="str">
        <f t="shared" si="23"/>
        <v/>
      </c>
      <c r="P58" s="4">
        <f t="shared" si="2"/>
        <v>0.15079999999999999</v>
      </c>
      <c r="Q58" s="25">
        <f>SUM(E$13:E58)</f>
        <v>250000</v>
      </c>
      <c r="R58" s="26">
        <f>SUM(F$13:F58)</f>
        <v>670000</v>
      </c>
      <c r="S58" s="26">
        <f>SUM(G$13:G58)</f>
        <v>460000</v>
      </c>
      <c r="T58" s="27">
        <f t="shared" si="12"/>
        <v>1380000</v>
      </c>
      <c r="U58" s="25">
        <f>SUM(I$13:I58)</f>
        <v>22530</v>
      </c>
      <c r="V58" s="26">
        <f>SUM(J$13:J58)</f>
        <v>100328</v>
      </c>
      <c r="W58" s="26">
        <f>SUM(K$13:K58)</f>
        <v>46853</v>
      </c>
      <c r="X58" s="27">
        <f t="shared" si="3"/>
        <v>169711</v>
      </c>
      <c r="Y58" s="3">
        <f t="shared" si="13"/>
        <v>9.0120000000000006E-2</v>
      </c>
      <c r="Z58" s="3">
        <f t="shared" si="4"/>
        <v>0.14974328358208955</v>
      </c>
      <c r="AA58" s="3">
        <f t="shared" si="4"/>
        <v>0.10185434782608696</v>
      </c>
      <c r="AB58" s="4">
        <f t="shared" si="14"/>
        <v>0.12297898550724638</v>
      </c>
      <c r="AC58" s="47">
        <f t="shared" si="24"/>
        <v>2.0564064135119406</v>
      </c>
      <c r="AD58" s="47">
        <f t="shared" si="25"/>
        <v>3.3133052915733483</v>
      </c>
      <c r="AE58" s="47">
        <f t="shared" si="26"/>
        <v>2.2588024480710374</v>
      </c>
      <c r="AF58" s="47">
        <f t="shared" si="15"/>
        <v>7.6285141531563259</v>
      </c>
      <c r="AG58" s="47">
        <f t="shared" si="16"/>
        <v>0.26956840771686774</v>
      </c>
      <c r="AH58" s="47">
        <f t="shared" si="17"/>
        <v>0.43433166997566047</v>
      </c>
      <c r="AI58" s="47">
        <f t="shared" si="18"/>
        <v>0.29609992230747184</v>
      </c>
      <c r="AJ58" s="47">
        <f t="shared" si="27"/>
        <v>2</v>
      </c>
    </row>
    <row r="59" spans="1:36" x14ac:dyDescent="0.3">
      <c r="A59" s="2">
        <v>47</v>
      </c>
      <c r="B59" s="13">
        <v>0.13072269162680195</v>
      </c>
      <c r="C59" s="21">
        <v>0.92090357503884801</v>
      </c>
      <c r="D59" s="31">
        <v>0.93803893204143263</v>
      </c>
      <c r="E59" s="25">
        <f t="shared" si="19"/>
        <v>0</v>
      </c>
      <c r="F59" s="26">
        <f t="shared" si="20"/>
        <v>30000</v>
      </c>
      <c r="G59" s="26">
        <f t="shared" si="21"/>
        <v>0</v>
      </c>
      <c r="H59" s="27">
        <f t="shared" si="22"/>
        <v>30000</v>
      </c>
      <c r="I59" s="25">
        <f t="shared" si="9"/>
        <v>0</v>
      </c>
      <c r="J59" s="26">
        <f t="shared" si="10"/>
        <v>4587</v>
      </c>
      <c r="K59" s="26">
        <f t="shared" si="11"/>
        <v>0</v>
      </c>
      <c r="L59" s="27">
        <f t="shared" si="0"/>
        <v>4587</v>
      </c>
      <c r="M59" s="19" t="str">
        <f t="shared" si="23"/>
        <v/>
      </c>
      <c r="N59" s="3">
        <f t="shared" si="23"/>
        <v>0.15290000000000001</v>
      </c>
      <c r="O59" s="3" t="str">
        <f t="shared" si="23"/>
        <v/>
      </c>
      <c r="P59" s="4">
        <f t="shared" si="2"/>
        <v>0.15290000000000001</v>
      </c>
      <c r="Q59" s="25">
        <f>SUM(E$13:E59)</f>
        <v>250000</v>
      </c>
      <c r="R59" s="26">
        <f>SUM(F$13:F59)</f>
        <v>700000</v>
      </c>
      <c r="S59" s="26">
        <f>SUM(G$13:G59)</f>
        <v>460000</v>
      </c>
      <c r="T59" s="27">
        <f t="shared" si="12"/>
        <v>1410000</v>
      </c>
      <c r="U59" s="25">
        <f>SUM(I$13:I59)</f>
        <v>22530</v>
      </c>
      <c r="V59" s="26">
        <f>SUM(J$13:J59)</f>
        <v>104915</v>
      </c>
      <c r="W59" s="26">
        <f>SUM(K$13:K59)</f>
        <v>46853</v>
      </c>
      <c r="X59" s="27">
        <f t="shared" si="3"/>
        <v>174298</v>
      </c>
      <c r="Y59" s="3">
        <f t="shared" si="13"/>
        <v>9.0120000000000006E-2</v>
      </c>
      <c r="Z59" s="3">
        <f t="shared" si="4"/>
        <v>0.14987857142857142</v>
      </c>
      <c r="AA59" s="3">
        <f t="shared" si="4"/>
        <v>0.10185434782608696</v>
      </c>
      <c r="AB59" s="4">
        <f t="shared" si="14"/>
        <v>0.12361560283687943</v>
      </c>
      <c r="AC59" s="47">
        <f t="shared" si="24"/>
        <v>2.0564064135119406</v>
      </c>
      <c r="AD59" s="47">
        <f t="shared" si="25"/>
        <v>3.3168932323433031</v>
      </c>
      <c r="AE59" s="47">
        <f t="shared" si="26"/>
        <v>2.2588024480710374</v>
      </c>
      <c r="AF59" s="47">
        <f t="shared" si="15"/>
        <v>7.6321020939262816</v>
      </c>
      <c r="AG59" s="47">
        <f t="shared" si="16"/>
        <v>0.26944168044455979</v>
      </c>
      <c r="AH59" s="47">
        <f t="shared" si="17"/>
        <v>0.43459759729667746</v>
      </c>
      <c r="AI59" s="47">
        <f t="shared" si="18"/>
        <v>0.29596072225876269</v>
      </c>
      <c r="AJ59" s="47">
        <f t="shared" si="27"/>
        <v>3</v>
      </c>
    </row>
    <row r="60" spans="1:36" x14ac:dyDescent="0.3">
      <c r="A60" s="2">
        <v>48</v>
      </c>
      <c r="B60" s="13">
        <v>0.81470058361646791</v>
      </c>
      <c r="C60" s="21">
        <v>0.24018709609043409</v>
      </c>
      <c r="D60" s="31">
        <v>0.75655942169367063</v>
      </c>
      <c r="E60" s="25">
        <f t="shared" si="19"/>
        <v>0</v>
      </c>
      <c r="F60" s="26">
        <f t="shared" si="20"/>
        <v>0</v>
      </c>
      <c r="G60" s="26">
        <f t="shared" si="21"/>
        <v>30000</v>
      </c>
      <c r="H60" s="27">
        <f t="shared" si="22"/>
        <v>30000</v>
      </c>
      <c r="I60" s="25">
        <f t="shared" si="9"/>
        <v>0</v>
      </c>
      <c r="J60" s="26">
        <f t="shared" si="10"/>
        <v>0</v>
      </c>
      <c r="K60" s="26">
        <f t="shared" si="11"/>
        <v>3036</v>
      </c>
      <c r="L60" s="27">
        <f t="shared" si="0"/>
        <v>3036</v>
      </c>
      <c r="M60" s="19" t="str">
        <f t="shared" si="23"/>
        <v/>
      </c>
      <c r="N60" s="3" t="str">
        <f t="shared" si="23"/>
        <v/>
      </c>
      <c r="O60" s="3">
        <f t="shared" si="23"/>
        <v>0.1012</v>
      </c>
      <c r="P60" s="4">
        <f t="shared" si="2"/>
        <v>0.1012</v>
      </c>
      <c r="Q60" s="25">
        <f>SUM(E$13:E60)</f>
        <v>250000</v>
      </c>
      <c r="R60" s="26">
        <f>SUM(F$13:F60)</f>
        <v>700000</v>
      </c>
      <c r="S60" s="26">
        <f>SUM(G$13:G60)</f>
        <v>490000</v>
      </c>
      <c r="T60" s="27">
        <f t="shared" si="12"/>
        <v>1440000</v>
      </c>
      <c r="U60" s="25">
        <f>SUM(I$13:I60)</f>
        <v>22530</v>
      </c>
      <c r="V60" s="26">
        <f>SUM(J$13:J60)</f>
        <v>104915</v>
      </c>
      <c r="W60" s="26">
        <f>SUM(K$13:K60)</f>
        <v>49889</v>
      </c>
      <c r="X60" s="27">
        <f t="shared" si="3"/>
        <v>177334</v>
      </c>
      <c r="Y60" s="3">
        <f t="shared" si="13"/>
        <v>9.0120000000000006E-2</v>
      </c>
      <c r="Z60" s="3">
        <f t="shared" si="4"/>
        <v>0.14987857142857142</v>
      </c>
      <c r="AA60" s="3">
        <f t="shared" si="4"/>
        <v>0.10181428571428572</v>
      </c>
      <c r="AB60" s="4">
        <f t="shared" si="14"/>
        <v>0.12314861111111111</v>
      </c>
      <c r="AC60" s="47">
        <f t="shared" si="24"/>
        <v>2.0564064135119406</v>
      </c>
      <c r="AD60" s="47">
        <f t="shared" si="25"/>
        <v>3.3168932323433031</v>
      </c>
      <c r="AE60" s="47">
        <f t="shared" si="26"/>
        <v>2.2580786248990803</v>
      </c>
      <c r="AF60" s="47">
        <f t="shared" si="15"/>
        <v>7.6313782707543245</v>
      </c>
      <c r="AG60" s="47">
        <f t="shared" si="16"/>
        <v>0.26946723652694454</v>
      </c>
      <c r="AH60" s="47">
        <f t="shared" si="17"/>
        <v>0.43463881813519961</v>
      </c>
      <c r="AI60" s="47">
        <f t="shared" si="18"/>
        <v>0.29589394533785573</v>
      </c>
      <c r="AJ60" s="47">
        <f t="shared" si="27"/>
        <v>1</v>
      </c>
    </row>
    <row r="61" spans="1:36" x14ac:dyDescent="0.3">
      <c r="A61" s="2">
        <v>49</v>
      </c>
      <c r="B61" s="13">
        <v>0.79026756724035763</v>
      </c>
      <c r="C61" s="21">
        <v>0.82548138017143335</v>
      </c>
      <c r="D61" s="31">
        <v>5.7515534179600314E-2</v>
      </c>
      <c r="E61" s="25">
        <f t="shared" si="19"/>
        <v>30000</v>
      </c>
      <c r="F61" s="26">
        <f t="shared" si="20"/>
        <v>0</v>
      </c>
      <c r="G61" s="26">
        <f t="shared" si="21"/>
        <v>0</v>
      </c>
      <c r="H61" s="27">
        <f t="shared" si="22"/>
        <v>30000</v>
      </c>
      <c r="I61" s="25">
        <f t="shared" si="9"/>
        <v>2740</v>
      </c>
      <c r="J61" s="26">
        <f t="shared" si="10"/>
        <v>0</v>
      </c>
      <c r="K61" s="26">
        <f t="shared" si="11"/>
        <v>0</v>
      </c>
      <c r="L61" s="27">
        <f t="shared" si="0"/>
        <v>2740</v>
      </c>
      <c r="M61" s="19">
        <f t="shared" si="23"/>
        <v>9.1333333333333336E-2</v>
      </c>
      <c r="N61" s="3" t="str">
        <f t="shared" si="23"/>
        <v/>
      </c>
      <c r="O61" s="3" t="str">
        <f t="shared" si="23"/>
        <v/>
      </c>
      <c r="P61" s="4">
        <f t="shared" si="2"/>
        <v>9.1333333333333336E-2</v>
      </c>
      <c r="Q61" s="25">
        <f>SUM(E$13:E61)</f>
        <v>280000</v>
      </c>
      <c r="R61" s="26">
        <f>SUM(F$13:F61)</f>
        <v>700000</v>
      </c>
      <c r="S61" s="26">
        <f>SUM(G$13:G61)</f>
        <v>490000</v>
      </c>
      <c r="T61" s="27">
        <f t="shared" si="12"/>
        <v>1470000</v>
      </c>
      <c r="U61" s="25">
        <f>SUM(I$13:I61)</f>
        <v>25270</v>
      </c>
      <c r="V61" s="26">
        <f>SUM(J$13:J61)</f>
        <v>104915</v>
      </c>
      <c r="W61" s="26">
        <f>SUM(K$13:K61)</f>
        <v>49889</v>
      </c>
      <c r="X61" s="27">
        <f t="shared" si="3"/>
        <v>180074</v>
      </c>
      <c r="Y61" s="3">
        <f t="shared" si="13"/>
        <v>9.0249999999999997E-2</v>
      </c>
      <c r="Z61" s="3">
        <f t="shared" si="4"/>
        <v>0.14987857142857142</v>
      </c>
      <c r="AA61" s="3">
        <f t="shared" si="4"/>
        <v>0.10181428571428572</v>
      </c>
      <c r="AB61" s="4">
        <f t="shared" si="14"/>
        <v>0.12249931972789116</v>
      </c>
      <c r="AC61" s="47">
        <f t="shared" si="24"/>
        <v>2.0585461886722114</v>
      </c>
      <c r="AD61" s="47">
        <f t="shared" si="25"/>
        <v>3.3168932323433031</v>
      </c>
      <c r="AE61" s="47">
        <f t="shared" si="26"/>
        <v>2.2580786248990803</v>
      </c>
      <c r="AF61" s="47">
        <f t="shared" si="15"/>
        <v>7.6335180459145944</v>
      </c>
      <c r="AG61" s="47">
        <f t="shared" si="16"/>
        <v>0.26967201443558925</v>
      </c>
      <c r="AH61" s="47">
        <f t="shared" si="17"/>
        <v>0.43451698317769499</v>
      </c>
      <c r="AI61" s="47">
        <f t="shared" si="18"/>
        <v>0.29581100238671582</v>
      </c>
      <c r="AJ61" s="47">
        <f t="shared" si="27"/>
        <v>3</v>
      </c>
    </row>
    <row r="62" spans="1:36" x14ac:dyDescent="0.3">
      <c r="A62" s="2">
        <v>50</v>
      </c>
      <c r="B62" s="13">
        <v>0.42758733201812404</v>
      </c>
      <c r="C62" s="21">
        <v>0.95349662323506224</v>
      </c>
      <c r="D62" s="31">
        <v>0.94465908454631897</v>
      </c>
      <c r="E62" s="25">
        <f t="shared" si="19"/>
        <v>0</v>
      </c>
      <c r="F62" s="26">
        <f t="shared" si="20"/>
        <v>0</v>
      </c>
      <c r="G62" s="26">
        <f t="shared" si="21"/>
        <v>30000</v>
      </c>
      <c r="H62" s="27">
        <f t="shared" si="22"/>
        <v>30000</v>
      </c>
      <c r="I62" s="25">
        <f t="shared" si="9"/>
        <v>0</v>
      </c>
      <c r="J62" s="26">
        <f t="shared" si="10"/>
        <v>0</v>
      </c>
      <c r="K62" s="26">
        <f t="shared" si="11"/>
        <v>3083</v>
      </c>
      <c r="L62" s="27">
        <f t="shared" si="0"/>
        <v>3083</v>
      </c>
      <c r="M62" s="19" t="str">
        <f t="shared" si="23"/>
        <v/>
      </c>
      <c r="N62" s="3" t="str">
        <f t="shared" si="23"/>
        <v/>
      </c>
      <c r="O62" s="3">
        <f t="shared" si="23"/>
        <v>0.10276666666666667</v>
      </c>
      <c r="P62" s="4">
        <f t="shared" si="2"/>
        <v>0.10276666666666667</v>
      </c>
      <c r="Q62" s="25">
        <f>SUM(E$13:E62)</f>
        <v>280000</v>
      </c>
      <c r="R62" s="26">
        <f>SUM(F$13:F62)</f>
        <v>700000</v>
      </c>
      <c r="S62" s="26">
        <f>SUM(G$13:G62)</f>
        <v>520000</v>
      </c>
      <c r="T62" s="27">
        <f t="shared" si="12"/>
        <v>1500000</v>
      </c>
      <c r="U62" s="25">
        <f>SUM(I$13:I62)</f>
        <v>25270</v>
      </c>
      <c r="V62" s="26">
        <f>SUM(J$13:J62)</f>
        <v>104915</v>
      </c>
      <c r="W62" s="26">
        <f>SUM(K$13:K62)</f>
        <v>52972</v>
      </c>
      <c r="X62" s="27">
        <f t="shared" si="3"/>
        <v>183157</v>
      </c>
      <c r="Y62" s="3">
        <f t="shared" si="13"/>
        <v>9.0249999999999997E-2</v>
      </c>
      <c r="Z62" s="3">
        <f t="shared" si="4"/>
        <v>0.14987857142857142</v>
      </c>
      <c r="AA62" s="3">
        <f t="shared" si="4"/>
        <v>0.10186923076923077</v>
      </c>
      <c r="AB62" s="4">
        <f t="shared" si="14"/>
        <v>0.12210466666666667</v>
      </c>
      <c r="AC62" s="47">
        <f t="shared" si="24"/>
        <v>2.0585461886722114</v>
      </c>
      <c r="AD62" s="47">
        <f t="shared" si="25"/>
        <v>3.3168932323433031</v>
      </c>
      <c r="AE62" s="47">
        <f t="shared" si="26"/>
        <v>2.2590714051094709</v>
      </c>
      <c r="AF62" s="47">
        <f t="shared" si="15"/>
        <v>7.634510826124985</v>
      </c>
      <c r="AG62" s="47">
        <f t="shared" si="16"/>
        <v>0.26963694669577914</v>
      </c>
      <c r="AH62" s="47">
        <f t="shared" si="17"/>
        <v>0.43446047924813069</v>
      </c>
      <c r="AI62" s="47">
        <f t="shared" si="18"/>
        <v>0.29590257405609022</v>
      </c>
      <c r="AJ62" s="47">
        <f t="shared" si="27"/>
        <v>3</v>
      </c>
    </row>
    <row r="63" spans="1:36" x14ac:dyDescent="0.3">
      <c r="A63" s="2">
        <v>51</v>
      </c>
      <c r="B63" s="13">
        <v>0.65943465308028182</v>
      </c>
      <c r="C63" s="21">
        <v>0.57687389067164185</v>
      </c>
      <c r="D63" s="31">
        <v>0.98088432174162832</v>
      </c>
      <c r="E63" s="25">
        <f t="shared" si="19"/>
        <v>0</v>
      </c>
      <c r="F63" s="26">
        <f t="shared" si="20"/>
        <v>0</v>
      </c>
      <c r="G63" s="26">
        <f t="shared" si="21"/>
        <v>30000</v>
      </c>
      <c r="H63" s="27">
        <f t="shared" si="22"/>
        <v>30000</v>
      </c>
      <c r="I63" s="25">
        <f t="shared" si="9"/>
        <v>0</v>
      </c>
      <c r="J63" s="26">
        <f t="shared" si="10"/>
        <v>0</v>
      </c>
      <c r="K63" s="26">
        <f t="shared" si="11"/>
        <v>3108</v>
      </c>
      <c r="L63" s="27">
        <f t="shared" si="0"/>
        <v>3108</v>
      </c>
      <c r="M63" s="19" t="str">
        <f t="shared" si="23"/>
        <v/>
      </c>
      <c r="N63" s="3" t="str">
        <f t="shared" si="23"/>
        <v/>
      </c>
      <c r="O63" s="3">
        <f t="shared" si="23"/>
        <v>0.1036</v>
      </c>
      <c r="P63" s="4">
        <f t="shared" si="2"/>
        <v>0.1036</v>
      </c>
      <c r="Q63" s="25">
        <f>SUM(E$13:E63)</f>
        <v>280000</v>
      </c>
      <c r="R63" s="26">
        <f>SUM(F$13:F63)</f>
        <v>700000</v>
      </c>
      <c r="S63" s="26">
        <f>SUM(G$13:G63)</f>
        <v>550000</v>
      </c>
      <c r="T63" s="27">
        <f t="shared" si="12"/>
        <v>1530000</v>
      </c>
      <c r="U63" s="25">
        <f>SUM(I$13:I63)</f>
        <v>25270</v>
      </c>
      <c r="V63" s="26">
        <f>SUM(J$13:J63)</f>
        <v>104915</v>
      </c>
      <c r="W63" s="26">
        <f>SUM(K$13:K63)</f>
        <v>56080</v>
      </c>
      <c r="X63" s="27">
        <f t="shared" si="3"/>
        <v>186265</v>
      </c>
      <c r="Y63" s="3">
        <f t="shared" si="13"/>
        <v>9.0249999999999997E-2</v>
      </c>
      <c r="Z63" s="3">
        <f t="shared" si="4"/>
        <v>0.14987857142857142</v>
      </c>
      <c r="AA63" s="3">
        <f t="shared" si="4"/>
        <v>0.10196363636363637</v>
      </c>
      <c r="AB63" s="4">
        <f t="shared" si="14"/>
        <v>0.12174183006535948</v>
      </c>
      <c r="AC63" s="47">
        <f t="shared" si="24"/>
        <v>2.0585461886722114</v>
      </c>
      <c r="AD63" s="47">
        <f t="shared" si="25"/>
        <v>3.3168932323433031</v>
      </c>
      <c r="AE63" s="47">
        <f t="shared" si="26"/>
        <v>2.2607782013832414</v>
      </c>
      <c r="AF63" s="47">
        <f t="shared" si="15"/>
        <v>7.636217622398755</v>
      </c>
      <c r="AG63" s="47">
        <f t="shared" si="16"/>
        <v>0.26957667924942702</v>
      </c>
      <c r="AH63" s="47">
        <f t="shared" si="17"/>
        <v>0.43436337154851434</v>
      </c>
      <c r="AI63" s="47">
        <f t="shared" si="18"/>
        <v>0.29605994920205875</v>
      </c>
      <c r="AJ63" s="47">
        <f t="shared" si="27"/>
        <v>2</v>
      </c>
    </row>
    <row r="64" spans="1:36" x14ac:dyDescent="0.3">
      <c r="A64" s="2">
        <v>52</v>
      </c>
      <c r="B64" s="13">
        <v>0.42883399079216966</v>
      </c>
      <c r="C64" s="21">
        <v>0.36718630775224848</v>
      </c>
      <c r="D64" s="31">
        <v>0.44067449123700475</v>
      </c>
      <c r="E64" s="25">
        <f t="shared" si="19"/>
        <v>0</v>
      </c>
      <c r="F64" s="26">
        <f t="shared" si="20"/>
        <v>30000</v>
      </c>
      <c r="G64" s="26">
        <f t="shared" si="21"/>
        <v>0</v>
      </c>
      <c r="H64" s="27">
        <f t="shared" si="22"/>
        <v>30000</v>
      </c>
      <c r="I64" s="25">
        <f t="shared" si="9"/>
        <v>0</v>
      </c>
      <c r="J64" s="26">
        <f t="shared" si="10"/>
        <v>4479</v>
      </c>
      <c r="K64" s="26">
        <f t="shared" si="11"/>
        <v>0</v>
      </c>
      <c r="L64" s="27">
        <f t="shared" si="0"/>
        <v>4479</v>
      </c>
      <c r="M64" s="19" t="str">
        <f t="shared" si="23"/>
        <v/>
      </c>
      <c r="N64" s="3">
        <f t="shared" si="23"/>
        <v>0.14929999999999999</v>
      </c>
      <c r="O64" s="3" t="str">
        <f t="shared" si="23"/>
        <v/>
      </c>
      <c r="P64" s="4">
        <f t="shared" si="2"/>
        <v>0.14929999999999999</v>
      </c>
      <c r="Q64" s="25">
        <f>SUM(E$13:E64)</f>
        <v>280000</v>
      </c>
      <c r="R64" s="26">
        <f>SUM(F$13:F64)</f>
        <v>730000</v>
      </c>
      <c r="S64" s="26">
        <f>SUM(G$13:G64)</f>
        <v>550000</v>
      </c>
      <c r="T64" s="27">
        <f t="shared" si="12"/>
        <v>1560000</v>
      </c>
      <c r="U64" s="25">
        <f>SUM(I$13:I64)</f>
        <v>25270</v>
      </c>
      <c r="V64" s="26">
        <f>SUM(J$13:J64)</f>
        <v>109394</v>
      </c>
      <c r="W64" s="26">
        <f>SUM(K$13:K64)</f>
        <v>56080</v>
      </c>
      <c r="X64" s="27">
        <f t="shared" si="3"/>
        <v>190744</v>
      </c>
      <c r="Y64" s="3">
        <f t="shared" si="13"/>
        <v>9.0249999999999997E-2</v>
      </c>
      <c r="Z64" s="3">
        <f t="shared" si="4"/>
        <v>0.14985479452054795</v>
      </c>
      <c r="AA64" s="3">
        <f t="shared" si="4"/>
        <v>0.10196363636363637</v>
      </c>
      <c r="AB64" s="4">
        <f t="shared" si="14"/>
        <v>0.12227179487179488</v>
      </c>
      <c r="AC64" s="47">
        <f t="shared" si="24"/>
        <v>2.0585461886722114</v>
      </c>
      <c r="AD64" s="47">
        <f t="shared" si="25"/>
        <v>3.3162623686226875</v>
      </c>
      <c r="AE64" s="47">
        <f t="shared" si="26"/>
        <v>2.2607782013832414</v>
      </c>
      <c r="AF64" s="47">
        <f t="shared" si="15"/>
        <v>7.6355867586781407</v>
      </c>
      <c r="AG64" s="47">
        <f t="shared" si="16"/>
        <v>0.26959895208218199</v>
      </c>
      <c r="AH64" s="47">
        <f t="shared" si="17"/>
        <v>0.43431663779520635</v>
      </c>
      <c r="AI64" s="47">
        <f t="shared" si="18"/>
        <v>0.29608441012261161</v>
      </c>
      <c r="AJ64" s="47">
        <f t="shared" si="27"/>
        <v>2</v>
      </c>
    </row>
    <row r="65" spans="1:36" x14ac:dyDescent="0.3">
      <c r="A65" s="2">
        <v>53</v>
      </c>
      <c r="B65" s="13">
        <v>0.7962500473750127</v>
      </c>
      <c r="C65" s="21">
        <v>0.19777003374874824</v>
      </c>
      <c r="D65" s="31">
        <v>0.99290287080816053</v>
      </c>
      <c r="E65" s="25">
        <f t="shared" si="19"/>
        <v>0</v>
      </c>
      <c r="F65" s="26">
        <f t="shared" si="20"/>
        <v>30000</v>
      </c>
      <c r="G65" s="26">
        <f t="shared" si="21"/>
        <v>0</v>
      </c>
      <c r="H65" s="27">
        <f t="shared" si="22"/>
        <v>30000</v>
      </c>
      <c r="I65" s="25">
        <f t="shared" si="9"/>
        <v>0</v>
      </c>
      <c r="J65" s="26">
        <f t="shared" si="10"/>
        <v>4447</v>
      </c>
      <c r="K65" s="26">
        <f t="shared" si="11"/>
        <v>0</v>
      </c>
      <c r="L65" s="27">
        <f t="shared" si="0"/>
        <v>4447</v>
      </c>
      <c r="M65" s="19" t="str">
        <f t="shared" si="23"/>
        <v/>
      </c>
      <c r="N65" s="3">
        <f t="shared" si="23"/>
        <v>0.14823333333333333</v>
      </c>
      <c r="O65" s="3" t="str">
        <f t="shared" si="23"/>
        <v/>
      </c>
      <c r="P65" s="4">
        <f t="shared" si="2"/>
        <v>0.14823333333333333</v>
      </c>
      <c r="Q65" s="25">
        <f>SUM(E$13:E65)</f>
        <v>280000</v>
      </c>
      <c r="R65" s="26">
        <f>SUM(F$13:F65)</f>
        <v>760000</v>
      </c>
      <c r="S65" s="26">
        <f>SUM(G$13:G65)</f>
        <v>550000</v>
      </c>
      <c r="T65" s="27">
        <f t="shared" si="12"/>
        <v>1590000</v>
      </c>
      <c r="U65" s="25">
        <f>SUM(I$13:I65)</f>
        <v>25270</v>
      </c>
      <c r="V65" s="26">
        <f>SUM(J$13:J65)</f>
        <v>113841</v>
      </c>
      <c r="W65" s="26">
        <f>SUM(K$13:K65)</f>
        <v>56080</v>
      </c>
      <c r="X65" s="27">
        <f t="shared" si="3"/>
        <v>195191</v>
      </c>
      <c r="Y65" s="3">
        <f t="shared" si="13"/>
        <v>9.0249999999999997E-2</v>
      </c>
      <c r="Z65" s="3">
        <f t="shared" si="4"/>
        <v>0.14979078947368421</v>
      </c>
      <c r="AA65" s="3">
        <f t="shared" si="4"/>
        <v>0.10196363636363637</v>
      </c>
      <c r="AB65" s="4">
        <f t="shared" si="14"/>
        <v>0.12276163522012579</v>
      </c>
      <c r="AC65" s="47">
        <f t="shared" si="24"/>
        <v>2.0585461886722114</v>
      </c>
      <c r="AD65" s="47">
        <f t="shared" si="25"/>
        <v>3.3145647430596643</v>
      </c>
      <c r="AE65" s="47">
        <f t="shared" si="26"/>
        <v>2.2607782013832414</v>
      </c>
      <c r="AF65" s="47">
        <f t="shared" si="15"/>
        <v>7.6338891331151171</v>
      </c>
      <c r="AG65" s="47">
        <f t="shared" si="16"/>
        <v>0.26965890554297223</v>
      </c>
      <c r="AH65" s="47">
        <f t="shared" si="17"/>
        <v>0.43419084103296496</v>
      </c>
      <c r="AI65" s="47">
        <f t="shared" si="18"/>
        <v>0.29615025342406287</v>
      </c>
      <c r="AJ65" s="47">
        <f t="shared" si="27"/>
        <v>1</v>
      </c>
    </row>
    <row r="66" spans="1:36" x14ac:dyDescent="0.3">
      <c r="A66" s="2">
        <v>54</v>
      </c>
      <c r="B66" s="13">
        <v>0.70403495542233963</v>
      </c>
      <c r="C66" s="21">
        <v>0.68229574211941502</v>
      </c>
      <c r="D66" s="31">
        <v>0.59709338272492474</v>
      </c>
      <c r="E66" s="25">
        <f t="shared" si="19"/>
        <v>30000</v>
      </c>
      <c r="F66" s="26">
        <f t="shared" si="20"/>
        <v>0</v>
      </c>
      <c r="G66" s="26">
        <f t="shared" si="21"/>
        <v>0</v>
      </c>
      <c r="H66" s="27">
        <f t="shared" si="22"/>
        <v>30000</v>
      </c>
      <c r="I66" s="25">
        <f t="shared" si="9"/>
        <v>2726</v>
      </c>
      <c r="J66" s="26">
        <f t="shared" si="10"/>
        <v>0</v>
      </c>
      <c r="K66" s="26">
        <f t="shared" si="11"/>
        <v>0</v>
      </c>
      <c r="L66" s="27">
        <f t="shared" si="0"/>
        <v>2726</v>
      </c>
      <c r="M66" s="19">
        <f t="shared" si="23"/>
        <v>9.0866666666666665E-2</v>
      </c>
      <c r="N66" s="3" t="str">
        <f t="shared" si="23"/>
        <v/>
      </c>
      <c r="O66" s="3" t="str">
        <f t="shared" si="23"/>
        <v/>
      </c>
      <c r="P66" s="4">
        <f t="shared" si="2"/>
        <v>9.0866666666666665E-2</v>
      </c>
      <c r="Q66" s="25">
        <f>SUM(E$13:E66)</f>
        <v>310000</v>
      </c>
      <c r="R66" s="26">
        <f>SUM(F$13:F66)</f>
        <v>760000</v>
      </c>
      <c r="S66" s="26">
        <f>SUM(G$13:G66)</f>
        <v>550000</v>
      </c>
      <c r="T66" s="27">
        <f t="shared" si="12"/>
        <v>1620000</v>
      </c>
      <c r="U66" s="25">
        <f>SUM(I$13:I66)</f>
        <v>27996</v>
      </c>
      <c r="V66" s="26">
        <f>SUM(J$13:J66)</f>
        <v>113841</v>
      </c>
      <c r="W66" s="26">
        <f>SUM(K$13:K66)</f>
        <v>56080</v>
      </c>
      <c r="X66" s="27">
        <f t="shared" si="3"/>
        <v>197917</v>
      </c>
      <c r="Y66" s="3">
        <f t="shared" si="13"/>
        <v>9.0309677419354834E-2</v>
      </c>
      <c r="Z66" s="3">
        <f t="shared" si="4"/>
        <v>0.14979078947368421</v>
      </c>
      <c r="AA66" s="3">
        <f t="shared" si="4"/>
        <v>0.10196363636363637</v>
      </c>
      <c r="AB66" s="4">
        <f t="shared" si="14"/>
        <v>0.12217098765432098</v>
      </c>
      <c r="AC66" s="47">
        <f t="shared" si="24"/>
        <v>2.0595292131042862</v>
      </c>
      <c r="AD66" s="47">
        <f t="shared" si="25"/>
        <v>3.3145647430596643</v>
      </c>
      <c r="AE66" s="47">
        <f t="shared" si="26"/>
        <v>2.2607782013832414</v>
      </c>
      <c r="AF66" s="47">
        <f t="shared" si="15"/>
        <v>7.634872157547191</v>
      </c>
      <c r="AG66" s="47">
        <f t="shared" si="16"/>
        <v>0.26975294027266838</v>
      </c>
      <c r="AH66" s="47">
        <f t="shared" si="17"/>
        <v>0.43413493699212308</v>
      </c>
      <c r="AI66" s="47">
        <f t="shared" si="18"/>
        <v>0.2961121227352087</v>
      </c>
      <c r="AJ66" s="47">
        <f t="shared" si="27"/>
        <v>2</v>
      </c>
    </row>
    <row r="67" spans="1:36" x14ac:dyDescent="0.3">
      <c r="A67" s="2">
        <v>55</v>
      </c>
      <c r="B67" s="13">
        <v>1.3340648779700648E-2</v>
      </c>
      <c r="C67" s="21">
        <v>0.49982915942260175</v>
      </c>
      <c r="D67" s="31">
        <v>0.1440601078158471</v>
      </c>
      <c r="E67" s="25">
        <f t="shared" si="19"/>
        <v>0</v>
      </c>
      <c r="F67" s="26">
        <f t="shared" si="20"/>
        <v>30000</v>
      </c>
      <c r="G67" s="26">
        <f t="shared" si="21"/>
        <v>0</v>
      </c>
      <c r="H67" s="27">
        <f t="shared" si="22"/>
        <v>30000</v>
      </c>
      <c r="I67" s="25">
        <f t="shared" si="9"/>
        <v>0</v>
      </c>
      <c r="J67" s="26">
        <f t="shared" si="10"/>
        <v>4500</v>
      </c>
      <c r="K67" s="26">
        <f t="shared" si="11"/>
        <v>0</v>
      </c>
      <c r="L67" s="27">
        <f t="shared" si="0"/>
        <v>4500</v>
      </c>
      <c r="M67" s="19" t="str">
        <f t="shared" si="23"/>
        <v/>
      </c>
      <c r="N67" s="3">
        <f t="shared" si="23"/>
        <v>0.15</v>
      </c>
      <c r="O67" s="3" t="str">
        <f t="shared" si="23"/>
        <v/>
      </c>
      <c r="P67" s="4">
        <f t="shared" si="2"/>
        <v>0.15</v>
      </c>
      <c r="Q67" s="25">
        <f>SUM(E$13:E67)</f>
        <v>310000</v>
      </c>
      <c r="R67" s="26">
        <f>SUM(F$13:F67)</f>
        <v>790000</v>
      </c>
      <c r="S67" s="26">
        <f>SUM(G$13:G67)</f>
        <v>550000</v>
      </c>
      <c r="T67" s="27">
        <f t="shared" si="12"/>
        <v>1650000</v>
      </c>
      <c r="U67" s="25">
        <f>SUM(I$13:I67)</f>
        <v>27996</v>
      </c>
      <c r="V67" s="26">
        <f>SUM(J$13:J67)</f>
        <v>118341</v>
      </c>
      <c r="W67" s="26">
        <f>SUM(K$13:K67)</f>
        <v>56080</v>
      </c>
      <c r="X67" s="27">
        <f t="shared" si="3"/>
        <v>202417</v>
      </c>
      <c r="Y67" s="3">
        <f t="shared" si="13"/>
        <v>9.0309677419354834E-2</v>
      </c>
      <c r="Z67" s="3">
        <f t="shared" si="4"/>
        <v>0.1497987341772152</v>
      </c>
      <c r="AA67" s="3">
        <f t="shared" si="4"/>
        <v>0.10196363636363637</v>
      </c>
      <c r="AB67" s="4">
        <f t="shared" si="14"/>
        <v>0.1226769696969697</v>
      </c>
      <c r="AC67" s="47">
        <f t="shared" si="24"/>
        <v>2.0595292131042862</v>
      </c>
      <c r="AD67" s="47">
        <f t="shared" si="25"/>
        <v>3.3147754156282607</v>
      </c>
      <c r="AE67" s="47">
        <f t="shared" si="26"/>
        <v>2.2607782013832414</v>
      </c>
      <c r="AF67" s="47">
        <f t="shared" si="15"/>
        <v>7.6350828301157883</v>
      </c>
      <c r="AG67" s="47">
        <f t="shared" si="16"/>
        <v>0.26974549706005652</v>
      </c>
      <c r="AH67" s="47">
        <f t="shared" si="17"/>
        <v>0.43415055073842485</v>
      </c>
      <c r="AI67" s="47">
        <f t="shared" si="18"/>
        <v>0.29610395220151869</v>
      </c>
      <c r="AJ67" s="47">
        <f t="shared" si="27"/>
        <v>2</v>
      </c>
    </row>
    <row r="68" spans="1:36" x14ac:dyDescent="0.3">
      <c r="A68" s="2">
        <v>56</v>
      </c>
      <c r="B68" s="13">
        <v>0.1236542602056504</v>
      </c>
      <c r="C68" s="21">
        <v>0.49142859139611528</v>
      </c>
      <c r="D68" s="31">
        <v>0.11963361925312777</v>
      </c>
      <c r="E68" s="25">
        <f t="shared" si="19"/>
        <v>0</v>
      </c>
      <c r="F68" s="26">
        <f t="shared" si="20"/>
        <v>30000</v>
      </c>
      <c r="G68" s="26">
        <f t="shared" si="21"/>
        <v>0</v>
      </c>
      <c r="H68" s="27">
        <f t="shared" si="22"/>
        <v>30000</v>
      </c>
      <c r="I68" s="25">
        <f t="shared" si="9"/>
        <v>0</v>
      </c>
      <c r="J68" s="26">
        <f t="shared" si="10"/>
        <v>4499</v>
      </c>
      <c r="K68" s="26">
        <f t="shared" si="11"/>
        <v>0</v>
      </c>
      <c r="L68" s="27">
        <f t="shared" si="0"/>
        <v>4499</v>
      </c>
      <c r="M68" s="19" t="str">
        <f t="shared" si="23"/>
        <v/>
      </c>
      <c r="N68" s="3">
        <f t="shared" si="23"/>
        <v>0.14996666666666666</v>
      </c>
      <c r="O68" s="3" t="str">
        <f t="shared" si="23"/>
        <v/>
      </c>
      <c r="P68" s="4">
        <f t="shared" si="2"/>
        <v>0.14996666666666666</v>
      </c>
      <c r="Q68" s="25">
        <f>SUM(E$13:E68)</f>
        <v>310000</v>
      </c>
      <c r="R68" s="26">
        <f>SUM(F$13:F68)</f>
        <v>820000</v>
      </c>
      <c r="S68" s="26">
        <f>SUM(G$13:G68)</f>
        <v>550000</v>
      </c>
      <c r="T68" s="27">
        <f t="shared" si="12"/>
        <v>1680000</v>
      </c>
      <c r="U68" s="25">
        <f>SUM(I$13:I68)</f>
        <v>27996</v>
      </c>
      <c r="V68" s="26">
        <f>SUM(J$13:J68)</f>
        <v>122840</v>
      </c>
      <c r="W68" s="26">
        <f>SUM(K$13:K68)</f>
        <v>56080</v>
      </c>
      <c r="X68" s="27">
        <f t="shared" si="3"/>
        <v>206916</v>
      </c>
      <c r="Y68" s="3">
        <f t="shared" si="13"/>
        <v>9.0309677419354834E-2</v>
      </c>
      <c r="Z68" s="3">
        <f t="shared" si="4"/>
        <v>0.14980487804878048</v>
      </c>
      <c r="AA68" s="3">
        <f t="shared" si="4"/>
        <v>0.10196363636363637</v>
      </c>
      <c r="AB68" s="4">
        <f t="shared" si="14"/>
        <v>0.12316428571428571</v>
      </c>
      <c r="AC68" s="47">
        <f t="shared" si="24"/>
        <v>2.0595292131042862</v>
      </c>
      <c r="AD68" s="47">
        <f t="shared" si="25"/>
        <v>3.3149383440676443</v>
      </c>
      <c r="AE68" s="47">
        <f t="shared" si="26"/>
        <v>2.2607782013832414</v>
      </c>
      <c r="AF68" s="47">
        <f t="shared" si="15"/>
        <v>7.6352457585551718</v>
      </c>
      <c r="AG68" s="47">
        <f t="shared" si="16"/>
        <v>0.26973974096336273</v>
      </c>
      <c r="AH68" s="47">
        <f t="shared" si="17"/>
        <v>0.4341626253946454</v>
      </c>
      <c r="AI68" s="47">
        <f t="shared" si="18"/>
        <v>0.29609763364199182</v>
      </c>
      <c r="AJ68" s="47">
        <f t="shared" si="27"/>
        <v>2</v>
      </c>
    </row>
    <row r="69" spans="1:36" x14ac:dyDescent="0.3">
      <c r="A69" s="2">
        <v>57</v>
      </c>
      <c r="B69" s="13">
        <v>0.1068913172375765</v>
      </c>
      <c r="C69" s="21">
        <v>0.75020115715201474</v>
      </c>
      <c r="D69" s="31">
        <v>0.33398222748228101</v>
      </c>
      <c r="E69" s="25">
        <f t="shared" si="19"/>
        <v>0</v>
      </c>
      <c r="F69" s="26">
        <f t="shared" si="20"/>
        <v>30000</v>
      </c>
      <c r="G69" s="26">
        <f t="shared" si="21"/>
        <v>0</v>
      </c>
      <c r="H69" s="27">
        <f t="shared" si="22"/>
        <v>30000</v>
      </c>
      <c r="I69" s="25">
        <f t="shared" si="9"/>
        <v>0</v>
      </c>
      <c r="J69" s="26">
        <f t="shared" si="10"/>
        <v>4542</v>
      </c>
      <c r="K69" s="26">
        <f t="shared" si="11"/>
        <v>0</v>
      </c>
      <c r="L69" s="27">
        <f t="shared" si="0"/>
        <v>4542</v>
      </c>
      <c r="M69" s="19" t="str">
        <f t="shared" si="23"/>
        <v/>
      </c>
      <c r="N69" s="3">
        <f t="shared" si="23"/>
        <v>0.15140000000000001</v>
      </c>
      <c r="O69" s="3" t="str">
        <f t="shared" si="23"/>
        <v/>
      </c>
      <c r="P69" s="4">
        <f t="shared" si="2"/>
        <v>0.15140000000000001</v>
      </c>
      <c r="Q69" s="25">
        <f>SUM(E$13:E69)</f>
        <v>310000</v>
      </c>
      <c r="R69" s="26">
        <f>SUM(F$13:F69)</f>
        <v>850000</v>
      </c>
      <c r="S69" s="26">
        <f>SUM(G$13:G69)</f>
        <v>550000</v>
      </c>
      <c r="T69" s="27">
        <f t="shared" si="12"/>
        <v>1710000</v>
      </c>
      <c r="U69" s="25">
        <f>SUM(I$13:I69)</f>
        <v>27996</v>
      </c>
      <c r="V69" s="26">
        <f>SUM(J$13:J69)</f>
        <v>127382</v>
      </c>
      <c r="W69" s="26">
        <f>SUM(K$13:K69)</f>
        <v>56080</v>
      </c>
      <c r="X69" s="27">
        <f t="shared" si="3"/>
        <v>211458</v>
      </c>
      <c r="Y69" s="3">
        <f t="shared" si="13"/>
        <v>9.0309677419354834E-2</v>
      </c>
      <c r="Z69" s="3">
        <f t="shared" si="4"/>
        <v>0.14986117647058825</v>
      </c>
      <c r="AA69" s="3">
        <f t="shared" si="4"/>
        <v>0.10196363636363637</v>
      </c>
      <c r="AB69" s="4">
        <f t="shared" si="14"/>
        <v>0.12365964912280701</v>
      </c>
      <c r="AC69" s="47">
        <f t="shared" si="24"/>
        <v>2.0595292131042862</v>
      </c>
      <c r="AD69" s="47">
        <f t="shared" si="25"/>
        <v>3.3164316867110255</v>
      </c>
      <c r="AE69" s="47">
        <f t="shared" si="26"/>
        <v>2.2607782013832414</v>
      </c>
      <c r="AF69" s="47">
        <f t="shared" si="15"/>
        <v>7.6367391011985521</v>
      </c>
      <c r="AG69" s="47">
        <f t="shared" si="16"/>
        <v>0.2696869941230613</v>
      </c>
      <c r="AH69" s="47">
        <f t="shared" si="17"/>
        <v>0.43427327328630705</v>
      </c>
      <c r="AI69" s="47">
        <f t="shared" si="18"/>
        <v>0.29603973259063182</v>
      </c>
      <c r="AJ69" s="47">
        <f t="shared" si="27"/>
        <v>3</v>
      </c>
    </row>
    <row r="70" spans="1:36" x14ac:dyDescent="0.3">
      <c r="A70" s="2">
        <v>58</v>
      </c>
      <c r="B70" s="13">
        <v>0.10351727872833261</v>
      </c>
      <c r="C70" s="21">
        <v>0.23134266036686824</v>
      </c>
      <c r="D70" s="31">
        <v>0.95695578079638932</v>
      </c>
      <c r="E70" s="25">
        <f t="shared" si="19"/>
        <v>0</v>
      </c>
      <c r="F70" s="26">
        <f t="shared" si="20"/>
        <v>0</v>
      </c>
      <c r="G70" s="26">
        <f t="shared" si="21"/>
        <v>30000</v>
      </c>
      <c r="H70" s="27">
        <f t="shared" si="22"/>
        <v>30000</v>
      </c>
      <c r="I70" s="25">
        <f t="shared" si="9"/>
        <v>0</v>
      </c>
      <c r="J70" s="26">
        <f t="shared" si="10"/>
        <v>0</v>
      </c>
      <c r="K70" s="26">
        <f t="shared" si="11"/>
        <v>3089</v>
      </c>
      <c r="L70" s="27">
        <f t="shared" si="0"/>
        <v>3089</v>
      </c>
      <c r="M70" s="19" t="str">
        <f t="shared" si="23"/>
        <v/>
      </c>
      <c r="N70" s="3" t="str">
        <f t="shared" si="23"/>
        <v/>
      </c>
      <c r="O70" s="3">
        <f t="shared" si="23"/>
        <v>0.10296666666666666</v>
      </c>
      <c r="P70" s="4">
        <f t="shared" si="2"/>
        <v>0.10296666666666666</v>
      </c>
      <c r="Q70" s="25">
        <f>SUM(E$13:E70)</f>
        <v>310000</v>
      </c>
      <c r="R70" s="26">
        <f>SUM(F$13:F70)</f>
        <v>850000</v>
      </c>
      <c r="S70" s="26">
        <f>SUM(G$13:G70)</f>
        <v>580000</v>
      </c>
      <c r="T70" s="27">
        <f t="shared" si="12"/>
        <v>1740000</v>
      </c>
      <c r="U70" s="25">
        <f>SUM(I$13:I70)</f>
        <v>27996</v>
      </c>
      <c r="V70" s="26">
        <f>SUM(J$13:J70)</f>
        <v>127382</v>
      </c>
      <c r="W70" s="26">
        <f>SUM(K$13:K70)</f>
        <v>59169</v>
      </c>
      <c r="X70" s="27">
        <f t="shared" si="3"/>
        <v>214547</v>
      </c>
      <c r="Y70" s="3">
        <f t="shared" si="13"/>
        <v>9.0309677419354834E-2</v>
      </c>
      <c r="Z70" s="3">
        <f t="shared" si="4"/>
        <v>0.14986117647058825</v>
      </c>
      <c r="AA70" s="3">
        <f t="shared" si="4"/>
        <v>0.10201551724137931</v>
      </c>
      <c r="AB70" s="4">
        <f t="shared" si="14"/>
        <v>0.1233028735632184</v>
      </c>
      <c r="AC70" s="47">
        <f t="shared" si="24"/>
        <v>2.0595292131042862</v>
      </c>
      <c r="AD70" s="47">
        <f t="shared" si="25"/>
        <v>3.3164316867110255</v>
      </c>
      <c r="AE70" s="47">
        <f t="shared" si="26"/>
        <v>2.2617167253953254</v>
      </c>
      <c r="AF70" s="47">
        <f t="shared" si="15"/>
        <v>7.6376776252106371</v>
      </c>
      <c r="AG70" s="47">
        <f t="shared" si="16"/>
        <v>0.26965385476681297</v>
      </c>
      <c r="AH70" s="47">
        <f t="shared" si="17"/>
        <v>0.43421990943478223</v>
      </c>
      <c r="AI70" s="47">
        <f t="shared" si="18"/>
        <v>0.2961262357984048</v>
      </c>
      <c r="AJ70" s="47">
        <f t="shared" si="27"/>
        <v>1</v>
      </c>
    </row>
    <row r="71" spans="1:36" x14ac:dyDescent="0.3">
      <c r="A71" s="2">
        <v>59</v>
      </c>
      <c r="B71" s="13">
        <v>0.4804902732606352</v>
      </c>
      <c r="C71" s="21">
        <v>0.5137663061763984</v>
      </c>
      <c r="D71" s="31">
        <v>0.45305565013918581</v>
      </c>
      <c r="E71" s="25">
        <f t="shared" si="19"/>
        <v>30000</v>
      </c>
      <c r="F71" s="26">
        <f t="shared" si="20"/>
        <v>0</v>
      </c>
      <c r="G71" s="26">
        <f t="shared" si="21"/>
        <v>0</v>
      </c>
      <c r="H71" s="27">
        <f t="shared" si="22"/>
        <v>30000</v>
      </c>
      <c r="I71" s="25">
        <f t="shared" si="9"/>
        <v>2697</v>
      </c>
      <c r="J71" s="26">
        <f t="shared" si="10"/>
        <v>0</v>
      </c>
      <c r="K71" s="26">
        <f t="shared" si="11"/>
        <v>0</v>
      </c>
      <c r="L71" s="27">
        <f t="shared" si="0"/>
        <v>2697</v>
      </c>
      <c r="M71" s="19">
        <f t="shared" si="23"/>
        <v>8.9899999999999994E-2</v>
      </c>
      <c r="N71" s="3" t="str">
        <f t="shared" si="23"/>
        <v/>
      </c>
      <c r="O71" s="3" t="str">
        <f t="shared" si="23"/>
        <v/>
      </c>
      <c r="P71" s="4">
        <f t="shared" si="2"/>
        <v>8.9899999999999994E-2</v>
      </c>
      <c r="Q71" s="25">
        <f>SUM(E$13:E71)</f>
        <v>340000</v>
      </c>
      <c r="R71" s="26">
        <f>SUM(F$13:F71)</f>
        <v>850000</v>
      </c>
      <c r="S71" s="26">
        <f>SUM(G$13:G71)</f>
        <v>580000</v>
      </c>
      <c r="T71" s="27">
        <f t="shared" si="12"/>
        <v>1770000</v>
      </c>
      <c r="U71" s="25">
        <f>SUM(I$13:I71)</f>
        <v>30693</v>
      </c>
      <c r="V71" s="26">
        <f>SUM(J$13:J71)</f>
        <v>127382</v>
      </c>
      <c r="W71" s="26">
        <f>SUM(K$13:K71)</f>
        <v>59169</v>
      </c>
      <c r="X71" s="27">
        <f t="shared" si="3"/>
        <v>217244</v>
      </c>
      <c r="Y71" s="3">
        <f t="shared" si="13"/>
        <v>9.0273529411764711E-2</v>
      </c>
      <c r="Z71" s="3">
        <f t="shared" si="4"/>
        <v>0.14986117647058825</v>
      </c>
      <c r="AA71" s="3">
        <f t="shared" si="4"/>
        <v>0.10201551724137931</v>
      </c>
      <c r="AB71" s="4">
        <f t="shared" si="14"/>
        <v>0.12273672316384181</v>
      </c>
      <c r="AC71" s="47">
        <f t="shared" si="24"/>
        <v>2.0589337161915249</v>
      </c>
      <c r="AD71" s="47">
        <f t="shared" si="25"/>
        <v>3.3164316867110255</v>
      </c>
      <c r="AE71" s="47">
        <f t="shared" si="26"/>
        <v>2.2617167253953254</v>
      </c>
      <c r="AF71" s="47">
        <f t="shared" si="15"/>
        <v>7.6370821282978767</v>
      </c>
      <c r="AG71" s="47">
        <f t="shared" si="16"/>
        <v>0.26959690646281054</v>
      </c>
      <c r="AH71" s="47">
        <f t="shared" si="17"/>
        <v>0.43425376747260136</v>
      </c>
      <c r="AI71" s="47">
        <f t="shared" si="18"/>
        <v>0.29614932606458799</v>
      </c>
      <c r="AJ71" s="47">
        <f t="shared" si="27"/>
        <v>2</v>
      </c>
    </row>
    <row r="72" spans="1:36" x14ac:dyDescent="0.3">
      <c r="A72" s="2">
        <v>60</v>
      </c>
      <c r="B72" s="13">
        <v>6.2317728534169947E-2</v>
      </c>
      <c r="C72" s="21">
        <v>0.60105487775360378</v>
      </c>
      <c r="D72" s="31">
        <v>0.3315854579555686</v>
      </c>
      <c r="E72" s="25">
        <f t="shared" si="19"/>
        <v>0</v>
      </c>
      <c r="F72" s="26">
        <f t="shared" si="20"/>
        <v>30000</v>
      </c>
      <c r="G72" s="26">
        <f t="shared" si="21"/>
        <v>0</v>
      </c>
      <c r="H72" s="27">
        <f t="shared" si="22"/>
        <v>30000</v>
      </c>
      <c r="I72" s="25">
        <f t="shared" si="9"/>
        <v>0</v>
      </c>
      <c r="J72" s="26">
        <f t="shared" si="10"/>
        <v>4516</v>
      </c>
      <c r="K72" s="26">
        <f t="shared" si="11"/>
        <v>0</v>
      </c>
      <c r="L72" s="27">
        <f t="shared" si="0"/>
        <v>4516</v>
      </c>
      <c r="M72" s="19" t="str">
        <f t="shared" si="23"/>
        <v/>
      </c>
      <c r="N72" s="3">
        <f t="shared" si="23"/>
        <v>0.15053333333333332</v>
      </c>
      <c r="O72" s="3" t="str">
        <f t="shared" si="23"/>
        <v/>
      </c>
      <c r="P72" s="4">
        <f t="shared" si="2"/>
        <v>0.15053333333333332</v>
      </c>
      <c r="Q72" s="25">
        <f>SUM(E$13:E72)</f>
        <v>340000</v>
      </c>
      <c r="R72" s="26">
        <f>SUM(F$13:F72)</f>
        <v>880000</v>
      </c>
      <c r="S72" s="26">
        <f>SUM(G$13:G72)</f>
        <v>580000</v>
      </c>
      <c r="T72" s="27">
        <f t="shared" si="12"/>
        <v>1800000</v>
      </c>
      <c r="U72" s="25">
        <f>SUM(I$13:I72)</f>
        <v>30693</v>
      </c>
      <c r="V72" s="26">
        <f>SUM(J$13:J72)</f>
        <v>131898</v>
      </c>
      <c r="W72" s="26">
        <f>SUM(K$13:K72)</f>
        <v>59169</v>
      </c>
      <c r="X72" s="27">
        <f t="shared" si="3"/>
        <v>221760</v>
      </c>
      <c r="Y72" s="3">
        <f t="shared" si="13"/>
        <v>9.0273529411764711E-2</v>
      </c>
      <c r="Z72" s="3">
        <f t="shared" si="4"/>
        <v>0.14988409090909091</v>
      </c>
      <c r="AA72" s="3">
        <f t="shared" si="4"/>
        <v>0.10201551724137931</v>
      </c>
      <c r="AB72" s="4">
        <f t="shared" si="14"/>
        <v>0.1232</v>
      </c>
      <c r="AC72" s="47">
        <f t="shared" si="24"/>
        <v>2.0589337161915249</v>
      </c>
      <c r="AD72" s="47">
        <f t="shared" si="25"/>
        <v>3.3170396957975377</v>
      </c>
      <c r="AE72" s="47">
        <f t="shared" si="26"/>
        <v>2.2617167253953254</v>
      </c>
      <c r="AF72" s="47">
        <f t="shared" si="15"/>
        <v>7.6376901373843875</v>
      </c>
      <c r="AG72" s="47">
        <f t="shared" si="16"/>
        <v>0.26957544482115242</v>
      </c>
      <c r="AH72" s="47">
        <f t="shared" si="17"/>
        <v>0.43429880449869823</v>
      </c>
      <c r="AI72" s="47">
        <f t="shared" si="18"/>
        <v>0.29612575068014946</v>
      </c>
      <c r="AJ72" s="47">
        <f t="shared" si="27"/>
        <v>2</v>
      </c>
    </row>
    <row r="73" spans="1:36" x14ac:dyDescent="0.3">
      <c r="A73" s="2">
        <v>61</v>
      </c>
      <c r="B73" s="13">
        <v>0.30040763454036046</v>
      </c>
      <c r="C73" s="21">
        <v>0.78221505924762524</v>
      </c>
      <c r="D73" s="31">
        <v>2.48736075771403E-2</v>
      </c>
      <c r="E73" s="25">
        <f t="shared" si="19"/>
        <v>0</v>
      </c>
      <c r="F73" s="26">
        <f t="shared" si="20"/>
        <v>30000</v>
      </c>
      <c r="G73" s="26">
        <f t="shared" si="21"/>
        <v>0</v>
      </c>
      <c r="H73" s="27">
        <f t="shared" si="22"/>
        <v>30000</v>
      </c>
      <c r="I73" s="25">
        <f t="shared" si="9"/>
        <v>0</v>
      </c>
      <c r="J73" s="26">
        <f t="shared" si="10"/>
        <v>4548</v>
      </c>
      <c r="K73" s="26">
        <f t="shared" si="11"/>
        <v>0</v>
      </c>
      <c r="L73" s="27">
        <f t="shared" si="0"/>
        <v>4548</v>
      </c>
      <c r="M73" s="19" t="str">
        <f t="shared" si="23"/>
        <v/>
      </c>
      <c r="N73" s="3">
        <f t="shared" si="23"/>
        <v>0.15160000000000001</v>
      </c>
      <c r="O73" s="3" t="str">
        <f t="shared" si="23"/>
        <v/>
      </c>
      <c r="P73" s="4">
        <f t="shared" si="2"/>
        <v>0.15160000000000001</v>
      </c>
      <c r="Q73" s="25">
        <f>SUM(E$13:E73)</f>
        <v>340000</v>
      </c>
      <c r="R73" s="26">
        <f>SUM(F$13:F73)</f>
        <v>910000</v>
      </c>
      <c r="S73" s="26">
        <f>SUM(G$13:G73)</f>
        <v>580000</v>
      </c>
      <c r="T73" s="27">
        <f t="shared" si="12"/>
        <v>1830000</v>
      </c>
      <c r="U73" s="25">
        <f>SUM(I$13:I73)</f>
        <v>30693</v>
      </c>
      <c r="V73" s="26">
        <f>SUM(J$13:J73)</f>
        <v>136446</v>
      </c>
      <c r="W73" s="26">
        <f>SUM(K$13:K73)</f>
        <v>59169</v>
      </c>
      <c r="X73" s="27">
        <f t="shared" si="3"/>
        <v>226308</v>
      </c>
      <c r="Y73" s="3">
        <f t="shared" si="13"/>
        <v>9.0273529411764711E-2</v>
      </c>
      <c r="Z73" s="3">
        <f t="shared" si="4"/>
        <v>0.14994065934065934</v>
      </c>
      <c r="AA73" s="3">
        <f t="shared" si="4"/>
        <v>0.10201551724137931</v>
      </c>
      <c r="AB73" s="4">
        <f t="shared" si="14"/>
        <v>0.12366557377049181</v>
      </c>
      <c r="AC73" s="47">
        <f t="shared" si="24"/>
        <v>2.0589337161915249</v>
      </c>
      <c r="AD73" s="47">
        <f t="shared" si="25"/>
        <v>3.3185411533766458</v>
      </c>
      <c r="AE73" s="47">
        <f t="shared" si="26"/>
        <v>2.2617167253953254</v>
      </c>
      <c r="AF73" s="47">
        <f t="shared" si="15"/>
        <v>7.6391915949634956</v>
      </c>
      <c r="AG73" s="47">
        <f t="shared" si="16"/>
        <v>0.26952246066834817</v>
      </c>
      <c r="AH73" s="47">
        <f t="shared" si="17"/>
        <v>0.43440999117819662</v>
      </c>
      <c r="AI73" s="47">
        <f t="shared" si="18"/>
        <v>0.29606754815345526</v>
      </c>
      <c r="AJ73" s="47">
        <f t="shared" si="27"/>
        <v>3</v>
      </c>
    </row>
    <row r="74" spans="1:36" x14ac:dyDescent="0.3">
      <c r="A74" s="2">
        <v>62</v>
      </c>
      <c r="B74" s="13">
        <v>0.98357770437053726</v>
      </c>
      <c r="C74" s="21">
        <v>0.87604889394012042</v>
      </c>
      <c r="D74" s="31">
        <v>0.67988928237936219</v>
      </c>
      <c r="E74" s="25">
        <f t="shared" si="19"/>
        <v>0</v>
      </c>
      <c r="F74" s="26">
        <f t="shared" si="20"/>
        <v>0</v>
      </c>
      <c r="G74" s="26">
        <f t="shared" si="21"/>
        <v>30000</v>
      </c>
      <c r="H74" s="27">
        <f t="shared" si="22"/>
        <v>30000</v>
      </c>
      <c r="I74" s="25">
        <f t="shared" si="9"/>
        <v>0</v>
      </c>
      <c r="J74" s="26">
        <f t="shared" si="10"/>
        <v>0</v>
      </c>
      <c r="K74" s="26">
        <f t="shared" si="11"/>
        <v>3024</v>
      </c>
      <c r="L74" s="27">
        <f t="shared" si="0"/>
        <v>3024</v>
      </c>
      <c r="M74" s="19" t="str">
        <f t="shared" si="23"/>
        <v/>
      </c>
      <c r="N74" s="3" t="str">
        <f t="shared" si="23"/>
        <v/>
      </c>
      <c r="O74" s="3">
        <f t="shared" si="23"/>
        <v>0.1008</v>
      </c>
      <c r="P74" s="4">
        <f t="shared" si="2"/>
        <v>0.1008</v>
      </c>
      <c r="Q74" s="25">
        <f>SUM(E$13:E74)</f>
        <v>340000</v>
      </c>
      <c r="R74" s="26">
        <f>SUM(F$13:F74)</f>
        <v>910000</v>
      </c>
      <c r="S74" s="26">
        <f>SUM(G$13:G74)</f>
        <v>610000</v>
      </c>
      <c r="T74" s="27">
        <f t="shared" si="12"/>
        <v>1860000</v>
      </c>
      <c r="U74" s="25">
        <f>SUM(I$13:I74)</f>
        <v>30693</v>
      </c>
      <c r="V74" s="26">
        <f>SUM(J$13:J74)</f>
        <v>136446</v>
      </c>
      <c r="W74" s="26">
        <f>SUM(K$13:K74)</f>
        <v>62193</v>
      </c>
      <c r="X74" s="27">
        <f t="shared" si="3"/>
        <v>229332</v>
      </c>
      <c r="Y74" s="3">
        <f t="shared" si="13"/>
        <v>9.0273529411764711E-2</v>
      </c>
      <c r="Z74" s="3">
        <f t="shared" si="4"/>
        <v>0.14994065934065934</v>
      </c>
      <c r="AA74" s="3">
        <f t="shared" si="4"/>
        <v>0.10195573770491803</v>
      </c>
      <c r="AB74" s="4">
        <f t="shared" si="14"/>
        <v>0.12329677419354838</v>
      </c>
      <c r="AC74" s="47">
        <f t="shared" si="24"/>
        <v>2.0589337161915249</v>
      </c>
      <c r="AD74" s="47">
        <f t="shared" si="25"/>
        <v>3.3185411533766458</v>
      </c>
      <c r="AE74" s="47">
        <f t="shared" si="26"/>
        <v>2.2606353489730542</v>
      </c>
      <c r="AF74" s="47">
        <f t="shared" si="15"/>
        <v>7.6381102185412253</v>
      </c>
      <c r="AG74" s="47">
        <f t="shared" si="16"/>
        <v>0.26956061869774289</v>
      </c>
      <c r="AH74" s="47">
        <f t="shared" si="17"/>
        <v>0.43447149339649643</v>
      </c>
      <c r="AI74" s="47">
        <f t="shared" si="18"/>
        <v>0.29596788790576062</v>
      </c>
      <c r="AJ74" s="47">
        <f t="shared" si="27"/>
        <v>3</v>
      </c>
    </row>
    <row r="75" spans="1:36" x14ac:dyDescent="0.3">
      <c r="A75" s="2">
        <v>63</v>
      </c>
      <c r="B75" s="13">
        <v>0.83159479974446804</v>
      </c>
      <c r="C75" s="21">
        <v>0.27598501331487124</v>
      </c>
      <c r="D75" s="31">
        <v>0.13111658002056636</v>
      </c>
      <c r="E75" s="25">
        <f t="shared" si="19"/>
        <v>0</v>
      </c>
      <c r="F75" s="26">
        <f t="shared" si="20"/>
        <v>0</v>
      </c>
      <c r="G75" s="26">
        <f t="shared" si="21"/>
        <v>30000</v>
      </c>
      <c r="H75" s="27">
        <f t="shared" si="22"/>
        <v>30000</v>
      </c>
      <c r="I75" s="25">
        <f t="shared" si="9"/>
        <v>0</v>
      </c>
      <c r="J75" s="26">
        <f t="shared" si="10"/>
        <v>0</v>
      </c>
      <c r="K75" s="26">
        <f t="shared" si="11"/>
        <v>2942</v>
      </c>
      <c r="L75" s="27">
        <f t="shared" si="0"/>
        <v>2942</v>
      </c>
      <c r="M75" s="19" t="str">
        <f t="shared" si="23"/>
        <v/>
      </c>
      <c r="N75" s="3" t="str">
        <f t="shared" si="23"/>
        <v/>
      </c>
      <c r="O75" s="3">
        <f t="shared" si="23"/>
        <v>9.8066666666666663E-2</v>
      </c>
      <c r="P75" s="4">
        <f t="shared" si="2"/>
        <v>9.8066666666666663E-2</v>
      </c>
      <c r="Q75" s="25">
        <f>SUM(E$13:E75)</f>
        <v>340000</v>
      </c>
      <c r="R75" s="26">
        <f>SUM(F$13:F75)</f>
        <v>910000</v>
      </c>
      <c r="S75" s="26">
        <f>SUM(G$13:G75)</f>
        <v>640000</v>
      </c>
      <c r="T75" s="27">
        <f t="shared" si="12"/>
        <v>1890000</v>
      </c>
      <c r="U75" s="25">
        <f>SUM(I$13:I75)</f>
        <v>30693</v>
      </c>
      <c r="V75" s="26">
        <f>SUM(J$13:J75)</f>
        <v>136446</v>
      </c>
      <c r="W75" s="26">
        <f>SUM(K$13:K75)</f>
        <v>65135</v>
      </c>
      <c r="X75" s="27">
        <f t="shared" si="3"/>
        <v>232274</v>
      </c>
      <c r="Y75" s="3">
        <f t="shared" si="13"/>
        <v>9.0273529411764711E-2</v>
      </c>
      <c r="Z75" s="3">
        <f t="shared" si="4"/>
        <v>0.14994065934065934</v>
      </c>
      <c r="AA75" s="3">
        <f t="shared" si="4"/>
        <v>0.10177343749999999</v>
      </c>
      <c r="AB75" s="4">
        <f t="shared" si="14"/>
        <v>0.1228962962962963</v>
      </c>
      <c r="AC75" s="47">
        <f t="shared" si="24"/>
        <v>2.0589337161915249</v>
      </c>
      <c r="AD75" s="47">
        <f t="shared" si="25"/>
        <v>3.3185411533766458</v>
      </c>
      <c r="AE75" s="47">
        <f t="shared" si="26"/>
        <v>2.2573408376184667</v>
      </c>
      <c r="AF75" s="47">
        <f t="shared" si="15"/>
        <v>7.6348157071866378</v>
      </c>
      <c r="AG75" s="47">
        <f t="shared" si="16"/>
        <v>0.2696769372250144</v>
      </c>
      <c r="AH75" s="47">
        <f t="shared" si="17"/>
        <v>0.434658972875129</v>
      </c>
      <c r="AI75" s="47">
        <f t="shared" si="18"/>
        <v>0.29566408989985654</v>
      </c>
      <c r="AJ75" s="47">
        <f t="shared" si="27"/>
        <v>2</v>
      </c>
    </row>
    <row r="76" spans="1:36" x14ac:dyDescent="0.3">
      <c r="A76" s="2">
        <v>64</v>
      </c>
      <c r="B76" s="13">
        <v>0.32156038644239171</v>
      </c>
      <c r="C76" s="21">
        <v>0.40216553317967141</v>
      </c>
      <c r="D76" s="31">
        <v>0.3889124103330005</v>
      </c>
      <c r="E76" s="25">
        <f t="shared" si="19"/>
        <v>0</v>
      </c>
      <c r="F76" s="26">
        <f t="shared" si="20"/>
        <v>30000</v>
      </c>
      <c r="G76" s="26">
        <f t="shared" si="21"/>
        <v>0</v>
      </c>
      <c r="H76" s="27">
        <f t="shared" si="22"/>
        <v>30000</v>
      </c>
      <c r="I76" s="25">
        <f t="shared" si="9"/>
        <v>0</v>
      </c>
      <c r="J76" s="26">
        <f t="shared" si="10"/>
        <v>4485</v>
      </c>
      <c r="K76" s="26">
        <f t="shared" si="11"/>
        <v>0</v>
      </c>
      <c r="L76" s="27">
        <f t="shared" si="0"/>
        <v>4485</v>
      </c>
      <c r="M76" s="19" t="str">
        <f t="shared" si="23"/>
        <v/>
      </c>
      <c r="N76" s="3">
        <f t="shared" si="23"/>
        <v>0.14949999999999999</v>
      </c>
      <c r="O76" s="3" t="str">
        <f t="shared" si="23"/>
        <v/>
      </c>
      <c r="P76" s="4">
        <f t="shared" si="2"/>
        <v>0.14949999999999999</v>
      </c>
      <c r="Q76" s="25">
        <f>SUM(E$13:E76)</f>
        <v>340000</v>
      </c>
      <c r="R76" s="26">
        <f>SUM(F$13:F76)</f>
        <v>940000</v>
      </c>
      <c r="S76" s="26">
        <f>SUM(G$13:G76)</f>
        <v>640000</v>
      </c>
      <c r="T76" s="27">
        <f t="shared" si="12"/>
        <v>1920000</v>
      </c>
      <c r="U76" s="25">
        <f>SUM(I$13:I76)</f>
        <v>30693</v>
      </c>
      <c r="V76" s="26">
        <f>SUM(J$13:J76)</f>
        <v>140931</v>
      </c>
      <c r="W76" s="26">
        <f>SUM(K$13:K76)</f>
        <v>65135</v>
      </c>
      <c r="X76" s="27">
        <f t="shared" si="3"/>
        <v>236759</v>
      </c>
      <c r="Y76" s="3">
        <f t="shared" si="13"/>
        <v>9.0273529411764711E-2</v>
      </c>
      <c r="Z76" s="3">
        <f t="shared" si="4"/>
        <v>0.14992659574468084</v>
      </c>
      <c r="AA76" s="3">
        <f t="shared" si="4"/>
        <v>0.10177343749999999</v>
      </c>
      <c r="AB76" s="4">
        <f t="shared" si="14"/>
        <v>0.12331197916666667</v>
      </c>
      <c r="AC76" s="47">
        <f t="shared" si="24"/>
        <v>2.0589337161915249</v>
      </c>
      <c r="AD76" s="47">
        <f t="shared" si="25"/>
        <v>3.3181678094031222</v>
      </c>
      <c r="AE76" s="47">
        <f t="shared" si="26"/>
        <v>2.2573408376184667</v>
      </c>
      <c r="AF76" s="47">
        <f t="shared" si="15"/>
        <v>7.6344423632131129</v>
      </c>
      <c r="AG76" s="47">
        <f t="shared" si="16"/>
        <v>0.26969012512460439</v>
      </c>
      <c r="AH76" s="47">
        <f t="shared" si="17"/>
        <v>0.43463132623698303</v>
      </c>
      <c r="AI76" s="47">
        <f t="shared" si="18"/>
        <v>0.2956785486384127</v>
      </c>
      <c r="AJ76" s="47">
        <f t="shared" si="27"/>
        <v>2</v>
      </c>
    </row>
    <row r="77" spans="1:36" x14ac:dyDescent="0.3">
      <c r="A77" s="2">
        <v>65</v>
      </c>
      <c r="B77" s="13">
        <v>0.72094992555296589</v>
      </c>
      <c r="C77" s="21">
        <v>0.15903684958592934</v>
      </c>
      <c r="D77" s="31">
        <v>0.14706596914284165</v>
      </c>
      <c r="E77" s="25">
        <f t="shared" si="19"/>
        <v>0</v>
      </c>
      <c r="F77" s="26">
        <f t="shared" si="20"/>
        <v>30000</v>
      </c>
      <c r="G77" s="26">
        <f t="shared" si="21"/>
        <v>0</v>
      </c>
      <c r="H77" s="27">
        <f t="shared" si="22"/>
        <v>30000</v>
      </c>
      <c r="I77" s="25">
        <f t="shared" si="9"/>
        <v>0</v>
      </c>
      <c r="J77" s="26">
        <f t="shared" si="10"/>
        <v>4438</v>
      </c>
      <c r="K77" s="26">
        <f t="shared" si="11"/>
        <v>0</v>
      </c>
      <c r="L77" s="27">
        <f t="shared" ref="L77:L112" si="28">SUM(I77:K77)</f>
        <v>4438</v>
      </c>
      <c r="M77" s="19" t="str">
        <f t="shared" ref="M77:O112" si="29">IF(E77=0,"",I77/E77)</f>
        <v/>
      </c>
      <c r="N77" s="3">
        <f t="shared" si="29"/>
        <v>0.14793333333333333</v>
      </c>
      <c r="O77" s="3" t="str">
        <f t="shared" si="29"/>
        <v/>
      </c>
      <c r="P77" s="4">
        <f t="shared" ref="P77:P112" si="30">L77/H77</f>
        <v>0.14793333333333333</v>
      </c>
      <c r="Q77" s="25">
        <f>SUM(E$13:E77)</f>
        <v>340000</v>
      </c>
      <c r="R77" s="26">
        <f>SUM(F$13:F77)</f>
        <v>970000</v>
      </c>
      <c r="S77" s="26">
        <f>SUM(G$13:G77)</f>
        <v>640000</v>
      </c>
      <c r="T77" s="27">
        <f t="shared" si="12"/>
        <v>1950000</v>
      </c>
      <c r="U77" s="25">
        <f>SUM(I$13:I77)</f>
        <v>30693</v>
      </c>
      <c r="V77" s="26">
        <f>SUM(J$13:J77)</f>
        <v>145369</v>
      </c>
      <c r="W77" s="26">
        <f>SUM(K$13:K77)</f>
        <v>65135</v>
      </c>
      <c r="X77" s="27">
        <f t="shared" ref="X77:X112" si="31">SUM(U77:W77)</f>
        <v>241197</v>
      </c>
      <c r="Y77" s="3">
        <f t="shared" si="13"/>
        <v>9.0273529411764711E-2</v>
      </c>
      <c r="Z77" s="3">
        <f t="shared" si="13"/>
        <v>0.14986494845360826</v>
      </c>
      <c r="AA77" s="3">
        <f t="shared" si="13"/>
        <v>0.10177343749999999</v>
      </c>
      <c r="AB77" s="4">
        <f t="shared" si="14"/>
        <v>0.12369076923076923</v>
      </c>
      <c r="AC77" s="47">
        <f t="shared" ref="AC77:AC111" si="32">EXP(Y77/$C$8)</f>
        <v>2.0589337161915249</v>
      </c>
      <c r="AD77" s="47">
        <f t="shared" ref="AD77:AD111" si="33">EXP(Z77/$C$8)</f>
        <v>3.3165317644130581</v>
      </c>
      <c r="AE77" s="47">
        <f t="shared" ref="AE77:AE111" si="34">EXP(AA77/$C$8)</f>
        <v>2.2573408376184667</v>
      </c>
      <c r="AF77" s="47">
        <f t="shared" si="15"/>
        <v>7.6328063182230501</v>
      </c>
      <c r="AG77" s="47">
        <f t="shared" si="16"/>
        <v>0.26974793154070931</v>
      </c>
      <c r="AH77" s="47">
        <f t="shared" si="17"/>
        <v>0.43451014294637058</v>
      </c>
      <c r="AI77" s="47">
        <f t="shared" si="18"/>
        <v>0.29574192551292006</v>
      </c>
      <c r="AJ77" s="47">
        <f t="shared" ref="AJ77:AJ111" si="35">IF(AG77&gt;=C77,1,IF(SUM(AG77:AH77)&gt;=C77,2,3))</f>
        <v>1</v>
      </c>
    </row>
    <row r="78" spans="1:36" x14ac:dyDescent="0.3">
      <c r="A78" s="2">
        <v>66</v>
      </c>
      <c r="B78" s="13">
        <v>0.43486119508435161</v>
      </c>
      <c r="C78" s="21">
        <v>9.2389159231239582E-2</v>
      </c>
      <c r="D78" s="31">
        <v>0.1278941396424369</v>
      </c>
      <c r="E78" s="25">
        <f t="shared" si="19"/>
        <v>30000</v>
      </c>
      <c r="F78" s="26">
        <f t="shared" si="20"/>
        <v>0</v>
      </c>
      <c r="G78" s="26">
        <f t="shared" si="21"/>
        <v>0</v>
      </c>
      <c r="H78" s="27">
        <f t="shared" ref="H78:H112" si="36">SUM(E78:G78)</f>
        <v>30000</v>
      </c>
      <c r="I78" s="25">
        <f t="shared" ref="I78:I112" si="37">IFERROR(_xlfn.BINOM.INV(E78,$C$4,B78),0)</f>
        <v>2692</v>
      </c>
      <c r="J78" s="26">
        <f t="shared" ref="J78:J112" si="38">IFERROR(_xlfn.BINOM.INV(F78,$C$5,C78),0)</f>
        <v>0</v>
      </c>
      <c r="K78" s="26">
        <f t="shared" ref="K78:K112" si="39">IFERROR(_xlfn.BINOM.INV(G78,$C$6,D78),0)</f>
        <v>0</v>
      </c>
      <c r="L78" s="27">
        <f t="shared" si="28"/>
        <v>2692</v>
      </c>
      <c r="M78" s="19">
        <f t="shared" si="29"/>
        <v>8.9733333333333332E-2</v>
      </c>
      <c r="N78" s="3" t="str">
        <f t="shared" si="29"/>
        <v/>
      </c>
      <c r="O78" s="3" t="str">
        <f t="shared" si="29"/>
        <v/>
      </c>
      <c r="P78" s="4">
        <f t="shared" si="30"/>
        <v>8.9733333333333332E-2</v>
      </c>
      <c r="Q78" s="25">
        <f>SUM(E$13:E78)</f>
        <v>370000</v>
      </c>
      <c r="R78" s="26">
        <f>SUM(F$13:F78)</f>
        <v>970000</v>
      </c>
      <c r="S78" s="26">
        <f>SUM(G$13:G78)</f>
        <v>640000</v>
      </c>
      <c r="T78" s="27">
        <f t="shared" ref="T78:T112" si="40">SUM(Q78:S78)</f>
        <v>1980000</v>
      </c>
      <c r="U78" s="25">
        <f>SUM(I$13:I78)</f>
        <v>33385</v>
      </c>
      <c r="V78" s="26">
        <f>SUM(J$13:J78)</f>
        <v>145369</v>
      </c>
      <c r="W78" s="26">
        <f>SUM(K$13:K78)</f>
        <v>65135</v>
      </c>
      <c r="X78" s="27">
        <f t="shared" si="31"/>
        <v>243889</v>
      </c>
      <c r="Y78" s="3">
        <f t="shared" ref="Y78:AA112" si="41">IF(Q78=0,"",U78/Q78)</f>
        <v>9.022972972972973E-2</v>
      </c>
      <c r="Z78" s="3">
        <f t="shared" si="41"/>
        <v>0.14986494845360826</v>
      </c>
      <c r="AA78" s="3">
        <f t="shared" si="41"/>
        <v>0.10177343749999999</v>
      </c>
      <c r="AB78" s="4">
        <f t="shared" ref="AB78:AB112" si="42">X78/T78</f>
        <v>0.12317626262626262</v>
      </c>
      <c r="AC78" s="47">
        <f t="shared" si="32"/>
        <v>2.0582123974362312</v>
      </c>
      <c r="AD78" s="47">
        <f t="shared" si="33"/>
        <v>3.3165317644130581</v>
      </c>
      <c r="AE78" s="47">
        <f t="shared" si="34"/>
        <v>2.2573408376184667</v>
      </c>
      <c r="AF78" s="47">
        <f t="shared" ref="AF78:AF111" si="43">SUM(AC78:AE78)</f>
        <v>7.6320849994677555</v>
      </c>
      <c r="AG78" s="47">
        <f t="shared" ref="AG78:AG111" si="44">AC78/AF78</f>
        <v>0.26967891442243713</v>
      </c>
      <c r="AH78" s="47">
        <f t="shared" ref="AH78:AH111" si="45">AD78/AF78</f>
        <v>0.4345512090921872</v>
      </c>
      <c r="AI78" s="47">
        <f t="shared" ref="AI78:AI111" si="46">AE78/AF78</f>
        <v>0.29576987648537567</v>
      </c>
      <c r="AJ78" s="47">
        <f t="shared" si="35"/>
        <v>1</v>
      </c>
    </row>
    <row r="79" spans="1:36" x14ac:dyDescent="0.3">
      <c r="A79" s="2">
        <v>67</v>
      </c>
      <c r="B79" s="13">
        <v>0.76259417931833129</v>
      </c>
      <c r="C79" s="21">
        <v>0.54420035647619047</v>
      </c>
      <c r="D79" s="31">
        <v>0.80386464620775455</v>
      </c>
      <c r="E79" s="25">
        <f t="shared" ref="E79:E112" si="47">IF(AJ78 = 1, $C$2, 0)</f>
        <v>30000</v>
      </c>
      <c r="F79" s="26">
        <f t="shared" ref="F79:F112" si="48">IF(AJ78 = 2, $C$2, 0)</f>
        <v>0</v>
      </c>
      <c r="G79" s="26">
        <f t="shared" ref="G79:G112" si="49">IF(AJ78= 3, $C$2, 0)</f>
        <v>0</v>
      </c>
      <c r="H79" s="27">
        <f t="shared" si="36"/>
        <v>30000</v>
      </c>
      <c r="I79" s="25">
        <f t="shared" si="37"/>
        <v>2735</v>
      </c>
      <c r="J79" s="26">
        <f t="shared" si="38"/>
        <v>0</v>
      </c>
      <c r="K79" s="26">
        <f t="shared" si="39"/>
        <v>0</v>
      </c>
      <c r="L79" s="27">
        <f t="shared" si="28"/>
        <v>2735</v>
      </c>
      <c r="M79" s="19">
        <f t="shared" si="29"/>
        <v>9.116666666666666E-2</v>
      </c>
      <c r="N79" s="3" t="str">
        <f t="shared" si="29"/>
        <v/>
      </c>
      <c r="O79" s="3" t="str">
        <f t="shared" si="29"/>
        <v/>
      </c>
      <c r="P79" s="4">
        <f t="shared" si="30"/>
        <v>9.116666666666666E-2</v>
      </c>
      <c r="Q79" s="25">
        <f>SUM(E$13:E79)</f>
        <v>400000</v>
      </c>
      <c r="R79" s="26">
        <f>SUM(F$13:F79)</f>
        <v>970000</v>
      </c>
      <c r="S79" s="26">
        <f>SUM(G$13:G79)</f>
        <v>640000</v>
      </c>
      <c r="T79" s="27">
        <f t="shared" si="40"/>
        <v>2010000</v>
      </c>
      <c r="U79" s="25">
        <f>SUM(I$13:I79)</f>
        <v>36120</v>
      </c>
      <c r="V79" s="26">
        <f>SUM(J$13:J79)</f>
        <v>145369</v>
      </c>
      <c r="W79" s="26">
        <f>SUM(K$13:K79)</f>
        <v>65135</v>
      </c>
      <c r="X79" s="27">
        <f t="shared" si="31"/>
        <v>246624</v>
      </c>
      <c r="Y79" s="3">
        <f t="shared" si="41"/>
        <v>9.0300000000000005E-2</v>
      </c>
      <c r="Z79" s="3">
        <f t="shared" si="41"/>
        <v>0.14986494845360826</v>
      </c>
      <c r="AA79" s="3">
        <f t="shared" si="41"/>
        <v>0.10177343749999999</v>
      </c>
      <c r="AB79" s="4">
        <f t="shared" si="42"/>
        <v>0.12269850746268657</v>
      </c>
      <c r="AC79" s="47">
        <f t="shared" si="32"/>
        <v>2.0593697718533353</v>
      </c>
      <c r="AD79" s="47">
        <f t="shared" si="33"/>
        <v>3.3165317644130581</v>
      </c>
      <c r="AE79" s="47">
        <f t="shared" si="34"/>
        <v>2.2573408376184667</v>
      </c>
      <c r="AF79" s="47">
        <f t="shared" si="43"/>
        <v>7.63324237388486</v>
      </c>
      <c r="AG79" s="47">
        <f t="shared" si="44"/>
        <v>0.26978964783024967</v>
      </c>
      <c r="AH79" s="47">
        <f t="shared" si="45"/>
        <v>0.43448532117356881</v>
      </c>
      <c r="AI79" s="47">
        <f t="shared" si="46"/>
        <v>0.29572503099618158</v>
      </c>
      <c r="AJ79" s="47">
        <f t="shared" si="35"/>
        <v>2</v>
      </c>
    </row>
    <row r="80" spans="1:36" x14ac:dyDescent="0.3">
      <c r="A80" s="2">
        <v>68</v>
      </c>
      <c r="B80" s="13">
        <v>0.91889146399776012</v>
      </c>
      <c r="C80" s="21">
        <v>5.9655154632712537E-2</v>
      </c>
      <c r="D80" s="31">
        <v>6.3482129442969715E-2</v>
      </c>
      <c r="E80" s="25">
        <f t="shared" si="47"/>
        <v>0</v>
      </c>
      <c r="F80" s="26">
        <f t="shared" si="48"/>
        <v>30000</v>
      </c>
      <c r="G80" s="26">
        <f t="shared" si="49"/>
        <v>0</v>
      </c>
      <c r="H80" s="27">
        <f t="shared" si="36"/>
        <v>30000</v>
      </c>
      <c r="I80" s="25">
        <f t="shared" si="37"/>
        <v>0</v>
      </c>
      <c r="J80" s="26">
        <f t="shared" si="38"/>
        <v>4404</v>
      </c>
      <c r="K80" s="26">
        <f t="shared" si="39"/>
        <v>0</v>
      </c>
      <c r="L80" s="27">
        <f t="shared" si="28"/>
        <v>4404</v>
      </c>
      <c r="M80" s="19" t="str">
        <f t="shared" si="29"/>
        <v/>
      </c>
      <c r="N80" s="3">
        <f t="shared" si="29"/>
        <v>0.14680000000000001</v>
      </c>
      <c r="O80" s="3" t="str">
        <f t="shared" si="29"/>
        <v/>
      </c>
      <c r="P80" s="4">
        <f t="shared" si="30"/>
        <v>0.14680000000000001</v>
      </c>
      <c r="Q80" s="25">
        <f>SUM(E$13:E80)</f>
        <v>400000</v>
      </c>
      <c r="R80" s="26">
        <f>SUM(F$13:F80)</f>
        <v>1000000</v>
      </c>
      <c r="S80" s="26">
        <f>SUM(G$13:G80)</f>
        <v>640000</v>
      </c>
      <c r="T80" s="27">
        <f t="shared" si="40"/>
        <v>2040000</v>
      </c>
      <c r="U80" s="25">
        <f>SUM(I$13:I80)</f>
        <v>36120</v>
      </c>
      <c r="V80" s="26">
        <f>SUM(J$13:J80)</f>
        <v>149773</v>
      </c>
      <c r="W80" s="26">
        <f>SUM(K$13:K80)</f>
        <v>65135</v>
      </c>
      <c r="X80" s="27">
        <f t="shared" si="31"/>
        <v>251028</v>
      </c>
      <c r="Y80" s="3">
        <f t="shared" si="41"/>
        <v>9.0300000000000005E-2</v>
      </c>
      <c r="Z80" s="3">
        <f t="shared" si="41"/>
        <v>0.14977299999999999</v>
      </c>
      <c r="AA80" s="3">
        <f t="shared" si="41"/>
        <v>0.10177343749999999</v>
      </c>
      <c r="AB80" s="4">
        <f t="shared" si="42"/>
        <v>0.12305294117647059</v>
      </c>
      <c r="AC80" s="47">
        <f t="shared" si="32"/>
        <v>2.0593697718533353</v>
      </c>
      <c r="AD80" s="47">
        <f t="shared" si="33"/>
        <v>3.3140930617261404</v>
      </c>
      <c r="AE80" s="47">
        <f t="shared" si="34"/>
        <v>2.2573408376184667</v>
      </c>
      <c r="AF80" s="47">
        <f t="shared" si="43"/>
        <v>7.6308036711979419</v>
      </c>
      <c r="AG80" s="47">
        <f t="shared" si="44"/>
        <v>0.26987586898956867</v>
      </c>
      <c r="AH80" s="47">
        <f t="shared" si="45"/>
        <v>0.4343045902537116</v>
      </c>
      <c r="AI80" s="47">
        <f t="shared" si="46"/>
        <v>0.29581954075671979</v>
      </c>
      <c r="AJ80" s="47">
        <f t="shared" si="35"/>
        <v>1</v>
      </c>
    </row>
    <row r="81" spans="1:36" x14ac:dyDescent="0.3">
      <c r="A81" s="2">
        <v>69</v>
      </c>
      <c r="B81" s="13">
        <v>0.44707247929119731</v>
      </c>
      <c r="C81" s="21">
        <v>0.37649617724085149</v>
      </c>
      <c r="D81" s="31">
        <v>0.93230252227486643</v>
      </c>
      <c r="E81" s="25">
        <f t="shared" si="47"/>
        <v>30000</v>
      </c>
      <c r="F81" s="26">
        <f t="shared" si="48"/>
        <v>0</v>
      </c>
      <c r="G81" s="26">
        <f t="shared" si="49"/>
        <v>0</v>
      </c>
      <c r="H81" s="27">
        <f t="shared" si="36"/>
        <v>30000</v>
      </c>
      <c r="I81" s="25">
        <f t="shared" si="37"/>
        <v>2693</v>
      </c>
      <c r="J81" s="26">
        <f t="shared" si="38"/>
        <v>0</v>
      </c>
      <c r="K81" s="26">
        <f t="shared" si="39"/>
        <v>0</v>
      </c>
      <c r="L81" s="27">
        <f t="shared" si="28"/>
        <v>2693</v>
      </c>
      <c r="M81" s="19">
        <f t="shared" si="29"/>
        <v>8.9766666666666661E-2</v>
      </c>
      <c r="N81" s="3" t="str">
        <f t="shared" si="29"/>
        <v/>
      </c>
      <c r="O81" s="3" t="str">
        <f t="shared" si="29"/>
        <v/>
      </c>
      <c r="P81" s="4">
        <f t="shared" si="30"/>
        <v>8.9766666666666661E-2</v>
      </c>
      <c r="Q81" s="25">
        <f>SUM(E$13:E81)</f>
        <v>430000</v>
      </c>
      <c r="R81" s="26">
        <f>SUM(F$13:F81)</f>
        <v>1000000</v>
      </c>
      <c r="S81" s="26">
        <f>SUM(G$13:G81)</f>
        <v>640000</v>
      </c>
      <c r="T81" s="27">
        <f t="shared" si="40"/>
        <v>2070000</v>
      </c>
      <c r="U81" s="25">
        <f>SUM(I$13:I81)</f>
        <v>38813</v>
      </c>
      <c r="V81" s="26">
        <f>SUM(J$13:J81)</f>
        <v>149773</v>
      </c>
      <c r="W81" s="26">
        <f>SUM(K$13:K81)</f>
        <v>65135</v>
      </c>
      <c r="X81" s="27">
        <f t="shared" si="31"/>
        <v>253721</v>
      </c>
      <c r="Y81" s="3">
        <f t="shared" si="41"/>
        <v>9.0262790697674414E-2</v>
      </c>
      <c r="Z81" s="3">
        <f t="shared" si="41"/>
        <v>0.14977299999999999</v>
      </c>
      <c r="AA81" s="3">
        <f t="shared" si="41"/>
        <v>0.10177343749999999</v>
      </c>
      <c r="AB81" s="4">
        <f t="shared" si="42"/>
        <v>0.12257053140096619</v>
      </c>
      <c r="AC81" s="47">
        <f t="shared" si="32"/>
        <v>2.0587568413851929</v>
      </c>
      <c r="AD81" s="47">
        <f t="shared" si="33"/>
        <v>3.3140930617261404</v>
      </c>
      <c r="AE81" s="47">
        <f t="shared" si="34"/>
        <v>2.2573408376184667</v>
      </c>
      <c r="AF81" s="47">
        <f t="shared" si="43"/>
        <v>7.6301907407298</v>
      </c>
      <c r="AG81" s="47">
        <f t="shared" si="44"/>
        <v>0.26981721838165745</v>
      </c>
      <c r="AH81" s="47">
        <f t="shared" si="45"/>
        <v>0.43433947778468768</v>
      </c>
      <c r="AI81" s="47">
        <f t="shared" si="46"/>
        <v>0.29584330383365492</v>
      </c>
      <c r="AJ81" s="47">
        <f t="shared" si="35"/>
        <v>2</v>
      </c>
    </row>
    <row r="82" spans="1:36" x14ac:dyDescent="0.3">
      <c r="A82" s="2">
        <v>70</v>
      </c>
      <c r="B82" s="13">
        <v>0.28690392077845417</v>
      </c>
      <c r="C82" s="21">
        <v>0.28563895088705793</v>
      </c>
      <c r="D82" s="31">
        <v>7.9561216856171013E-3</v>
      </c>
      <c r="E82" s="25">
        <f t="shared" si="47"/>
        <v>0</v>
      </c>
      <c r="F82" s="26">
        <f t="shared" si="48"/>
        <v>30000</v>
      </c>
      <c r="G82" s="26">
        <f t="shared" si="49"/>
        <v>0</v>
      </c>
      <c r="H82" s="27">
        <f t="shared" si="36"/>
        <v>30000</v>
      </c>
      <c r="I82" s="25">
        <f t="shared" si="37"/>
        <v>0</v>
      </c>
      <c r="J82" s="26">
        <f t="shared" si="38"/>
        <v>4465</v>
      </c>
      <c r="K82" s="26">
        <f t="shared" si="39"/>
        <v>0</v>
      </c>
      <c r="L82" s="27">
        <f t="shared" si="28"/>
        <v>4465</v>
      </c>
      <c r="M82" s="19" t="str">
        <f t="shared" si="29"/>
        <v/>
      </c>
      <c r="N82" s="3">
        <f t="shared" si="29"/>
        <v>0.14883333333333335</v>
      </c>
      <c r="O82" s="3" t="str">
        <f t="shared" si="29"/>
        <v/>
      </c>
      <c r="P82" s="4">
        <f t="shared" si="30"/>
        <v>0.14883333333333335</v>
      </c>
      <c r="Q82" s="25">
        <f>SUM(E$13:E82)</f>
        <v>430000</v>
      </c>
      <c r="R82" s="26">
        <f>SUM(F$13:F82)</f>
        <v>1030000</v>
      </c>
      <c r="S82" s="26">
        <f>SUM(G$13:G82)</f>
        <v>640000</v>
      </c>
      <c r="T82" s="27">
        <f t="shared" si="40"/>
        <v>2100000</v>
      </c>
      <c r="U82" s="25">
        <f>SUM(I$13:I82)</f>
        <v>38813</v>
      </c>
      <c r="V82" s="26">
        <f>SUM(J$13:J82)</f>
        <v>154238</v>
      </c>
      <c r="W82" s="26">
        <f>SUM(K$13:K82)</f>
        <v>65135</v>
      </c>
      <c r="X82" s="27">
        <f t="shared" si="31"/>
        <v>258186</v>
      </c>
      <c r="Y82" s="3">
        <f t="shared" si="41"/>
        <v>9.0262790697674414E-2</v>
      </c>
      <c r="Z82" s="3">
        <f t="shared" si="41"/>
        <v>0.14974563106796115</v>
      </c>
      <c r="AA82" s="3">
        <f t="shared" si="41"/>
        <v>0.10177343749999999</v>
      </c>
      <c r="AB82" s="4">
        <f t="shared" si="42"/>
        <v>0.12294571428571428</v>
      </c>
      <c r="AC82" s="47">
        <f t="shared" si="32"/>
        <v>2.0587568413851929</v>
      </c>
      <c r="AD82" s="47">
        <f t="shared" si="33"/>
        <v>3.3133675156565094</v>
      </c>
      <c r="AE82" s="47">
        <f t="shared" si="34"/>
        <v>2.2573408376184667</v>
      </c>
      <c r="AF82" s="47">
        <f t="shared" si="43"/>
        <v>7.6294651946601686</v>
      </c>
      <c r="AG82" s="47">
        <f t="shared" si="44"/>
        <v>0.26984287743079399</v>
      </c>
      <c r="AH82" s="47">
        <f t="shared" si="45"/>
        <v>0.43428568466050826</v>
      </c>
      <c r="AI82" s="47">
        <f t="shared" si="46"/>
        <v>0.29587143790869774</v>
      </c>
      <c r="AJ82" s="47">
        <f t="shared" si="35"/>
        <v>2</v>
      </c>
    </row>
    <row r="83" spans="1:36" x14ac:dyDescent="0.3">
      <c r="A83" s="2">
        <v>71</v>
      </c>
      <c r="B83" s="13">
        <v>0.76912135274311488</v>
      </c>
      <c r="C83" s="21">
        <v>0.97600320199195445</v>
      </c>
      <c r="D83" s="31">
        <v>0.58451565278780004</v>
      </c>
      <c r="E83" s="25">
        <f t="shared" si="47"/>
        <v>0</v>
      </c>
      <c r="F83" s="26">
        <f t="shared" si="48"/>
        <v>30000</v>
      </c>
      <c r="G83" s="26">
        <f t="shared" si="49"/>
        <v>0</v>
      </c>
      <c r="H83" s="27">
        <f t="shared" si="36"/>
        <v>30000</v>
      </c>
      <c r="I83" s="25">
        <f t="shared" si="37"/>
        <v>0</v>
      </c>
      <c r="J83" s="26">
        <f t="shared" si="38"/>
        <v>4623</v>
      </c>
      <c r="K83" s="26">
        <f t="shared" si="39"/>
        <v>0</v>
      </c>
      <c r="L83" s="27">
        <f t="shared" si="28"/>
        <v>4623</v>
      </c>
      <c r="M83" s="19" t="str">
        <f t="shared" si="29"/>
        <v/>
      </c>
      <c r="N83" s="3">
        <f t="shared" si="29"/>
        <v>0.15409999999999999</v>
      </c>
      <c r="O83" s="3" t="str">
        <f t="shared" si="29"/>
        <v/>
      </c>
      <c r="P83" s="4">
        <f t="shared" si="30"/>
        <v>0.15409999999999999</v>
      </c>
      <c r="Q83" s="25">
        <f>SUM(E$13:E83)</f>
        <v>430000</v>
      </c>
      <c r="R83" s="26">
        <f>SUM(F$13:F83)</f>
        <v>1060000</v>
      </c>
      <c r="S83" s="26">
        <f>SUM(G$13:G83)</f>
        <v>640000</v>
      </c>
      <c r="T83" s="27">
        <f t="shared" si="40"/>
        <v>2130000</v>
      </c>
      <c r="U83" s="25">
        <f>SUM(I$13:I83)</f>
        <v>38813</v>
      </c>
      <c r="V83" s="26">
        <f>SUM(J$13:J83)</f>
        <v>158861</v>
      </c>
      <c r="W83" s="26">
        <f>SUM(K$13:K83)</f>
        <v>65135</v>
      </c>
      <c r="X83" s="27">
        <f t="shared" si="31"/>
        <v>262809</v>
      </c>
      <c r="Y83" s="3">
        <f t="shared" si="41"/>
        <v>9.0262790697674414E-2</v>
      </c>
      <c r="Z83" s="3">
        <f t="shared" si="41"/>
        <v>0.1498688679245283</v>
      </c>
      <c r="AA83" s="3">
        <f t="shared" si="41"/>
        <v>0.10177343749999999</v>
      </c>
      <c r="AB83" s="4">
        <f t="shared" si="42"/>
        <v>0.12338450704225352</v>
      </c>
      <c r="AC83" s="47">
        <f t="shared" si="32"/>
        <v>2.0587568413851929</v>
      </c>
      <c r="AD83" s="47">
        <f t="shared" si="33"/>
        <v>3.3166357584419037</v>
      </c>
      <c r="AE83" s="47">
        <f t="shared" si="34"/>
        <v>2.2573408376184667</v>
      </c>
      <c r="AF83" s="47">
        <f t="shared" si="43"/>
        <v>7.6327334374455624</v>
      </c>
      <c r="AG83" s="47">
        <f t="shared" si="44"/>
        <v>0.26972733402231774</v>
      </c>
      <c r="AH83" s="47">
        <f t="shared" si="45"/>
        <v>0.43452791658762269</v>
      </c>
      <c r="AI83" s="47">
        <f t="shared" si="46"/>
        <v>0.29574474939005968</v>
      </c>
      <c r="AJ83" s="47">
        <f t="shared" si="35"/>
        <v>3</v>
      </c>
    </row>
    <row r="84" spans="1:36" x14ac:dyDescent="0.3">
      <c r="A84" s="2">
        <v>72</v>
      </c>
      <c r="B84" s="13">
        <v>0.59148408699320043</v>
      </c>
      <c r="C84" s="21">
        <v>0.88573654285995462</v>
      </c>
      <c r="D84" s="31">
        <v>0.20147625269824476</v>
      </c>
      <c r="E84" s="25">
        <f t="shared" si="47"/>
        <v>0</v>
      </c>
      <c r="F84" s="26">
        <f t="shared" si="48"/>
        <v>0</v>
      </c>
      <c r="G84" s="26">
        <f t="shared" si="49"/>
        <v>30000</v>
      </c>
      <c r="H84" s="27">
        <f t="shared" si="36"/>
        <v>30000</v>
      </c>
      <c r="I84" s="25">
        <f t="shared" si="37"/>
        <v>0</v>
      </c>
      <c r="J84" s="26">
        <f t="shared" si="38"/>
        <v>0</v>
      </c>
      <c r="K84" s="26">
        <f t="shared" si="39"/>
        <v>2957</v>
      </c>
      <c r="L84" s="27">
        <f t="shared" si="28"/>
        <v>2957</v>
      </c>
      <c r="M84" s="19" t="str">
        <f t="shared" si="29"/>
        <v/>
      </c>
      <c r="N84" s="3" t="str">
        <f t="shared" si="29"/>
        <v/>
      </c>
      <c r="O84" s="3">
        <f t="shared" si="29"/>
        <v>9.8566666666666664E-2</v>
      </c>
      <c r="P84" s="4">
        <f t="shared" si="30"/>
        <v>9.8566666666666664E-2</v>
      </c>
      <c r="Q84" s="25">
        <f>SUM(E$13:E84)</f>
        <v>430000</v>
      </c>
      <c r="R84" s="26">
        <f>SUM(F$13:F84)</f>
        <v>1060000</v>
      </c>
      <c r="S84" s="26">
        <f>SUM(G$13:G84)</f>
        <v>670000</v>
      </c>
      <c r="T84" s="27">
        <f t="shared" si="40"/>
        <v>2160000</v>
      </c>
      <c r="U84" s="25">
        <f>SUM(I$13:I84)</f>
        <v>38813</v>
      </c>
      <c r="V84" s="26">
        <f>SUM(J$13:J84)</f>
        <v>158861</v>
      </c>
      <c r="W84" s="26">
        <f>SUM(K$13:K84)</f>
        <v>68092</v>
      </c>
      <c r="X84" s="27">
        <f t="shared" si="31"/>
        <v>265766</v>
      </c>
      <c r="Y84" s="3">
        <f t="shared" si="41"/>
        <v>9.0262790697674414E-2</v>
      </c>
      <c r="Z84" s="3">
        <f t="shared" si="41"/>
        <v>0.1498688679245283</v>
      </c>
      <c r="AA84" s="3">
        <f t="shared" si="41"/>
        <v>0.10162985074626865</v>
      </c>
      <c r="AB84" s="4">
        <f t="shared" si="42"/>
        <v>0.12303981481481481</v>
      </c>
      <c r="AC84" s="47">
        <f t="shared" si="32"/>
        <v>2.0587568413851929</v>
      </c>
      <c r="AD84" s="47">
        <f t="shared" si="33"/>
        <v>3.3166357584419037</v>
      </c>
      <c r="AE84" s="47">
        <f t="shared" si="34"/>
        <v>2.2547493323832093</v>
      </c>
      <c r="AF84" s="47">
        <f t="shared" si="43"/>
        <v>7.6301419322103055</v>
      </c>
      <c r="AG84" s="47">
        <f t="shared" si="44"/>
        <v>0.26981894434941534</v>
      </c>
      <c r="AH84" s="47">
        <f t="shared" si="45"/>
        <v>0.43467549986729254</v>
      </c>
      <c r="AI84" s="47">
        <f t="shared" si="46"/>
        <v>0.29550555578329218</v>
      </c>
      <c r="AJ84" s="47">
        <f t="shared" si="35"/>
        <v>3</v>
      </c>
    </row>
    <row r="85" spans="1:36" x14ac:dyDescent="0.3">
      <c r="A85" s="2">
        <v>73</v>
      </c>
      <c r="B85" s="13">
        <v>0.77504206866074332</v>
      </c>
      <c r="C85" s="21">
        <v>0.33459362943827242</v>
      </c>
      <c r="D85" s="31">
        <v>2.7230057953294695E-3</v>
      </c>
      <c r="E85" s="25">
        <f t="shared" si="47"/>
        <v>0</v>
      </c>
      <c r="F85" s="26">
        <f t="shared" si="48"/>
        <v>0</v>
      </c>
      <c r="G85" s="26">
        <f t="shared" si="49"/>
        <v>30000</v>
      </c>
      <c r="H85" s="27">
        <f t="shared" si="36"/>
        <v>30000</v>
      </c>
      <c r="I85" s="25">
        <f t="shared" si="37"/>
        <v>0</v>
      </c>
      <c r="J85" s="26">
        <f t="shared" si="38"/>
        <v>0</v>
      </c>
      <c r="K85" s="26">
        <f t="shared" si="39"/>
        <v>2856</v>
      </c>
      <c r="L85" s="27">
        <f t="shared" si="28"/>
        <v>2856</v>
      </c>
      <c r="M85" s="19" t="str">
        <f t="shared" si="29"/>
        <v/>
      </c>
      <c r="N85" s="3" t="str">
        <f t="shared" si="29"/>
        <v/>
      </c>
      <c r="O85" s="3">
        <f t="shared" si="29"/>
        <v>9.5200000000000007E-2</v>
      </c>
      <c r="P85" s="4">
        <f t="shared" si="30"/>
        <v>9.5200000000000007E-2</v>
      </c>
      <c r="Q85" s="25">
        <f>SUM(E$13:E85)</f>
        <v>430000</v>
      </c>
      <c r="R85" s="26">
        <f>SUM(F$13:F85)</f>
        <v>1060000</v>
      </c>
      <c r="S85" s="26">
        <f>SUM(G$13:G85)</f>
        <v>700000</v>
      </c>
      <c r="T85" s="27">
        <f t="shared" si="40"/>
        <v>2190000</v>
      </c>
      <c r="U85" s="25">
        <f>SUM(I$13:I85)</f>
        <v>38813</v>
      </c>
      <c r="V85" s="26">
        <f>SUM(J$13:J85)</f>
        <v>158861</v>
      </c>
      <c r="W85" s="26">
        <f>SUM(K$13:K85)</f>
        <v>70948</v>
      </c>
      <c r="X85" s="27">
        <f t="shared" si="31"/>
        <v>268622</v>
      </c>
      <c r="Y85" s="3">
        <f t="shared" si="41"/>
        <v>9.0262790697674414E-2</v>
      </c>
      <c r="Z85" s="3">
        <f t="shared" si="41"/>
        <v>0.1498688679245283</v>
      </c>
      <c r="AA85" s="3">
        <f t="shared" si="41"/>
        <v>0.10135428571428572</v>
      </c>
      <c r="AB85" s="4">
        <f t="shared" si="42"/>
        <v>0.12265844748858447</v>
      </c>
      <c r="AC85" s="47">
        <f t="shared" si="32"/>
        <v>2.0587568413851929</v>
      </c>
      <c r="AD85" s="47">
        <f t="shared" si="33"/>
        <v>3.3166357584419037</v>
      </c>
      <c r="AE85" s="47">
        <f t="shared" si="34"/>
        <v>2.249784166723066</v>
      </c>
      <c r="AF85" s="47">
        <f t="shared" si="43"/>
        <v>7.6251767665501617</v>
      </c>
      <c r="AG85" s="47">
        <f t="shared" si="44"/>
        <v>0.26999463808058455</v>
      </c>
      <c r="AH85" s="47">
        <f t="shared" si="45"/>
        <v>0.43495854063229022</v>
      </c>
      <c r="AI85" s="47">
        <f t="shared" si="46"/>
        <v>0.29504682128712534</v>
      </c>
      <c r="AJ85" s="47">
        <f t="shared" si="35"/>
        <v>2</v>
      </c>
    </row>
    <row r="86" spans="1:36" x14ac:dyDescent="0.3">
      <c r="A86" s="2">
        <v>74</v>
      </c>
      <c r="B86" s="13">
        <v>3.0755585543528752E-2</v>
      </c>
      <c r="C86" s="21">
        <v>0.39571796271561144</v>
      </c>
      <c r="D86" s="31">
        <v>0.28652563215718241</v>
      </c>
      <c r="E86" s="25">
        <f t="shared" si="47"/>
        <v>0</v>
      </c>
      <c r="F86" s="26">
        <f t="shared" si="48"/>
        <v>30000</v>
      </c>
      <c r="G86" s="26">
        <f t="shared" si="49"/>
        <v>0</v>
      </c>
      <c r="H86" s="27">
        <f t="shared" si="36"/>
        <v>30000</v>
      </c>
      <c r="I86" s="25">
        <f t="shared" si="37"/>
        <v>0</v>
      </c>
      <c r="J86" s="26">
        <f t="shared" si="38"/>
        <v>4484</v>
      </c>
      <c r="K86" s="26">
        <f t="shared" si="39"/>
        <v>0</v>
      </c>
      <c r="L86" s="27">
        <f t="shared" si="28"/>
        <v>4484</v>
      </c>
      <c r="M86" s="19" t="str">
        <f t="shared" si="29"/>
        <v/>
      </c>
      <c r="N86" s="3">
        <f t="shared" si="29"/>
        <v>0.14946666666666666</v>
      </c>
      <c r="O86" s="3" t="str">
        <f t="shared" si="29"/>
        <v/>
      </c>
      <c r="P86" s="4">
        <f t="shared" si="30"/>
        <v>0.14946666666666666</v>
      </c>
      <c r="Q86" s="25">
        <f>SUM(E$13:E86)</f>
        <v>430000</v>
      </c>
      <c r="R86" s="26">
        <f>SUM(F$13:F86)</f>
        <v>1090000</v>
      </c>
      <c r="S86" s="26">
        <f>SUM(G$13:G86)</f>
        <v>700000</v>
      </c>
      <c r="T86" s="27">
        <f t="shared" si="40"/>
        <v>2220000</v>
      </c>
      <c r="U86" s="25">
        <f>SUM(I$13:I86)</f>
        <v>38813</v>
      </c>
      <c r="V86" s="26">
        <f>SUM(J$13:J86)</f>
        <v>163345</v>
      </c>
      <c r="W86" s="26">
        <f>SUM(K$13:K86)</f>
        <v>70948</v>
      </c>
      <c r="X86" s="27">
        <f t="shared" si="31"/>
        <v>273106</v>
      </c>
      <c r="Y86" s="3">
        <f t="shared" si="41"/>
        <v>9.0262790697674414E-2</v>
      </c>
      <c r="Z86" s="3">
        <f t="shared" si="41"/>
        <v>0.14985779816513761</v>
      </c>
      <c r="AA86" s="3">
        <f t="shared" si="41"/>
        <v>0.10135428571428572</v>
      </c>
      <c r="AB86" s="4">
        <f t="shared" si="42"/>
        <v>0.12302072072072072</v>
      </c>
      <c r="AC86" s="47">
        <f t="shared" si="32"/>
        <v>2.0587568413851929</v>
      </c>
      <c r="AD86" s="47">
        <f t="shared" si="33"/>
        <v>3.316342056568272</v>
      </c>
      <c r="AE86" s="47">
        <f t="shared" si="34"/>
        <v>2.249784166723066</v>
      </c>
      <c r="AF86" s="47">
        <f t="shared" si="43"/>
        <v>7.6248830646765313</v>
      </c>
      <c r="AG86" s="47">
        <f t="shared" si="44"/>
        <v>0.27000503796874042</v>
      </c>
      <c r="AH86" s="47">
        <f t="shared" si="45"/>
        <v>0.43493677587420948</v>
      </c>
      <c r="AI86" s="47">
        <f t="shared" si="46"/>
        <v>0.29505818615705004</v>
      </c>
      <c r="AJ86" s="47">
        <f t="shared" si="35"/>
        <v>2</v>
      </c>
    </row>
    <row r="87" spans="1:36" x14ac:dyDescent="0.3">
      <c r="A87" s="2">
        <v>75</v>
      </c>
      <c r="B87" s="13">
        <v>0.93027768123861343</v>
      </c>
      <c r="C87" s="21">
        <v>0.94285519141836316</v>
      </c>
      <c r="D87" s="31">
        <v>0.33517621032116163</v>
      </c>
      <c r="E87" s="25">
        <f t="shared" si="47"/>
        <v>0</v>
      </c>
      <c r="F87" s="26">
        <f t="shared" si="48"/>
        <v>30000</v>
      </c>
      <c r="G87" s="26">
        <f t="shared" si="49"/>
        <v>0</v>
      </c>
      <c r="H87" s="27">
        <f t="shared" si="36"/>
        <v>30000</v>
      </c>
      <c r="I87" s="25">
        <f t="shared" si="37"/>
        <v>0</v>
      </c>
      <c r="J87" s="26">
        <f t="shared" si="38"/>
        <v>4598</v>
      </c>
      <c r="K87" s="26">
        <f t="shared" si="39"/>
        <v>0</v>
      </c>
      <c r="L87" s="27">
        <f t="shared" si="28"/>
        <v>4598</v>
      </c>
      <c r="M87" s="19" t="str">
        <f t="shared" si="29"/>
        <v/>
      </c>
      <c r="N87" s="3">
        <f t="shared" si="29"/>
        <v>0.15326666666666666</v>
      </c>
      <c r="O87" s="3" t="str">
        <f t="shared" si="29"/>
        <v/>
      </c>
      <c r="P87" s="4">
        <f t="shared" si="30"/>
        <v>0.15326666666666666</v>
      </c>
      <c r="Q87" s="25">
        <f>SUM(E$13:E87)</f>
        <v>430000</v>
      </c>
      <c r="R87" s="26">
        <f>SUM(F$13:F87)</f>
        <v>1120000</v>
      </c>
      <c r="S87" s="26">
        <f>SUM(G$13:G87)</f>
        <v>700000</v>
      </c>
      <c r="T87" s="27">
        <f t="shared" si="40"/>
        <v>2250000</v>
      </c>
      <c r="U87" s="25">
        <f>SUM(I$13:I87)</f>
        <v>38813</v>
      </c>
      <c r="V87" s="26">
        <f>SUM(J$13:J87)</f>
        <v>167943</v>
      </c>
      <c r="W87" s="26">
        <f>SUM(K$13:K87)</f>
        <v>70948</v>
      </c>
      <c r="X87" s="27">
        <f t="shared" si="31"/>
        <v>277704</v>
      </c>
      <c r="Y87" s="3">
        <f t="shared" si="41"/>
        <v>9.0262790697674414E-2</v>
      </c>
      <c r="Z87" s="3">
        <f t="shared" si="41"/>
        <v>0.14994910714285714</v>
      </c>
      <c r="AA87" s="3">
        <f t="shared" si="41"/>
        <v>0.10135428571428572</v>
      </c>
      <c r="AB87" s="4">
        <f t="shared" si="42"/>
        <v>0.12342400000000001</v>
      </c>
      <c r="AC87" s="47">
        <f t="shared" si="32"/>
        <v>2.0587568413851929</v>
      </c>
      <c r="AD87" s="47">
        <f t="shared" si="33"/>
        <v>3.318765435989333</v>
      </c>
      <c r="AE87" s="47">
        <f t="shared" si="34"/>
        <v>2.249784166723066</v>
      </c>
      <c r="AF87" s="47">
        <f t="shared" si="43"/>
        <v>7.6273064440975915</v>
      </c>
      <c r="AG87" s="47">
        <f t="shared" si="44"/>
        <v>0.26991925084881918</v>
      </c>
      <c r="AH87" s="47">
        <f t="shared" si="45"/>
        <v>0.43511631010414786</v>
      </c>
      <c r="AI87" s="47">
        <f t="shared" si="46"/>
        <v>0.29496443904703301</v>
      </c>
      <c r="AJ87" s="47">
        <f t="shared" si="35"/>
        <v>3</v>
      </c>
    </row>
    <row r="88" spans="1:36" x14ac:dyDescent="0.3">
      <c r="A88" s="2">
        <v>76</v>
      </c>
      <c r="B88" s="13">
        <v>5.8627887603776352E-2</v>
      </c>
      <c r="C88" s="21">
        <v>0.21280194718457168</v>
      </c>
      <c r="D88" s="31">
        <v>0.79979298252786024</v>
      </c>
      <c r="E88" s="25">
        <f t="shared" si="47"/>
        <v>0</v>
      </c>
      <c r="F88" s="26">
        <f t="shared" si="48"/>
        <v>0</v>
      </c>
      <c r="G88" s="26">
        <f t="shared" si="49"/>
        <v>30000</v>
      </c>
      <c r="H88" s="27">
        <f t="shared" si="36"/>
        <v>30000</v>
      </c>
      <c r="I88" s="25">
        <f t="shared" si="37"/>
        <v>0</v>
      </c>
      <c r="J88" s="26">
        <f t="shared" si="38"/>
        <v>0</v>
      </c>
      <c r="K88" s="26">
        <f t="shared" si="39"/>
        <v>3044</v>
      </c>
      <c r="L88" s="27">
        <f t="shared" si="28"/>
        <v>3044</v>
      </c>
      <c r="M88" s="19" t="str">
        <f t="shared" si="29"/>
        <v/>
      </c>
      <c r="N88" s="3" t="str">
        <f t="shared" si="29"/>
        <v/>
      </c>
      <c r="O88" s="3">
        <f t="shared" si="29"/>
        <v>0.10146666666666666</v>
      </c>
      <c r="P88" s="4">
        <f t="shared" si="30"/>
        <v>0.10146666666666666</v>
      </c>
      <c r="Q88" s="25">
        <f>SUM(E$13:E88)</f>
        <v>430000</v>
      </c>
      <c r="R88" s="26">
        <f>SUM(F$13:F88)</f>
        <v>1120000</v>
      </c>
      <c r="S88" s="26">
        <f>SUM(G$13:G88)</f>
        <v>730000</v>
      </c>
      <c r="T88" s="27">
        <f t="shared" si="40"/>
        <v>2280000</v>
      </c>
      <c r="U88" s="25">
        <f>SUM(I$13:I88)</f>
        <v>38813</v>
      </c>
      <c r="V88" s="26">
        <f>SUM(J$13:J88)</f>
        <v>167943</v>
      </c>
      <c r="W88" s="26">
        <f>SUM(K$13:K88)</f>
        <v>73992</v>
      </c>
      <c r="X88" s="27">
        <f t="shared" si="31"/>
        <v>280748</v>
      </c>
      <c r="Y88" s="3">
        <f t="shared" si="41"/>
        <v>9.0262790697674414E-2</v>
      </c>
      <c r="Z88" s="3">
        <f t="shared" si="41"/>
        <v>0.14994910714285714</v>
      </c>
      <c r="AA88" s="3">
        <f t="shared" si="41"/>
        <v>0.10135890410958905</v>
      </c>
      <c r="AB88" s="4">
        <f t="shared" si="42"/>
        <v>0.12313508771929825</v>
      </c>
      <c r="AC88" s="47">
        <f t="shared" si="32"/>
        <v>2.0587568413851929</v>
      </c>
      <c r="AD88" s="47">
        <f t="shared" si="33"/>
        <v>3.318765435989333</v>
      </c>
      <c r="AE88" s="47">
        <f t="shared" si="34"/>
        <v>2.2498672913997</v>
      </c>
      <c r="AF88" s="47">
        <f t="shared" si="43"/>
        <v>7.6273895687742259</v>
      </c>
      <c r="AG88" s="47">
        <f t="shared" si="44"/>
        <v>0.2699163092198068</v>
      </c>
      <c r="AH88" s="47">
        <f t="shared" si="45"/>
        <v>0.43511156812758439</v>
      </c>
      <c r="AI88" s="47">
        <f t="shared" si="46"/>
        <v>0.2949721226526088</v>
      </c>
      <c r="AJ88" s="47">
        <f t="shared" si="35"/>
        <v>1</v>
      </c>
    </row>
    <row r="89" spans="1:36" x14ac:dyDescent="0.3">
      <c r="A89" s="2">
        <v>77</v>
      </c>
      <c r="B89" s="13">
        <v>0.72900444174301304</v>
      </c>
      <c r="C89" s="21">
        <v>0.74055986463739687</v>
      </c>
      <c r="D89" s="31">
        <v>0.96678560508324651</v>
      </c>
      <c r="E89" s="25">
        <f t="shared" si="47"/>
        <v>30000</v>
      </c>
      <c r="F89" s="26">
        <f t="shared" si="48"/>
        <v>0</v>
      </c>
      <c r="G89" s="26">
        <f t="shared" si="49"/>
        <v>0</v>
      </c>
      <c r="H89" s="27">
        <f t="shared" si="36"/>
        <v>30000</v>
      </c>
      <c r="I89" s="25">
        <f t="shared" si="37"/>
        <v>2730</v>
      </c>
      <c r="J89" s="26">
        <f t="shared" si="38"/>
        <v>0</v>
      </c>
      <c r="K89" s="26">
        <f t="shared" si="39"/>
        <v>0</v>
      </c>
      <c r="L89" s="27">
        <f t="shared" si="28"/>
        <v>2730</v>
      </c>
      <c r="M89" s="19">
        <f t="shared" si="29"/>
        <v>9.0999999999999998E-2</v>
      </c>
      <c r="N89" s="3" t="str">
        <f t="shared" si="29"/>
        <v/>
      </c>
      <c r="O89" s="3" t="str">
        <f t="shared" si="29"/>
        <v/>
      </c>
      <c r="P89" s="4">
        <f t="shared" si="30"/>
        <v>9.0999999999999998E-2</v>
      </c>
      <c r="Q89" s="25">
        <f>SUM(E$13:E89)</f>
        <v>460000</v>
      </c>
      <c r="R89" s="26">
        <f>SUM(F$13:F89)</f>
        <v>1120000</v>
      </c>
      <c r="S89" s="26">
        <f>SUM(G$13:G89)</f>
        <v>730000</v>
      </c>
      <c r="T89" s="27">
        <f t="shared" si="40"/>
        <v>2310000</v>
      </c>
      <c r="U89" s="25">
        <f>SUM(I$13:I89)</f>
        <v>41543</v>
      </c>
      <c r="V89" s="26">
        <f>SUM(J$13:J89)</f>
        <v>167943</v>
      </c>
      <c r="W89" s="26">
        <f>SUM(K$13:K89)</f>
        <v>73992</v>
      </c>
      <c r="X89" s="27">
        <f t="shared" si="31"/>
        <v>283478</v>
      </c>
      <c r="Y89" s="3">
        <f t="shared" si="41"/>
        <v>9.0310869565217389E-2</v>
      </c>
      <c r="Z89" s="3">
        <f t="shared" si="41"/>
        <v>0.14994910714285714</v>
      </c>
      <c r="AA89" s="3">
        <f t="shared" si="41"/>
        <v>0.10135890410958905</v>
      </c>
      <c r="AB89" s="4">
        <f t="shared" si="42"/>
        <v>0.12271774891774892</v>
      </c>
      <c r="AC89" s="47">
        <f t="shared" si="32"/>
        <v>2.0595488552717929</v>
      </c>
      <c r="AD89" s="47">
        <f t="shared" si="33"/>
        <v>3.318765435989333</v>
      </c>
      <c r="AE89" s="47">
        <f t="shared" si="34"/>
        <v>2.2498672913997</v>
      </c>
      <c r="AF89" s="47">
        <f t="shared" si="43"/>
        <v>7.6281815826608259</v>
      </c>
      <c r="AG89" s="47">
        <f t="shared" si="44"/>
        <v>0.26999211187542166</v>
      </c>
      <c r="AH89" s="47">
        <f t="shared" si="45"/>
        <v>0.43506639164608052</v>
      </c>
      <c r="AI89" s="47">
        <f t="shared" si="46"/>
        <v>0.29494149647849782</v>
      </c>
      <c r="AJ89" s="47">
        <f t="shared" si="35"/>
        <v>3</v>
      </c>
    </row>
    <row r="90" spans="1:36" x14ac:dyDescent="0.3">
      <c r="A90" s="2">
        <v>78</v>
      </c>
      <c r="B90" s="13">
        <v>0.34631010178344379</v>
      </c>
      <c r="C90" s="21">
        <v>0.30061293870916361</v>
      </c>
      <c r="D90" s="31">
        <v>0.45475831117616139</v>
      </c>
      <c r="E90" s="25">
        <f t="shared" si="47"/>
        <v>0</v>
      </c>
      <c r="F90" s="26">
        <f t="shared" si="48"/>
        <v>0</v>
      </c>
      <c r="G90" s="26">
        <f t="shared" si="49"/>
        <v>30000</v>
      </c>
      <c r="H90" s="27">
        <f t="shared" si="36"/>
        <v>30000</v>
      </c>
      <c r="I90" s="25">
        <f t="shared" si="37"/>
        <v>0</v>
      </c>
      <c r="J90" s="26">
        <f t="shared" si="38"/>
        <v>0</v>
      </c>
      <c r="K90" s="26">
        <f t="shared" si="39"/>
        <v>2994</v>
      </c>
      <c r="L90" s="27">
        <f t="shared" si="28"/>
        <v>2994</v>
      </c>
      <c r="M90" s="19" t="str">
        <f t="shared" si="29"/>
        <v/>
      </c>
      <c r="N90" s="3" t="str">
        <f t="shared" si="29"/>
        <v/>
      </c>
      <c r="O90" s="3">
        <f t="shared" si="29"/>
        <v>9.98E-2</v>
      </c>
      <c r="P90" s="4">
        <f t="shared" si="30"/>
        <v>9.98E-2</v>
      </c>
      <c r="Q90" s="25">
        <f>SUM(E$13:E90)</f>
        <v>460000</v>
      </c>
      <c r="R90" s="26">
        <f>SUM(F$13:F90)</f>
        <v>1120000</v>
      </c>
      <c r="S90" s="26">
        <f>SUM(G$13:G90)</f>
        <v>760000</v>
      </c>
      <c r="T90" s="27">
        <f t="shared" si="40"/>
        <v>2340000</v>
      </c>
      <c r="U90" s="25">
        <f>SUM(I$13:I90)</f>
        <v>41543</v>
      </c>
      <c r="V90" s="26">
        <f>SUM(J$13:J90)</f>
        <v>167943</v>
      </c>
      <c r="W90" s="26">
        <f>SUM(K$13:K90)</f>
        <v>76986</v>
      </c>
      <c r="X90" s="27">
        <f t="shared" si="31"/>
        <v>286472</v>
      </c>
      <c r="Y90" s="3">
        <f t="shared" si="41"/>
        <v>9.0310869565217389E-2</v>
      </c>
      <c r="Z90" s="3">
        <f t="shared" si="41"/>
        <v>0.14994910714285714</v>
      </c>
      <c r="AA90" s="3">
        <f t="shared" si="41"/>
        <v>0.10129736842105264</v>
      </c>
      <c r="AB90" s="4">
        <f t="shared" si="42"/>
        <v>0.12242393162393163</v>
      </c>
      <c r="AC90" s="47">
        <f t="shared" si="32"/>
        <v>2.0595488552717929</v>
      </c>
      <c r="AD90" s="47">
        <f t="shared" si="33"/>
        <v>3.318765435989333</v>
      </c>
      <c r="AE90" s="47">
        <f t="shared" si="34"/>
        <v>2.2487599869139037</v>
      </c>
      <c r="AF90" s="47">
        <f t="shared" si="43"/>
        <v>7.62707427817503</v>
      </c>
      <c r="AG90" s="47">
        <f t="shared" si="44"/>
        <v>0.27003130953702892</v>
      </c>
      <c r="AH90" s="47">
        <f t="shared" si="45"/>
        <v>0.43512955491806637</v>
      </c>
      <c r="AI90" s="47">
        <f t="shared" si="46"/>
        <v>0.29483913554490465</v>
      </c>
      <c r="AJ90" s="47">
        <f t="shared" si="35"/>
        <v>2</v>
      </c>
    </row>
    <row r="91" spans="1:36" x14ac:dyDescent="0.3">
      <c r="A91" s="2">
        <v>79</v>
      </c>
      <c r="B91" s="13">
        <v>0.97834905680349626</v>
      </c>
      <c r="C91" s="21">
        <v>0.80974428755901162</v>
      </c>
      <c r="D91" s="31">
        <v>0.78313964031650007</v>
      </c>
      <c r="E91" s="25">
        <f t="shared" si="47"/>
        <v>0</v>
      </c>
      <c r="F91" s="26">
        <f t="shared" si="48"/>
        <v>30000</v>
      </c>
      <c r="G91" s="26">
        <f t="shared" si="49"/>
        <v>0</v>
      </c>
      <c r="H91" s="27">
        <f t="shared" si="36"/>
        <v>30000</v>
      </c>
      <c r="I91" s="25">
        <f t="shared" si="37"/>
        <v>0</v>
      </c>
      <c r="J91" s="26">
        <f t="shared" si="38"/>
        <v>4554</v>
      </c>
      <c r="K91" s="26">
        <f t="shared" si="39"/>
        <v>0</v>
      </c>
      <c r="L91" s="27">
        <f t="shared" si="28"/>
        <v>4554</v>
      </c>
      <c r="M91" s="19" t="str">
        <f t="shared" si="29"/>
        <v/>
      </c>
      <c r="N91" s="3">
        <f t="shared" si="29"/>
        <v>0.15179999999999999</v>
      </c>
      <c r="O91" s="3" t="str">
        <f t="shared" si="29"/>
        <v/>
      </c>
      <c r="P91" s="4">
        <f t="shared" si="30"/>
        <v>0.15179999999999999</v>
      </c>
      <c r="Q91" s="25">
        <f>SUM(E$13:E91)</f>
        <v>460000</v>
      </c>
      <c r="R91" s="26">
        <f>SUM(F$13:F91)</f>
        <v>1150000</v>
      </c>
      <c r="S91" s="26">
        <f>SUM(G$13:G91)</f>
        <v>760000</v>
      </c>
      <c r="T91" s="27">
        <f t="shared" si="40"/>
        <v>2370000</v>
      </c>
      <c r="U91" s="25">
        <f>SUM(I$13:I91)</f>
        <v>41543</v>
      </c>
      <c r="V91" s="26">
        <f>SUM(J$13:J91)</f>
        <v>172497</v>
      </c>
      <c r="W91" s="26">
        <f>SUM(K$13:K91)</f>
        <v>76986</v>
      </c>
      <c r="X91" s="27">
        <f t="shared" si="31"/>
        <v>291026</v>
      </c>
      <c r="Y91" s="3">
        <f t="shared" si="41"/>
        <v>9.0310869565217389E-2</v>
      </c>
      <c r="Z91" s="3">
        <f t="shared" si="41"/>
        <v>0.14999739130434783</v>
      </c>
      <c r="AA91" s="3">
        <f t="shared" si="41"/>
        <v>0.10129736842105264</v>
      </c>
      <c r="AB91" s="4">
        <f t="shared" si="42"/>
        <v>0.1227957805907173</v>
      </c>
      <c r="AC91" s="47">
        <f t="shared" si="32"/>
        <v>2.0595488552717929</v>
      </c>
      <c r="AD91" s="47">
        <f t="shared" si="33"/>
        <v>3.3200476340629139</v>
      </c>
      <c r="AE91" s="47">
        <f t="shared" si="34"/>
        <v>2.2487599869139037</v>
      </c>
      <c r="AF91" s="47">
        <f t="shared" si="43"/>
        <v>7.6283564762486105</v>
      </c>
      <c r="AG91" s="47">
        <f t="shared" si="44"/>
        <v>0.26998592182789749</v>
      </c>
      <c r="AH91" s="47">
        <f t="shared" si="45"/>
        <v>0.43522450011350422</v>
      </c>
      <c r="AI91" s="47">
        <f t="shared" si="46"/>
        <v>0.29478957805859829</v>
      </c>
      <c r="AJ91" s="47">
        <f t="shared" si="35"/>
        <v>3</v>
      </c>
    </row>
    <row r="92" spans="1:36" x14ac:dyDescent="0.3">
      <c r="A92" s="2">
        <v>80</v>
      </c>
      <c r="B92" s="13">
        <v>0.48597469435809215</v>
      </c>
      <c r="C92" s="21">
        <v>0.60397345532338798</v>
      </c>
      <c r="D92" s="31">
        <v>0.65033772394671752</v>
      </c>
      <c r="E92" s="25">
        <f t="shared" si="47"/>
        <v>0</v>
      </c>
      <c r="F92" s="26">
        <f t="shared" si="48"/>
        <v>0</v>
      </c>
      <c r="G92" s="26">
        <f t="shared" si="49"/>
        <v>30000</v>
      </c>
      <c r="H92" s="27">
        <f t="shared" si="36"/>
        <v>30000</v>
      </c>
      <c r="I92" s="25">
        <f t="shared" si="37"/>
        <v>0</v>
      </c>
      <c r="J92" s="26">
        <f t="shared" si="38"/>
        <v>0</v>
      </c>
      <c r="K92" s="26">
        <f t="shared" si="39"/>
        <v>3020</v>
      </c>
      <c r="L92" s="27">
        <f t="shared" si="28"/>
        <v>3020</v>
      </c>
      <c r="M92" s="19" t="str">
        <f t="shared" si="29"/>
        <v/>
      </c>
      <c r="N92" s="3" t="str">
        <f t="shared" si="29"/>
        <v/>
      </c>
      <c r="O92" s="3">
        <f t="shared" si="29"/>
        <v>0.10066666666666667</v>
      </c>
      <c r="P92" s="4">
        <f t="shared" si="30"/>
        <v>0.10066666666666667</v>
      </c>
      <c r="Q92" s="25">
        <f>SUM(E$13:E92)</f>
        <v>460000</v>
      </c>
      <c r="R92" s="26">
        <f>SUM(F$13:F92)</f>
        <v>1150000</v>
      </c>
      <c r="S92" s="26">
        <f>SUM(G$13:G92)</f>
        <v>790000</v>
      </c>
      <c r="T92" s="27">
        <f t="shared" si="40"/>
        <v>2400000</v>
      </c>
      <c r="U92" s="25">
        <f>SUM(I$13:I92)</f>
        <v>41543</v>
      </c>
      <c r="V92" s="26">
        <f>SUM(J$13:J92)</f>
        <v>172497</v>
      </c>
      <c r="W92" s="26">
        <f>SUM(K$13:K92)</f>
        <v>80006</v>
      </c>
      <c r="X92" s="27">
        <f t="shared" si="31"/>
        <v>294046</v>
      </c>
      <c r="Y92" s="3">
        <f t="shared" si="41"/>
        <v>9.0310869565217389E-2</v>
      </c>
      <c r="Z92" s="3">
        <f t="shared" si="41"/>
        <v>0.14999739130434783</v>
      </c>
      <c r="AA92" s="3">
        <f t="shared" si="41"/>
        <v>0.10127341772151899</v>
      </c>
      <c r="AB92" s="4">
        <f t="shared" si="42"/>
        <v>0.12251916666666667</v>
      </c>
      <c r="AC92" s="47">
        <f t="shared" si="32"/>
        <v>2.0595488552717929</v>
      </c>
      <c r="AD92" s="47">
        <f t="shared" si="33"/>
        <v>3.3200476340629139</v>
      </c>
      <c r="AE92" s="47">
        <f t="shared" si="34"/>
        <v>2.2483291531921386</v>
      </c>
      <c r="AF92" s="47">
        <f t="shared" si="43"/>
        <v>7.6279256425268454</v>
      </c>
      <c r="AG92" s="47">
        <f t="shared" si="44"/>
        <v>0.27000117093295911</v>
      </c>
      <c r="AH92" s="47">
        <f t="shared" si="45"/>
        <v>0.43524908207719587</v>
      </c>
      <c r="AI92" s="47">
        <f t="shared" si="46"/>
        <v>0.29474974698984502</v>
      </c>
      <c r="AJ92" s="47">
        <f t="shared" si="35"/>
        <v>2</v>
      </c>
    </row>
    <row r="93" spans="1:36" x14ac:dyDescent="0.3">
      <c r="A93" s="2">
        <v>81</v>
      </c>
      <c r="B93" s="13">
        <v>0.26995315516255525</v>
      </c>
      <c r="C93" s="21">
        <v>0.81723728005559626</v>
      </c>
      <c r="D93" s="31">
        <v>0.6921976638657823</v>
      </c>
      <c r="E93" s="25">
        <f t="shared" si="47"/>
        <v>0</v>
      </c>
      <c r="F93" s="26">
        <f t="shared" si="48"/>
        <v>30000</v>
      </c>
      <c r="G93" s="26">
        <f t="shared" si="49"/>
        <v>0</v>
      </c>
      <c r="H93" s="27">
        <f t="shared" si="36"/>
        <v>30000</v>
      </c>
      <c r="I93" s="25">
        <f t="shared" si="37"/>
        <v>0</v>
      </c>
      <c r="J93" s="26">
        <f t="shared" si="38"/>
        <v>4556</v>
      </c>
      <c r="K93" s="26">
        <f t="shared" si="39"/>
        <v>0</v>
      </c>
      <c r="L93" s="27">
        <f t="shared" si="28"/>
        <v>4556</v>
      </c>
      <c r="M93" s="19" t="str">
        <f t="shared" si="29"/>
        <v/>
      </c>
      <c r="N93" s="3">
        <f t="shared" si="29"/>
        <v>0.15186666666666668</v>
      </c>
      <c r="O93" s="3" t="str">
        <f t="shared" si="29"/>
        <v/>
      </c>
      <c r="P93" s="4">
        <f t="shared" si="30"/>
        <v>0.15186666666666668</v>
      </c>
      <c r="Q93" s="25">
        <f>SUM(E$13:E93)</f>
        <v>460000</v>
      </c>
      <c r="R93" s="26">
        <f>SUM(F$13:F93)</f>
        <v>1180000</v>
      </c>
      <c r="S93" s="26">
        <f>SUM(G$13:G93)</f>
        <v>790000</v>
      </c>
      <c r="T93" s="27">
        <f t="shared" si="40"/>
        <v>2430000</v>
      </c>
      <c r="U93" s="25">
        <f>SUM(I$13:I93)</f>
        <v>41543</v>
      </c>
      <c r="V93" s="26">
        <f>SUM(J$13:J93)</f>
        <v>177053</v>
      </c>
      <c r="W93" s="26">
        <f>SUM(K$13:K93)</f>
        <v>80006</v>
      </c>
      <c r="X93" s="27">
        <f t="shared" si="31"/>
        <v>298602</v>
      </c>
      <c r="Y93" s="3">
        <f t="shared" si="41"/>
        <v>9.0310869565217389E-2</v>
      </c>
      <c r="Z93" s="3">
        <f t="shared" si="41"/>
        <v>0.1500449152542373</v>
      </c>
      <c r="AA93" s="3">
        <f t="shared" si="41"/>
        <v>0.10127341772151899</v>
      </c>
      <c r="AB93" s="4">
        <f t="shared" si="42"/>
        <v>0.12288148148148148</v>
      </c>
      <c r="AC93" s="47">
        <f t="shared" si="32"/>
        <v>2.0595488552717929</v>
      </c>
      <c r="AD93" s="47">
        <f t="shared" si="33"/>
        <v>3.3213101282616857</v>
      </c>
      <c r="AE93" s="47">
        <f t="shared" si="34"/>
        <v>2.2483291531921386</v>
      </c>
      <c r="AF93" s="47">
        <f t="shared" si="43"/>
        <v>7.6291881367256167</v>
      </c>
      <c r="AG93" s="47">
        <f t="shared" si="44"/>
        <v>0.26995649056778065</v>
      </c>
      <c r="AH93" s="47">
        <f t="shared" si="45"/>
        <v>0.43534253825429503</v>
      </c>
      <c r="AI93" s="47">
        <f t="shared" si="46"/>
        <v>0.29470097117792438</v>
      </c>
      <c r="AJ93" s="47">
        <f t="shared" si="35"/>
        <v>3</v>
      </c>
    </row>
    <row r="94" spans="1:36" x14ac:dyDescent="0.3">
      <c r="A94" s="2">
        <v>82</v>
      </c>
      <c r="B94" s="13">
        <v>6.0282743738085953E-3</v>
      </c>
      <c r="C94" s="21">
        <v>0.25093004710731959</v>
      </c>
      <c r="D94" s="31">
        <v>0.20751681311193138</v>
      </c>
      <c r="E94" s="25">
        <f t="shared" si="47"/>
        <v>0</v>
      </c>
      <c r="F94" s="26">
        <f t="shared" si="48"/>
        <v>0</v>
      </c>
      <c r="G94" s="26">
        <f t="shared" si="49"/>
        <v>30000</v>
      </c>
      <c r="H94" s="27">
        <f t="shared" si="36"/>
        <v>30000</v>
      </c>
      <c r="I94" s="25">
        <f t="shared" si="37"/>
        <v>0</v>
      </c>
      <c r="J94" s="26">
        <f t="shared" si="38"/>
        <v>0</v>
      </c>
      <c r="K94" s="26">
        <f t="shared" si="39"/>
        <v>2958</v>
      </c>
      <c r="L94" s="27">
        <f t="shared" si="28"/>
        <v>2958</v>
      </c>
      <c r="M94" s="19" t="str">
        <f t="shared" si="29"/>
        <v/>
      </c>
      <c r="N94" s="3" t="str">
        <f t="shared" si="29"/>
        <v/>
      </c>
      <c r="O94" s="3">
        <f t="shared" si="29"/>
        <v>9.8599999999999993E-2</v>
      </c>
      <c r="P94" s="4">
        <f t="shared" si="30"/>
        <v>9.8599999999999993E-2</v>
      </c>
      <c r="Q94" s="25">
        <f>SUM(E$13:E94)</f>
        <v>460000</v>
      </c>
      <c r="R94" s="26">
        <f>SUM(F$13:F94)</f>
        <v>1180000</v>
      </c>
      <c r="S94" s="26">
        <f>SUM(G$13:G94)</f>
        <v>820000</v>
      </c>
      <c r="T94" s="27">
        <f t="shared" si="40"/>
        <v>2460000</v>
      </c>
      <c r="U94" s="25">
        <f>SUM(I$13:I94)</f>
        <v>41543</v>
      </c>
      <c r="V94" s="26">
        <f>SUM(J$13:J94)</f>
        <v>177053</v>
      </c>
      <c r="W94" s="26">
        <f>SUM(K$13:K94)</f>
        <v>82964</v>
      </c>
      <c r="X94" s="27">
        <f t="shared" si="31"/>
        <v>301560</v>
      </c>
      <c r="Y94" s="3">
        <f t="shared" si="41"/>
        <v>9.0310869565217389E-2</v>
      </c>
      <c r="Z94" s="3">
        <f t="shared" si="41"/>
        <v>0.1500449152542373</v>
      </c>
      <c r="AA94" s="3">
        <f t="shared" si="41"/>
        <v>0.10117560975609756</v>
      </c>
      <c r="AB94" s="4">
        <f t="shared" si="42"/>
        <v>0.12258536585365853</v>
      </c>
      <c r="AC94" s="47">
        <f t="shared" si="32"/>
        <v>2.0595488552717929</v>
      </c>
      <c r="AD94" s="47">
        <f t="shared" si="33"/>
        <v>3.3213101282616857</v>
      </c>
      <c r="AE94" s="47">
        <f t="shared" si="34"/>
        <v>2.2465706052812631</v>
      </c>
      <c r="AF94" s="47">
        <f t="shared" si="43"/>
        <v>7.6274295888147421</v>
      </c>
      <c r="AG94" s="47">
        <f t="shared" si="44"/>
        <v>0.27001873059464515</v>
      </c>
      <c r="AH94" s="47">
        <f t="shared" si="45"/>
        <v>0.43544290898892424</v>
      </c>
      <c r="AI94" s="47">
        <f t="shared" si="46"/>
        <v>0.29453836041643056</v>
      </c>
      <c r="AJ94" s="47">
        <f t="shared" si="35"/>
        <v>1</v>
      </c>
    </row>
    <row r="95" spans="1:36" x14ac:dyDescent="0.3">
      <c r="A95" s="2">
        <v>83</v>
      </c>
      <c r="B95" s="13">
        <v>0.30816333775697613</v>
      </c>
      <c r="C95" s="21">
        <v>0.53744895139262971</v>
      </c>
      <c r="D95" s="31">
        <v>0.76499844870774403</v>
      </c>
      <c r="E95" s="25">
        <f t="shared" si="47"/>
        <v>30000</v>
      </c>
      <c r="F95" s="26">
        <f t="shared" si="48"/>
        <v>0</v>
      </c>
      <c r="G95" s="26">
        <f t="shared" si="49"/>
        <v>0</v>
      </c>
      <c r="H95" s="27">
        <f t="shared" si="36"/>
        <v>30000</v>
      </c>
      <c r="I95" s="25">
        <f t="shared" si="37"/>
        <v>2675</v>
      </c>
      <c r="J95" s="26">
        <f t="shared" si="38"/>
        <v>0</v>
      </c>
      <c r="K95" s="26">
        <f t="shared" si="39"/>
        <v>0</v>
      </c>
      <c r="L95" s="27">
        <f t="shared" si="28"/>
        <v>2675</v>
      </c>
      <c r="M95" s="19">
        <f t="shared" si="29"/>
        <v>8.9166666666666672E-2</v>
      </c>
      <c r="N95" s="3" t="str">
        <f t="shared" si="29"/>
        <v/>
      </c>
      <c r="O95" s="3" t="str">
        <f t="shared" si="29"/>
        <v/>
      </c>
      <c r="P95" s="4">
        <f t="shared" si="30"/>
        <v>8.9166666666666672E-2</v>
      </c>
      <c r="Q95" s="25">
        <f>SUM(E$13:E95)</f>
        <v>490000</v>
      </c>
      <c r="R95" s="26">
        <f>SUM(F$13:F95)</f>
        <v>1180000</v>
      </c>
      <c r="S95" s="26">
        <f>SUM(G$13:G95)</f>
        <v>820000</v>
      </c>
      <c r="T95" s="27">
        <f t="shared" si="40"/>
        <v>2490000</v>
      </c>
      <c r="U95" s="25">
        <f>SUM(I$13:I95)</f>
        <v>44218</v>
      </c>
      <c r="V95" s="26">
        <f>SUM(J$13:J95)</f>
        <v>177053</v>
      </c>
      <c r="W95" s="26">
        <f>SUM(K$13:K95)</f>
        <v>82964</v>
      </c>
      <c r="X95" s="27">
        <f t="shared" si="31"/>
        <v>304235</v>
      </c>
      <c r="Y95" s="3">
        <f t="shared" si="41"/>
        <v>9.024081632653061E-2</v>
      </c>
      <c r="Z95" s="3">
        <f t="shared" si="41"/>
        <v>0.1500449152542373</v>
      </c>
      <c r="AA95" s="3">
        <f t="shared" si="41"/>
        <v>0.10117560975609756</v>
      </c>
      <c r="AB95" s="4">
        <f t="shared" si="42"/>
        <v>0.12218273092369478</v>
      </c>
      <c r="AC95" s="47">
        <f t="shared" si="32"/>
        <v>2.0583949540996875</v>
      </c>
      <c r="AD95" s="47">
        <f t="shared" si="33"/>
        <v>3.3213101282616857</v>
      </c>
      <c r="AE95" s="47">
        <f t="shared" si="34"/>
        <v>2.2465706052812631</v>
      </c>
      <c r="AF95" s="47">
        <f t="shared" si="43"/>
        <v>7.6262756876426359</v>
      </c>
      <c r="AG95" s="47">
        <f t="shared" si="44"/>
        <v>0.26990828005798984</v>
      </c>
      <c r="AH95" s="47">
        <f t="shared" si="45"/>
        <v>0.43550879410816823</v>
      </c>
      <c r="AI95" s="47">
        <f t="shared" si="46"/>
        <v>0.29458292583384199</v>
      </c>
      <c r="AJ95" s="47">
        <f t="shared" si="35"/>
        <v>2</v>
      </c>
    </row>
    <row r="96" spans="1:36" x14ac:dyDescent="0.3">
      <c r="A96" s="2">
        <v>84</v>
      </c>
      <c r="B96" s="13">
        <v>2.4018343509170204E-2</v>
      </c>
      <c r="C96" s="21">
        <v>0.13928576039662621</v>
      </c>
      <c r="D96" s="31">
        <v>0.83560141946420796</v>
      </c>
      <c r="E96" s="25">
        <f t="shared" si="47"/>
        <v>0</v>
      </c>
      <c r="F96" s="26">
        <f t="shared" si="48"/>
        <v>30000</v>
      </c>
      <c r="G96" s="26">
        <f t="shared" si="49"/>
        <v>0</v>
      </c>
      <c r="H96" s="27">
        <f t="shared" si="36"/>
        <v>30000</v>
      </c>
      <c r="I96" s="25">
        <f t="shared" si="37"/>
        <v>0</v>
      </c>
      <c r="J96" s="26">
        <f t="shared" si="38"/>
        <v>4433</v>
      </c>
      <c r="K96" s="26">
        <f t="shared" si="39"/>
        <v>0</v>
      </c>
      <c r="L96" s="27">
        <f t="shared" si="28"/>
        <v>4433</v>
      </c>
      <c r="M96" s="19" t="str">
        <f t="shared" si="29"/>
        <v/>
      </c>
      <c r="N96" s="3">
        <f t="shared" si="29"/>
        <v>0.14776666666666666</v>
      </c>
      <c r="O96" s="3" t="str">
        <f t="shared" si="29"/>
        <v/>
      </c>
      <c r="P96" s="4">
        <f t="shared" si="30"/>
        <v>0.14776666666666666</v>
      </c>
      <c r="Q96" s="25">
        <f>SUM(E$13:E96)</f>
        <v>490000</v>
      </c>
      <c r="R96" s="26">
        <f>SUM(F$13:F96)</f>
        <v>1210000</v>
      </c>
      <c r="S96" s="26">
        <f>SUM(G$13:G96)</f>
        <v>820000</v>
      </c>
      <c r="T96" s="27">
        <f t="shared" si="40"/>
        <v>2520000</v>
      </c>
      <c r="U96" s="25">
        <f>SUM(I$13:I96)</f>
        <v>44218</v>
      </c>
      <c r="V96" s="26">
        <f>SUM(J$13:J96)</f>
        <v>181486</v>
      </c>
      <c r="W96" s="26">
        <f>SUM(K$13:K96)</f>
        <v>82964</v>
      </c>
      <c r="X96" s="27">
        <f t="shared" si="31"/>
        <v>308668</v>
      </c>
      <c r="Y96" s="3">
        <f t="shared" si="41"/>
        <v>9.024081632653061E-2</v>
      </c>
      <c r="Z96" s="3">
        <f t="shared" si="41"/>
        <v>0.14998842975206611</v>
      </c>
      <c r="AA96" s="3">
        <f t="shared" si="41"/>
        <v>0.10117560975609756</v>
      </c>
      <c r="AB96" s="4">
        <f t="shared" si="42"/>
        <v>0.12248730158730159</v>
      </c>
      <c r="AC96" s="47">
        <f t="shared" si="32"/>
        <v>2.0583949540996875</v>
      </c>
      <c r="AD96" s="47">
        <f t="shared" si="33"/>
        <v>3.3198096203513017</v>
      </c>
      <c r="AE96" s="47">
        <f t="shared" si="34"/>
        <v>2.2465706052812631</v>
      </c>
      <c r="AF96" s="47">
        <f t="shared" si="43"/>
        <v>7.6247751797322518</v>
      </c>
      <c r="AG96" s="47">
        <f t="shared" si="44"/>
        <v>0.26996139631384769</v>
      </c>
      <c r="AH96" s="47">
        <f t="shared" si="45"/>
        <v>0.43539770578099574</v>
      </c>
      <c r="AI96" s="47">
        <f t="shared" si="46"/>
        <v>0.29464089790515668</v>
      </c>
      <c r="AJ96" s="47">
        <f t="shared" si="35"/>
        <v>1</v>
      </c>
    </row>
    <row r="97" spans="1:36" x14ac:dyDescent="0.3">
      <c r="A97" s="2">
        <v>85</v>
      </c>
      <c r="B97" s="13">
        <v>0.31814169174281948</v>
      </c>
      <c r="C97" s="21">
        <v>0.2351072569789161</v>
      </c>
      <c r="D97" s="31">
        <v>2.9852004744422178E-2</v>
      </c>
      <c r="E97" s="25">
        <f t="shared" si="47"/>
        <v>30000</v>
      </c>
      <c r="F97" s="26">
        <f t="shared" si="48"/>
        <v>0</v>
      </c>
      <c r="G97" s="26">
        <f t="shared" si="49"/>
        <v>0</v>
      </c>
      <c r="H97" s="27">
        <f t="shared" si="36"/>
        <v>30000</v>
      </c>
      <c r="I97" s="25">
        <f t="shared" si="37"/>
        <v>2676</v>
      </c>
      <c r="J97" s="26">
        <f t="shared" si="38"/>
        <v>0</v>
      </c>
      <c r="K97" s="26">
        <f t="shared" si="39"/>
        <v>0</v>
      </c>
      <c r="L97" s="27">
        <f t="shared" si="28"/>
        <v>2676</v>
      </c>
      <c r="M97" s="19">
        <f t="shared" si="29"/>
        <v>8.9200000000000002E-2</v>
      </c>
      <c r="N97" s="3" t="str">
        <f t="shared" si="29"/>
        <v/>
      </c>
      <c r="O97" s="3" t="str">
        <f t="shared" si="29"/>
        <v/>
      </c>
      <c r="P97" s="4">
        <f t="shared" si="30"/>
        <v>8.9200000000000002E-2</v>
      </c>
      <c r="Q97" s="25">
        <f>SUM(E$13:E97)</f>
        <v>520000</v>
      </c>
      <c r="R97" s="26">
        <f>SUM(F$13:F97)</f>
        <v>1210000</v>
      </c>
      <c r="S97" s="26">
        <f>SUM(G$13:G97)</f>
        <v>820000</v>
      </c>
      <c r="T97" s="27">
        <f t="shared" si="40"/>
        <v>2550000</v>
      </c>
      <c r="U97" s="25">
        <f>SUM(I$13:I97)</f>
        <v>46894</v>
      </c>
      <c r="V97" s="26">
        <f>SUM(J$13:J97)</f>
        <v>181486</v>
      </c>
      <c r="W97" s="26">
        <f>SUM(K$13:K97)</f>
        <v>82964</v>
      </c>
      <c r="X97" s="27">
        <f t="shared" si="31"/>
        <v>311344</v>
      </c>
      <c r="Y97" s="3">
        <f t="shared" si="41"/>
        <v>9.0180769230769231E-2</v>
      </c>
      <c r="Z97" s="3">
        <f t="shared" si="41"/>
        <v>0.14998842975206611</v>
      </c>
      <c r="AA97" s="3">
        <f t="shared" si="41"/>
        <v>0.10117560975609756</v>
      </c>
      <c r="AB97" s="4">
        <f t="shared" si="42"/>
        <v>0.1220956862745098</v>
      </c>
      <c r="AC97" s="47">
        <f t="shared" si="32"/>
        <v>2.0574063864497747</v>
      </c>
      <c r="AD97" s="47">
        <f t="shared" si="33"/>
        <v>3.3198096203513017</v>
      </c>
      <c r="AE97" s="47">
        <f t="shared" si="34"/>
        <v>2.2465706052812631</v>
      </c>
      <c r="AF97" s="47">
        <f t="shared" si="43"/>
        <v>7.6237866120823394</v>
      </c>
      <c r="AG97" s="47">
        <f t="shared" si="44"/>
        <v>0.26986673304695508</v>
      </c>
      <c r="AH97" s="47">
        <f t="shared" si="45"/>
        <v>0.43545416330121262</v>
      </c>
      <c r="AI97" s="47">
        <f t="shared" si="46"/>
        <v>0.29467910365183231</v>
      </c>
      <c r="AJ97" s="47">
        <f t="shared" si="35"/>
        <v>1</v>
      </c>
    </row>
    <row r="98" spans="1:36" x14ac:dyDescent="0.3">
      <c r="A98" s="2">
        <v>86</v>
      </c>
      <c r="B98" s="13">
        <v>0.8885010343526113</v>
      </c>
      <c r="C98" s="21">
        <v>0.51675477382158452</v>
      </c>
      <c r="D98" s="31">
        <v>0.23468028359458015</v>
      </c>
      <c r="E98" s="25">
        <f t="shared" si="47"/>
        <v>30000</v>
      </c>
      <c r="F98" s="26">
        <f t="shared" si="48"/>
        <v>0</v>
      </c>
      <c r="G98" s="26">
        <f t="shared" si="49"/>
        <v>0</v>
      </c>
      <c r="H98" s="27">
        <f t="shared" si="36"/>
        <v>30000</v>
      </c>
      <c r="I98" s="25">
        <f t="shared" si="37"/>
        <v>2760</v>
      </c>
      <c r="J98" s="26">
        <f t="shared" si="38"/>
        <v>0</v>
      </c>
      <c r="K98" s="26">
        <f t="shared" si="39"/>
        <v>0</v>
      </c>
      <c r="L98" s="27">
        <f t="shared" si="28"/>
        <v>2760</v>
      </c>
      <c r="M98" s="19">
        <f t="shared" si="29"/>
        <v>9.1999999999999998E-2</v>
      </c>
      <c r="N98" s="3" t="str">
        <f t="shared" si="29"/>
        <v/>
      </c>
      <c r="O98" s="3" t="str">
        <f t="shared" si="29"/>
        <v/>
      </c>
      <c r="P98" s="4">
        <f t="shared" si="30"/>
        <v>9.1999999999999998E-2</v>
      </c>
      <c r="Q98" s="25">
        <f>SUM(E$13:E98)</f>
        <v>550000</v>
      </c>
      <c r="R98" s="26">
        <f>SUM(F$13:F98)</f>
        <v>1210000</v>
      </c>
      <c r="S98" s="26">
        <f>SUM(G$13:G98)</f>
        <v>820000</v>
      </c>
      <c r="T98" s="27">
        <f t="shared" si="40"/>
        <v>2580000</v>
      </c>
      <c r="U98" s="25">
        <f>SUM(I$13:I98)</f>
        <v>49654</v>
      </c>
      <c r="V98" s="26">
        <f>SUM(J$13:J98)</f>
        <v>181486</v>
      </c>
      <c r="W98" s="26">
        <f>SUM(K$13:K98)</f>
        <v>82964</v>
      </c>
      <c r="X98" s="27">
        <f t="shared" si="31"/>
        <v>314104</v>
      </c>
      <c r="Y98" s="3">
        <f t="shared" si="41"/>
        <v>9.0279999999999999E-2</v>
      </c>
      <c r="Z98" s="3">
        <f t="shared" si="41"/>
        <v>0.14998842975206611</v>
      </c>
      <c r="AA98" s="3">
        <f t="shared" si="41"/>
        <v>0.10117560975609756</v>
      </c>
      <c r="AB98" s="4">
        <f t="shared" si="42"/>
        <v>0.12174573643410852</v>
      </c>
      <c r="AC98" s="47">
        <f t="shared" si="32"/>
        <v>2.0590402990483661</v>
      </c>
      <c r="AD98" s="47">
        <f t="shared" si="33"/>
        <v>3.3198096203513017</v>
      </c>
      <c r="AE98" s="47">
        <f t="shared" si="34"/>
        <v>2.2465706052812631</v>
      </c>
      <c r="AF98" s="47">
        <f t="shared" si="43"/>
        <v>7.6254205246809317</v>
      </c>
      <c r="AG98" s="47">
        <f t="shared" si="44"/>
        <v>0.27002318001793374</v>
      </c>
      <c r="AH98" s="47">
        <f t="shared" si="45"/>
        <v>0.4353608577528531</v>
      </c>
      <c r="AI98" s="47">
        <f t="shared" si="46"/>
        <v>0.29461596222921299</v>
      </c>
      <c r="AJ98" s="47">
        <f t="shared" si="35"/>
        <v>2</v>
      </c>
    </row>
    <row r="99" spans="1:36" x14ac:dyDescent="0.3">
      <c r="A99" s="2">
        <v>87</v>
      </c>
      <c r="B99" s="13">
        <v>0.64857937990936154</v>
      </c>
      <c r="C99" s="21">
        <v>0.49305256267982889</v>
      </c>
      <c r="D99" s="31">
        <v>0.31263897501178872</v>
      </c>
      <c r="E99" s="25">
        <f t="shared" si="47"/>
        <v>0</v>
      </c>
      <c r="F99" s="26">
        <f t="shared" si="48"/>
        <v>30000</v>
      </c>
      <c r="G99" s="26">
        <f t="shared" si="49"/>
        <v>0</v>
      </c>
      <c r="H99" s="27">
        <f t="shared" si="36"/>
        <v>30000</v>
      </c>
      <c r="I99" s="25">
        <f t="shared" si="37"/>
        <v>0</v>
      </c>
      <c r="J99" s="26">
        <f t="shared" si="38"/>
        <v>4499</v>
      </c>
      <c r="K99" s="26">
        <f t="shared" si="39"/>
        <v>0</v>
      </c>
      <c r="L99" s="27">
        <f t="shared" si="28"/>
        <v>4499</v>
      </c>
      <c r="M99" s="19" t="str">
        <f t="shared" si="29"/>
        <v/>
      </c>
      <c r="N99" s="3">
        <f t="shared" si="29"/>
        <v>0.14996666666666666</v>
      </c>
      <c r="O99" s="3" t="str">
        <f t="shared" si="29"/>
        <v/>
      </c>
      <c r="P99" s="4">
        <f t="shared" si="30"/>
        <v>0.14996666666666666</v>
      </c>
      <c r="Q99" s="25">
        <f>SUM(E$13:E99)</f>
        <v>550000</v>
      </c>
      <c r="R99" s="26">
        <f>SUM(F$13:F99)</f>
        <v>1240000</v>
      </c>
      <c r="S99" s="26">
        <f>SUM(G$13:G99)</f>
        <v>820000</v>
      </c>
      <c r="T99" s="27">
        <f t="shared" si="40"/>
        <v>2610000</v>
      </c>
      <c r="U99" s="25">
        <f>SUM(I$13:I99)</f>
        <v>49654</v>
      </c>
      <c r="V99" s="26">
        <f>SUM(J$13:J99)</f>
        <v>185985</v>
      </c>
      <c r="W99" s="26">
        <f>SUM(K$13:K99)</f>
        <v>82964</v>
      </c>
      <c r="X99" s="27">
        <f t="shared" si="31"/>
        <v>318603</v>
      </c>
      <c r="Y99" s="3">
        <f t="shared" si="41"/>
        <v>9.0279999999999999E-2</v>
      </c>
      <c r="Z99" s="3">
        <f t="shared" si="41"/>
        <v>0.14998790322580646</v>
      </c>
      <c r="AA99" s="3">
        <f t="shared" si="41"/>
        <v>0.10117560975609756</v>
      </c>
      <c r="AB99" s="4">
        <f t="shared" si="42"/>
        <v>0.12207011494252873</v>
      </c>
      <c r="AC99" s="47">
        <f t="shared" si="32"/>
        <v>2.0590402990483661</v>
      </c>
      <c r="AD99" s="47">
        <f t="shared" si="33"/>
        <v>3.3197956366452157</v>
      </c>
      <c r="AE99" s="47">
        <f t="shared" si="34"/>
        <v>2.2465706052812631</v>
      </c>
      <c r="AF99" s="47">
        <f t="shared" si="43"/>
        <v>7.6254065409748453</v>
      </c>
      <c r="AG99" s="47">
        <f t="shared" si="44"/>
        <v>0.2700236751947831</v>
      </c>
      <c r="AH99" s="47">
        <f t="shared" si="45"/>
        <v>0.43535982230015075</v>
      </c>
      <c r="AI99" s="47">
        <f t="shared" si="46"/>
        <v>0.2946165025050661</v>
      </c>
      <c r="AJ99" s="47">
        <f t="shared" si="35"/>
        <v>2</v>
      </c>
    </row>
    <row r="100" spans="1:36" x14ac:dyDescent="0.3">
      <c r="A100" s="2">
        <v>88</v>
      </c>
      <c r="B100" s="13">
        <v>0.10046354405298519</v>
      </c>
      <c r="C100" s="21">
        <v>0.69831772569615647</v>
      </c>
      <c r="D100" s="31">
        <v>0.33135131823650465</v>
      </c>
      <c r="E100" s="25">
        <f t="shared" si="47"/>
        <v>0</v>
      </c>
      <c r="F100" s="26">
        <f t="shared" si="48"/>
        <v>30000</v>
      </c>
      <c r="G100" s="26">
        <f t="shared" si="49"/>
        <v>0</v>
      </c>
      <c r="H100" s="27">
        <f t="shared" si="36"/>
        <v>30000</v>
      </c>
      <c r="I100" s="25">
        <f t="shared" si="37"/>
        <v>0</v>
      </c>
      <c r="J100" s="26">
        <f t="shared" si="38"/>
        <v>4532</v>
      </c>
      <c r="K100" s="26">
        <f t="shared" si="39"/>
        <v>0</v>
      </c>
      <c r="L100" s="27">
        <f t="shared" si="28"/>
        <v>4532</v>
      </c>
      <c r="M100" s="19" t="str">
        <f t="shared" si="29"/>
        <v/>
      </c>
      <c r="N100" s="3">
        <f t="shared" si="29"/>
        <v>0.15106666666666665</v>
      </c>
      <c r="O100" s="3" t="str">
        <f t="shared" si="29"/>
        <v/>
      </c>
      <c r="P100" s="4">
        <f t="shared" si="30"/>
        <v>0.15106666666666665</v>
      </c>
      <c r="Q100" s="25">
        <f>SUM(E$13:E100)</f>
        <v>550000</v>
      </c>
      <c r="R100" s="26">
        <f>SUM(F$13:F100)</f>
        <v>1270000</v>
      </c>
      <c r="S100" s="26">
        <f>SUM(G$13:G100)</f>
        <v>820000</v>
      </c>
      <c r="T100" s="27">
        <f t="shared" si="40"/>
        <v>2640000</v>
      </c>
      <c r="U100" s="25">
        <f>SUM(I$13:I100)</f>
        <v>49654</v>
      </c>
      <c r="V100" s="26">
        <f>SUM(J$13:J100)</f>
        <v>190517</v>
      </c>
      <c r="W100" s="26">
        <f>SUM(K$13:K100)</f>
        <v>82964</v>
      </c>
      <c r="X100" s="27">
        <f t="shared" si="31"/>
        <v>323135</v>
      </c>
      <c r="Y100" s="3">
        <f t="shared" si="41"/>
        <v>9.0279999999999999E-2</v>
      </c>
      <c r="Z100" s="3">
        <f t="shared" si="41"/>
        <v>0.15001338582677165</v>
      </c>
      <c r="AA100" s="3">
        <f t="shared" si="41"/>
        <v>0.10117560975609756</v>
      </c>
      <c r="AB100" s="4">
        <f t="shared" si="42"/>
        <v>0.12239962121212121</v>
      </c>
      <c r="AC100" s="47">
        <f t="shared" si="32"/>
        <v>2.0590402990483661</v>
      </c>
      <c r="AD100" s="47">
        <f t="shared" si="33"/>
        <v>3.3204724818539337</v>
      </c>
      <c r="AE100" s="47">
        <f t="shared" si="34"/>
        <v>2.2465706052812631</v>
      </c>
      <c r="AF100" s="47">
        <f t="shared" si="43"/>
        <v>7.6260833861835629</v>
      </c>
      <c r="AG100" s="47">
        <f t="shared" si="44"/>
        <v>0.26999970952045976</v>
      </c>
      <c r="AH100" s="47">
        <f t="shared" si="45"/>
        <v>0.43540993635996006</v>
      </c>
      <c r="AI100" s="47">
        <f t="shared" si="46"/>
        <v>0.29459035411958018</v>
      </c>
      <c r="AJ100" s="47">
        <f t="shared" si="35"/>
        <v>2</v>
      </c>
    </row>
    <row r="101" spans="1:36" x14ac:dyDescent="0.3">
      <c r="A101" s="2">
        <v>89</v>
      </c>
      <c r="B101" s="13">
        <v>0.80527171132507769</v>
      </c>
      <c r="C101" s="21">
        <v>0.46912419276395889</v>
      </c>
      <c r="D101" s="31">
        <v>0.15508711917457563</v>
      </c>
      <c r="E101" s="25">
        <f t="shared" si="47"/>
        <v>0</v>
      </c>
      <c r="F101" s="26">
        <f t="shared" si="48"/>
        <v>30000</v>
      </c>
      <c r="G101" s="26">
        <f t="shared" si="49"/>
        <v>0</v>
      </c>
      <c r="H101" s="27">
        <f t="shared" si="36"/>
        <v>30000</v>
      </c>
      <c r="I101" s="25">
        <f t="shared" si="37"/>
        <v>0</v>
      </c>
      <c r="J101" s="26">
        <f t="shared" si="38"/>
        <v>4495</v>
      </c>
      <c r="K101" s="26">
        <f t="shared" si="39"/>
        <v>0</v>
      </c>
      <c r="L101" s="27">
        <f t="shared" si="28"/>
        <v>4495</v>
      </c>
      <c r="M101" s="19" t="str">
        <f t="shared" si="29"/>
        <v/>
      </c>
      <c r="N101" s="3">
        <f t="shared" si="29"/>
        <v>0.14983333333333335</v>
      </c>
      <c r="O101" s="3" t="str">
        <f t="shared" si="29"/>
        <v/>
      </c>
      <c r="P101" s="4">
        <f t="shared" si="30"/>
        <v>0.14983333333333335</v>
      </c>
      <c r="Q101" s="25">
        <f>SUM(E$13:E101)</f>
        <v>550000</v>
      </c>
      <c r="R101" s="26">
        <f>SUM(F$13:F101)</f>
        <v>1300000</v>
      </c>
      <c r="S101" s="26">
        <f>SUM(G$13:G101)</f>
        <v>820000</v>
      </c>
      <c r="T101" s="27">
        <f t="shared" si="40"/>
        <v>2670000</v>
      </c>
      <c r="U101" s="25">
        <f>SUM(I$13:I101)</f>
        <v>49654</v>
      </c>
      <c r="V101" s="26">
        <f>SUM(J$13:J101)</f>
        <v>195012</v>
      </c>
      <c r="W101" s="26">
        <f>SUM(K$13:K101)</f>
        <v>82964</v>
      </c>
      <c r="X101" s="27">
        <f t="shared" si="31"/>
        <v>327630</v>
      </c>
      <c r="Y101" s="3">
        <f t="shared" si="41"/>
        <v>9.0279999999999999E-2</v>
      </c>
      <c r="Z101" s="3">
        <f t="shared" si="41"/>
        <v>0.15000923076923076</v>
      </c>
      <c r="AA101" s="3">
        <f t="shared" si="41"/>
        <v>0.10117560975609756</v>
      </c>
      <c r="AB101" s="4">
        <f t="shared" si="42"/>
        <v>0.12270786516853932</v>
      </c>
      <c r="AC101" s="47">
        <f t="shared" si="32"/>
        <v>2.0590402990483661</v>
      </c>
      <c r="AD101" s="47">
        <f t="shared" si="33"/>
        <v>3.3203621096545546</v>
      </c>
      <c r="AE101" s="47">
        <f t="shared" si="34"/>
        <v>2.2465706052812631</v>
      </c>
      <c r="AF101" s="47">
        <f t="shared" si="43"/>
        <v>7.6259730139841846</v>
      </c>
      <c r="AG101" s="47">
        <f t="shared" si="44"/>
        <v>0.27000361727907846</v>
      </c>
      <c r="AH101" s="47">
        <f t="shared" si="45"/>
        <v>0.43540176493751237</v>
      </c>
      <c r="AI101" s="47">
        <f t="shared" si="46"/>
        <v>0.29459461778340906</v>
      </c>
      <c r="AJ101" s="47">
        <f t="shared" si="35"/>
        <v>2</v>
      </c>
    </row>
    <row r="102" spans="1:36" x14ac:dyDescent="0.3">
      <c r="A102" s="2">
        <v>90</v>
      </c>
      <c r="B102" s="13">
        <v>0.71522780574552536</v>
      </c>
      <c r="C102" s="21">
        <v>0.92633689273087105</v>
      </c>
      <c r="D102" s="31">
        <v>0.61818661320843427</v>
      </c>
      <c r="E102" s="25">
        <f t="shared" si="47"/>
        <v>0</v>
      </c>
      <c r="F102" s="26">
        <f t="shared" si="48"/>
        <v>30000</v>
      </c>
      <c r="G102" s="26">
        <f t="shared" si="49"/>
        <v>0</v>
      </c>
      <c r="H102" s="27">
        <f t="shared" si="36"/>
        <v>30000</v>
      </c>
      <c r="I102" s="25">
        <f t="shared" si="37"/>
        <v>0</v>
      </c>
      <c r="J102" s="26">
        <f t="shared" si="38"/>
        <v>4590</v>
      </c>
      <c r="K102" s="26">
        <f t="shared" si="39"/>
        <v>0</v>
      </c>
      <c r="L102" s="27">
        <f t="shared" si="28"/>
        <v>4590</v>
      </c>
      <c r="M102" s="19" t="str">
        <f t="shared" si="29"/>
        <v/>
      </c>
      <c r="N102" s="3">
        <f t="shared" si="29"/>
        <v>0.153</v>
      </c>
      <c r="O102" s="3" t="str">
        <f t="shared" si="29"/>
        <v/>
      </c>
      <c r="P102" s="4">
        <f t="shared" si="30"/>
        <v>0.153</v>
      </c>
      <c r="Q102" s="25">
        <f>SUM(E$13:E102)</f>
        <v>550000</v>
      </c>
      <c r="R102" s="26">
        <f>SUM(F$13:F102)</f>
        <v>1330000</v>
      </c>
      <c r="S102" s="26">
        <f>SUM(G$13:G102)</f>
        <v>820000</v>
      </c>
      <c r="T102" s="27">
        <f t="shared" si="40"/>
        <v>2700000</v>
      </c>
      <c r="U102" s="25">
        <f>SUM(I$13:I102)</f>
        <v>49654</v>
      </c>
      <c r="V102" s="26">
        <f>SUM(J$13:J102)</f>
        <v>199602</v>
      </c>
      <c r="W102" s="26">
        <f>SUM(K$13:K102)</f>
        <v>82964</v>
      </c>
      <c r="X102" s="27">
        <f t="shared" si="31"/>
        <v>332220</v>
      </c>
      <c r="Y102" s="3">
        <f t="shared" si="41"/>
        <v>9.0279999999999999E-2</v>
      </c>
      <c r="Z102" s="3">
        <f t="shared" si="41"/>
        <v>0.15007669172932331</v>
      </c>
      <c r="AA102" s="3">
        <f t="shared" si="41"/>
        <v>0.10117560975609756</v>
      </c>
      <c r="AB102" s="4">
        <f t="shared" si="42"/>
        <v>0.12304444444444444</v>
      </c>
      <c r="AC102" s="47">
        <f t="shared" si="32"/>
        <v>2.0590402990483661</v>
      </c>
      <c r="AD102" s="47">
        <f t="shared" si="33"/>
        <v>3.3221545518167033</v>
      </c>
      <c r="AE102" s="47">
        <f t="shared" si="34"/>
        <v>2.2465706052812631</v>
      </c>
      <c r="AF102" s="47">
        <f t="shared" si="43"/>
        <v>7.6277654561463333</v>
      </c>
      <c r="AG102" s="47">
        <f t="shared" si="44"/>
        <v>0.26994016935709841</v>
      </c>
      <c r="AH102" s="47">
        <f t="shared" si="45"/>
        <v>0.43553443939991149</v>
      </c>
      <c r="AI102" s="47">
        <f t="shared" si="46"/>
        <v>0.29452539124299004</v>
      </c>
      <c r="AJ102" s="47">
        <f t="shared" si="35"/>
        <v>3</v>
      </c>
    </row>
    <row r="103" spans="1:36" x14ac:dyDescent="0.3">
      <c r="A103" s="2">
        <v>91</v>
      </c>
      <c r="B103" s="13">
        <v>0.56547221841622886</v>
      </c>
      <c r="C103" s="21">
        <v>0.29672057058124457</v>
      </c>
      <c r="D103" s="31">
        <v>0.73096467990167469</v>
      </c>
      <c r="E103" s="25">
        <f t="shared" si="47"/>
        <v>0</v>
      </c>
      <c r="F103" s="26">
        <f t="shared" si="48"/>
        <v>0</v>
      </c>
      <c r="G103" s="26">
        <f t="shared" si="49"/>
        <v>30000</v>
      </c>
      <c r="H103" s="27">
        <f t="shared" si="36"/>
        <v>30000</v>
      </c>
      <c r="I103" s="25">
        <f t="shared" si="37"/>
        <v>0</v>
      </c>
      <c r="J103" s="26">
        <f t="shared" si="38"/>
        <v>0</v>
      </c>
      <c r="K103" s="26">
        <f t="shared" si="39"/>
        <v>3032</v>
      </c>
      <c r="L103" s="27">
        <f t="shared" si="28"/>
        <v>3032</v>
      </c>
      <c r="M103" s="19" t="str">
        <f t="shared" si="29"/>
        <v/>
      </c>
      <c r="N103" s="3" t="str">
        <f t="shared" si="29"/>
        <v/>
      </c>
      <c r="O103" s="3">
        <f t="shared" si="29"/>
        <v>0.10106666666666667</v>
      </c>
      <c r="P103" s="4">
        <f t="shared" si="30"/>
        <v>0.10106666666666667</v>
      </c>
      <c r="Q103" s="25">
        <f>SUM(E$13:E103)</f>
        <v>550000</v>
      </c>
      <c r="R103" s="26">
        <f>SUM(F$13:F103)</f>
        <v>1330000</v>
      </c>
      <c r="S103" s="26">
        <f>SUM(G$13:G103)</f>
        <v>850000</v>
      </c>
      <c r="T103" s="27">
        <f t="shared" si="40"/>
        <v>2730000</v>
      </c>
      <c r="U103" s="25">
        <f>SUM(I$13:I103)</f>
        <v>49654</v>
      </c>
      <c r="V103" s="26">
        <f>SUM(J$13:J103)</f>
        <v>199602</v>
      </c>
      <c r="W103" s="26">
        <f>SUM(K$13:K103)</f>
        <v>85996</v>
      </c>
      <c r="X103" s="27">
        <f t="shared" si="31"/>
        <v>335252</v>
      </c>
      <c r="Y103" s="3">
        <f t="shared" si="41"/>
        <v>9.0279999999999999E-2</v>
      </c>
      <c r="Z103" s="3">
        <f t="shared" si="41"/>
        <v>0.15007669172932331</v>
      </c>
      <c r="AA103" s="3">
        <f t="shared" si="41"/>
        <v>0.10117176470588235</v>
      </c>
      <c r="AB103" s="4">
        <f t="shared" si="42"/>
        <v>0.1228029304029304</v>
      </c>
      <c r="AC103" s="47">
        <f t="shared" si="32"/>
        <v>2.0590402990483661</v>
      </c>
      <c r="AD103" s="47">
        <f t="shared" si="33"/>
        <v>3.3221545518167033</v>
      </c>
      <c r="AE103" s="47">
        <f t="shared" si="34"/>
        <v>2.2465015009297926</v>
      </c>
      <c r="AF103" s="47">
        <f t="shared" si="43"/>
        <v>7.6276963517948619</v>
      </c>
      <c r="AG103" s="47">
        <f t="shared" si="44"/>
        <v>0.26994261492381727</v>
      </c>
      <c r="AH103" s="47">
        <f t="shared" si="45"/>
        <v>0.43553838519476096</v>
      </c>
      <c r="AI103" s="47">
        <f t="shared" si="46"/>
        <v>0.29451899988142183</v>
      </c>
      <c r="AJ103" s="47">
        <f t="shared" si="35"/>
        <v>2</v>
      </c>
    </row>
    <row r="104" spans="1:36" x14ac:dyDescent="0.3">
      <c r="A104" s="2">
        <v>92</v>
      </c>
      <c r="B104" s="13">
        <v>0.58673739987979778</v>
      </c>
      <c r="C104" s="21">
        <v>0.92627667649164835</v>
      </c>
      <c r="D104" s="31">
        <v>0.70717938221237242</v>
      </c>
      <c r="E104" s="25">
        <f t="shared" si="47"/>
        <v>0</v>
      </c>
      <c r="F104" s="26">
        <f t="shared" si="48"/>
        <v>30000</v>
      </c>
      <c r="G104" s="26">
        <f t="shared" si="49"/>
        <v>0</v>
      </c>
      <c r="H104" s="27">
        <f t="shared" si="36"/>
        <v>30000</v>
      </c>
      <c r="I104" s="25">
        <f t="shared" si="37"/>
        <v>0</v>
      </c>
      <c r="J104" s="26">
        <f t="shared" si="38"/>
        <v>4590</v>
      </c>
      <c r="K104" s="26">
        <f t="shared" si="39"/>
        <v>0</v>
      </c>
      <c r="L104" s="27">
        <f t="shared" si="28"/>
        <v>4590</v>
      </c>
      <c r="M104" s="19" t="str">
        <f t="shared" si="29"/>
        <v/>
      </c>
      <c r="N104" s="3">
        <f t="shared" si="29"/>
        <v>0.153</v>
      </c>
      <c r="O104" s="3" t="str">
        <f t="shared" si="29"/>
        <v/>
      </c>
      <c r="P104" s="4">
        <f t="shared" si="30"/>
        <v>0.153</v>
      </c>
      <c r="Q104" s="25">
        <f>SUM(E$13:E104)</f>
        <v>550000</v>
      </c>
      <c r="R104" s="26">
        <f>SUM(F$13:F104)</f>
        <v>1360000</v>
      </c>
      <c r="S104" s="26">
        <f>SUM(G$13:G104)</f>
        <v>850000</v>
      </c>
      <c r="T104" s="27">
        <f t="shared" si="40"/>
        <v>2760000</v>
      </c>
      <c r="U104" s="25">
        <f>SUM(I$13:I104)</f>
        <v>49654</v>
      </c>
      <c r="V104" s="26">
        <f>SUM(J$13:J104)</f>
        <v>204192</v>
      </c>
      <c r="W104" s="26">
        <f>SUM(K$13:K104)</f>
        <v>85996</v>
      </c>
      <c r="X104" s="27">
        <f t="shared" si="31"/>
        <v>339842</v>
      </c>
      <c r="Y104" s="3">
        <f t="shared" si="41"/>
        <v>9.0279999999999999E-2</v>
      </c>
      <c r="Z104" s="3">
        <f t="shared" si="41"/>
        <v>0.15014117647058822</v>
      </c>
      <c r="AA104" s="3">
        <f t="shared" si="41"/>
        <v>0.10117176470588235</v>
      </c>
      <c r="AB104" s="4">
        <f t="shared" si="42"/>
        <v>0.12313115942028985</v>
      </c>
      <c r="AC104" s="47">
        <f t="shared" si="32"/>
        <v>2.0590402990483661</v>
      </c>
      <c r="AD104" s="47">
        <f t="shared" si="33"/>
        <v>3.3238688201690172</v>
      </c>
      <c r="AE104" s="47">
        <f t="shared" si="34"/>
        <v>2.2465015009297926</v>
      </c>
      <c r="AF104" s="47">
        <f t="shared" si="43"/>
        <v>7.6294106201471763</v>
      </c>
      <c r="AG104" s="47">
        <f t="shared" si="44"/>
        <v>0.26988196094872735</v>
      </c>
      <c r="AH104" s="47">
        <f t="shared" si="45"/>
        <v>0.435665215264675</v>
      </c>
      <c r="AI104" s="47">
        <f t="shared" si="46"/>
        <v>0.2944528237865976</v>
      </c>
      <c r="AJ104" s="47">
        <f t="shared" si="35"/>
        <v>3</v>
      </c>
    </row>
    <row r="105" spans="1:36" x14ac:dyDescent="0.3">
      <c r="A105" s="2">
        <v>93</v>
      </c>
      <c r="B105" s="13">
        <v>0.90891228973019411</v>
      </c>
      <c r="C105" s="21">
        <v>0.11383310303295957</v>
      </c>
      <c r="D105" s="31">
        <v>0.58057234015474923</v>
      </c>
      <c r="E105" s="25">
        <f t="shared" si="47"/>
        <v>0</v>
      </c>
      <c r="F105" s="26">
        <f t="shared" si="48"/>
        <v>0</v>
      </c>
      <c r="G105" s="26">
        <f t="shared" si="49"/>
        <v>30000</v>
      </c>
      <c r="H105" s="27">
        <f t="shared" si="36"/>
        <v>30000</v>
      </c>
      <c r="I105" s="25">
        <f t="shared" si="37"/>
        <v>0</v>
      </c>
      <c r="J105" s="26">
        <f t="shared" si="38"/>
        <v>0</v>
      </c>
      <c r="K105" s="26">
        <f t="shared" si="39"/>
        <v>3010</v>
      </c>
      <c r="L105" s="27">
        <f t="shared" si="28"/>
        <v>3010</v>
      </c>
      <c r="M105" s="19" t="str">
        <f t="shared" si="29"/>
        <v/>
      </c>
      <c r="N105" s="3" t="str">
        <f t="shared" si="29"/>
        <v/>
      </c>
      <c r="O105" s="3">
        <f t="shared" si="29"/>
        <v>0.10033333333333333</v>
      </c>
      <c r="P105" s="4">
        <f t="shared" si="30"/>
        <v>0.10033333333333333</v>
      </c>
      <c r="Q105" s="25">
        <f>SUM(E$13:E105)</f>
        <v>550000</v>
      </c>
      <c r="R105" s="26">
        <f>SUM(F$13:F105)</f>
        <v>1360000</v>
      </c>
      <c r="S105" s="26">
        <f>SUM(G$13:G105)</f>
        <v>880000</v>
      </c>
      <c r="T105" s="27">
        <f t="shared" si="40"/>
        <v>2790000</v>
      </c>
      <c r="U105" s="25">
        <f>SUM(I$13:I105)</f>
        <v>49654</v>
      </c>
      <c r="V105" s="26">
        <f>SUM(J$13:J105)</f>
        <v>204192</v>
      </c>
      <c r="W105" s="26">
        <f>SUM(K$13:K105)</f>
        <v>89006</v>
      </c>
      <c r="X105" s="27">
        <f t="shared" si="31"/>
        <v>342852</v>
      </c>
      <c r="Y105" s="3">
        <f t="shared" si="41"/>
        <v>9.0279999999999999E-2</v>
      </c>
      <c r="Z105" s="3">
        <f t="shared" si="41"/>
        <v>0.15014117647058822</v>
      </c>
      <c r="AA105" s="3">
        <f t="shared" si="41"/>
        <v>0.10114318181818181</v>
      </c>
      <c r="AB105" s="4">
        <f t="shared" si="42"/>
        <v>0.12288602150537635</v>
      </c>
      <c r="AC105" s="47">
        <f t="shared" si="32"/>
        <v>2.0590402990483661</v>
      </c>
      <c r="AD105" s="47">
        <f t="shared" si="33"/>
        <v>3.3238688201690172</v>
      </c>
      <c r="AE105" s="47">
        <f t="shared" si="34"/>
        <v>2.245987867655558</v>
      </c>
      <c r="AF105" s="47">
        <f t="shared" si="43"/>
        <v>7.6288969868729417</v>
      </c>
      <c r="AG105" s="47">
        <f t="shared" si="44"/>
        <v>0.26990013138090091</v>
      </c>
      <c r="AH105" s="47">
        <f t="shared" si="45"/>
        <v>0.43569454744092168</v>
      </c>
      <c r="AI105" s="47">
        <f t="shared" si="46"/>
        <v>0.29440532117817736</v>
      </c>
      <c r="AJ105" s="47">
        <f t="shared" si="35"/>
        <v>1</v>
      </c>
    </row>
    <row r="106" spans="1:36" x14ac:dyDescent="0.3">
      <c r="A106" s="2">
        <v>94</v>
      </c>
      <c r="B106" s="13">
        <v>0.40386752608308218</v>
      </c>
      <c r="C106" s="21">
        <v>0.37599147345760264</v>
      </c>
      <c r="D106" s="31">
        <v>0.54211540944974157</v>
      </c>
      <c r="E106" s="25">
        <f t="shared" si="47"/>
        <v>30000</v>
      </c>
      <c r="F106" s="26">
        <f t="shared" si="48"/>
        <v>0</v>
      </c>
      <c r="G106" s="26">
        <f t="shared" si="49"/>
        <v>0</v>
      </c>
      <c r="H106" s="27">
        <f t="shared" si="36"/>
        <v>30000</v>
      </c>
      <c r="I106" s="25">
        <f t="shared" si="37"/>
        <v>2688</v>
      </c>
      <c r="J106" s="26">
        <f t="shared" si="38"/>
        <v>0</v>
      </c>
      <c r="K106" s="26">
        <f t="shared" si="39"/>
        <v>0</v>
      </c>
      <c r="L106" s="27">
        <f t="shared" si="28"/>
        <v>2688</v>
      </c>
      <c r="M106" s="19">
        <f t="shared" si="29"/>
        <v>8.9599999999999999E-2</v>
      </c>
      <c r="N106" s="3" t="str">
        <f t="shared" si="29"/>
        <v/>
      </c>
      <c r="O106" s="3" t="str">
        <f t="shared" si="29"/>
        <v/>
      </c>
      <c r="P106" s="4">
        <f t="shared" si="30"/>
        <v>8.9599999999999999E-2</v>
      </c>
      <c r="Q106" s="25">
        <f>SUM(E$13:E106)</f>
        <v>580000</v>
      </c>
      <c r="R106" s="26">
        <f>SUM(F$13:F106)</f>
        <v>1360000</v>
      </c>
      <c r="S106" s="26">
        <f>SUM(G$13:G106)</f>
        <v>880000</v>
      </c>
      <c r="T106" s="27">
        <f t="shared" si="40"/>
        <v>2820000</v>
      </c>
      <c r="U106" s="25">
        <f>SUM(I$13:I106)</f>
        <v>52342</v>
      </c>
      <c r="V106" s="26">
        <f>SUM(J$13:J106)</f>
        <v>204192</v>
      </c>
      <c r="W106" s="26">
        <f>SUM(K$13:K106)</f>
        <v>89006</v>
      </c>
      <c r="X106" s="27">
        <f t="shared" si="31"/>
        <v>345540</v>
      </c>
      <c r="Y106" s="3">
        <f t="shared" si="41"/>
        <v>9.0244827586206902E-2</v>
      </c>
      <c r="Z106" s="3">
        <f t="shared" si="41"/>
        <v>0.15014117647058822</v>
      </c>
      <c r="AA106" s="3">
        <f t="shared" si="41"/>
        <v>0.10114318181818181</v>
      </c>
      <c r="AB106" s="4">
        <f t="shared" si="42"/>
        <v>0.12253191489361702</v>
      </c>
      <c r="AC106" s="47">
        <f t="shared" si="32"/>
        <v>2.0584610092129569</v>
      </c>
      <c r="AD106" s="47">
        <f t="shared" si="33"/>
        <v>3.3238688201690172</v>
      </c>
      <c r="AE106" s="47">
        <f t="shared" si="34"/>
        <v>2.245987867655558</v>
      </c>
      <c r="AF106" s="47">
        <f t="shared" si="43"/>
        <v>7.6283176970375326</v>
      </c>
      <c r="AG106" s="47">
        <f t="shared" si="44"/>
        <v>0.26984468803814543</v>
      </c>
      <c r="AH106" s="47">
        <f t="shared" si="45"/>
        <v>0.43572763382152346</v>
      </c>
      <c r="AI106" s="47">
        <f t="shared" si="46"/>
        <v>0.29442767814033105</v>
      </c>
      <c r="AJ106" s="47">
        <f t="shared" si="35"/>
        <v>2</v>
      </c>
    </row>
    <row r="107" spans="1:36" x14ac:dyDescent="0.3">
      <c r="A107" s="2">
        <v>95</v>
      </c>
      <c r="B107" s="13">
        <v>0.99994549441024017</v>
      </c>
      <c r="C107" s="21">
        <v>0.46122937684378496</v>
      </c>
      <c r="D107" s="31">
        <v>0.34434699734304997</v>
      </c>
      <c r="E107" s="25">
        <f t="shared" si="47"/>
        <v>0</v>
      </c>
      <c r="F107" s="26">
        <f t="shared" si="48"/>
        <v>30000</v>
      </c>
      <c r="G107" s="26">
        <f t="shared" si="49"/>
        <v>0</v>
      </c>
      <c r="H107" s="27">
        <f t="shared" si="36"/>
        <v>30000</v>
      </c>
      <c r="I107" s="25">
        <f t="shared" si="37"/>
        <v>0</v>
      </c>
      <c r="J107" s="26">
        <f t="shared" si="38"/>
        <v>4494</v>
      </c>
      <c r="K107" s="26">
        <f t="shared" si="39"/>
        <v>0</v>
      </c>
      <c r="L107" s="27">
        <f t="shared" si="28"/>
        <v>4494</v>
      </c>
      <c r="M107" s="19" t="str">
        <f t="shared" si="29"/>
        <v/>
      </c>
      <c r="N107" s="3">
        <f t="shared" si="29"/>
        <v>0.14979999999999999</v>
      </c>
      <c r="O107" s="3" t="str">
        <f t="shared" si="29"/>
        <v/>
      </c>
      <c r="P107" s="4">
        <f t="shared" si="30"/>
        <v>0.14979999999999999</v>
      </c>
      <c r="Q107" s="25">
        <f>SUM(E$13:E107)</f>
        <v>580000</v>
      </c>
      <c r="R107" s="26">
        <f>SUM(F$13:F107)</f>
        <v>1390000</v>
      </c>
      <c r="S107" s="26">
        <f>SUM(G$13:G107)</f>
        <v>880000</v>
      </c>
      <c r="T107" s="27">
        <f t="shared" si="40"/>
        <v>2850000</v>
      </c>
      <c r="U107" s="25">
        <f>SUM(I$13:I107)</f>
        <v>52342</v>
      </c>
      <c r="V107" s="26">
        <f>SUM(J$13:J107)</f>
        <v>208686</v>
      </c>
      <c r="W107" s="26">
        <f>SUM(K$13:K107)</f>
        <v>89006</v>
      </c>
      <c r="X107" s="27">
        <f t="shared" si="31"/>
        <v>350034</v>
      </c>
      <c r="Y107" s="3">
        <f t="shared" si="41"/>
        <v>9.0244827586206902E-2</v>
      </c>
      <c r="Z107" s="3">
        <f t="shared" si="41"/>
        <v>0.15013381294964029</v>
      </c>
      <c r="AA107" s="3">
        <f t="shared" si="41"/>
        <v>0.10114318181818181</v>
      </c>
      <c r="AB107" s="4">
        <f t="shared" si="42"/>
        <v>0.12281894736842106</v>
      </c>
      <c r="AC107" s="47">
        <f t="shared" si="32"/>
        <v>2.0584610092129569</v>
      </c>
      <c r="AD107" s="47">
        <f t="shared" si="33"/>
        <v>3.323673022914619</v>
      </c>
      <c r="AE107" s="47">
        <f t="shared" si="34"/>
        <v>2.245987867655558</v>
      </c>
      <c r="AF107" s="47">
        <f t="shared" si="43"/>
        <v>7.6281218997831335</v>
      </c>
      <c r="AG107" s="47">
        <f t="shared" si="44"/>
        <v>0.26985161436283273</v>
      </c>
      <c r="AH107" s="47">
        <f t="shared" si="45"/>
        <v>0.43571315018040163</v>
      </c>
      <c r="AI107" s="47">
        <f t="shared" si="46"/>
        <v>0.29443523545676575</v>
      </c>
      <c r="AJ107" s="47">
        <f t="shared" si="35"/>
        <v>2</v>
      </c>
    </row>
    <row r="108" spans="1:36" x14ac:dyDescent="0.3">
      <c r="A108" s="2">
        <v>96</v>
      </c>
      <c r="B108" s="13">
        <v>1.540699729919115E-2</v>
      </c>
      <c r="C108" s="21">
        <v>0.81186592734580143</v>
      </c>
      <c r="D108" s="31">
        <v>0.71727807641252517</v>
      </c>
      <c r="E108" s="25">
        <f t="shared" si="47"/>
        <v>0</v>
      </c>
      <c r="F108" s="26">
        <f t="shared" si="48"/>
        <v>30000</v>
      </c>
      <c r="G108" s="26">
        <f t="shared" si="49"/>
        <v>0</v>
      </c>
      <c r="H108" s="27">
        <f t="shared" si="36"/>
        <v>30000</v>
      </c>
      <c r="I108" s="25">
        <f t="shared" si="37"/>
        <v>0</v>
      </c>
      <c r="J108" s="26">
        <f t="shared" si="38"/>
        <v>4555</v>
      </c>
      <c r="K108" s="26">
        <f t="shared" si="39"/>
        <v>0</v>
      </c>
      <c r="L108" s="27">
        <f t="shared" si="28"/>
        <v>4555</v>
      </c>
      <c r="M108" s="19" t="str">
        <f t="shared" si="29"/>
        <v/>
      </c>
      <c r="N108" s="3">
        <f t="shared" si="29"/>
        <v>0.15183333333333332</v>
      </c>
      <c r="O108" s="3" t="str">
        <f t="shared" si="29"/>
        <v/>
      </c>
      <c r="P108" s="4">
        <f t="shared" si="30"/>
        <v>0.15183333333333332</v>
      </c>
      <c r="Q108" s="25">
        <f>SUM(E$13:E108)</f>
        <v>580000</v>
      </c>
      <c r="R108" s="26">
        <f>SUM(F$13:F108)</f>
        <v>1420000</v>
      </c>
      <c r="S108" s="26">
        <f>SUM(G$13:G108)</f>
        <v>880000</v>
      </c>
      <c r="T108" s="27">
        <f t="shared" si="40"/>
        <v>2880000</v>
      </c>
      <c r="U108" s="25">
        <f>SUM(I$13:I108)</f>
        <v>52342</v>
      </c>
      <c r="V108" s="26">
        <f>SUM(J$13:J108)</f>
        <v>213241</v>
      </c>
      <c r="W108" s="26">
        <f>SUM(K$13:K108)</f>
        <v>89006</v>
      </c>
      <c r="X108" s="27">
        <f t="shared" si="31"/>
        <v>354589</v>
      </c>
      <c r="Y108" s="3">
        <f t="shared" si="41"/>
        <v>9.0244827586206902E-2</v>
      </c>
      <c r="Z108" s="3">
        <f t="shared" si="41"/>
        <v>0.15016971830985915</v>
      </c>
      <c r="AA108" s="3">
        <f t="shared" si="41"/>
        <v>0.10114318181818181</v>
      </c>
      <c r="AB108" s="4">
        <f t="shared" si="42"/>
        <v>0.12312118055555556</v>
      </c>
      <c r="AC108" s="47">
        <f t="shared" si="32"/>
        <v>2.0584610092129569</v>
      </c>
      <c r="AD108" s="47">
        <f t="shared" si="33"/>
        <v>3.3246278614604408</v>
      </c>
      <c r="AE108" s="47">
        <f t="shared" si="34"/>
        <v>2.245987867655558</v>
      </c>
      <c r="AF108" s="47">
        <f t="shared" si="43"/>
        <v>7.6290767383289548</v>
      </c>
      <c r="AG108" s="47">
        <f t="shared" si="44"/>
        <v>0.26981784032543821</v>
      </c>
      <c r="AH108" s="47">
        <f t="shared" si="45"/>
        <v>0.43578377508739741</v>
      </c>
      <c r="AI108" s="47">
        <f t="shared" si="46"/>
        <v>0.2943983845871645</v>
      </c>
      <c r="AJ108" s="47">
        <f t="shared" si="35"/>
        <v>3</v>
      </c>
    </row>
    <row r="109" spans="1:36" x14ac:dyDescent="0.3">
      <c r="A109" s="2">
        <v>97</v>
      </c>
      <c r="B109" s="13">
        <v>0.44863320658864525</v>
      </c>
      <c r="C109" s="21">
        <v>0.72694128934889934</v>
      </c>
      <c r="D109" s="31">
        <v>0.80312747208467261</v>
      </c>
      <c r="E109" s="25">
        <f t="shared" si="47"/>
        <v>0</v>
      </c>
      <c r="F109" s="26">
        <f t="shared" si="48"/>
        <v>0</v>
      </c>
      <c r="G109" s="26">
        <f t="shared" si="49"/>
        <v>30000</v>
      </c>
      <c r="H109" s="27">
        <f t="shared" si="36"/>
        <v>30000</v>
      </c>
      <c r="I109" s="25">
        <f t="shared" si="37"/>
        <v>0</v>
      </c>
      <c r="J109" s="26">
        <f t="shared" si="38"/>
        <v>0</v>
      </c>
      <c r="K109" s="26">
        <f t="shared" si="39"/>
        <v>3044</v>
      </c>
      <c r="L109" s="27">
        <f t="shared" si="28"/>
        <v>3044</v>
      </c>
      <c r="M109" s="19" t="str">
        <f t="shared" si="29"/>
        <v/>
      </c>
      <c r="N109" s="3" t="str">
        <f t="shared" si="29"/>
        <v/>
      </c>
      <c r="O109" s="3">
        <f t="shared" si="29"/>
        <v>0.10146666666666666</v>
      </c>
      <c r="P109" s="4">
        <f t="shared" si="30"/>
        <v>0.10146666666666666</v>
      </c>
      <c r="Q109" s="25">
        <f>SUM(E$13:E109)</f>
        <v>580000</v>
      </c>
      <c r="R109" s="26">
        <f>SUM(F$13:F109)</f>
        <v>1420000</v>
      </c>
      <c r="S109" s="26">
        <f>SUM(G$13:G109)</f>
        <v>910000</v>
      </c>
      <c r="T109" s="27">
        <f t="shared" si="40"/>
        <v>2910000</v>
      </c>
      <c r="U109" s="25">
        <f>SUM(I$13:I109)</f>
        <v>52342</v>
      </c>
      <c r="V109" s="26">
        <f>SUM(J$13:J109)</f>
        <v>213241</v>
      </c>
      <c r="W109" s="26">
        <f>SUM(K$13:K109)</f>
        <v>92050</v>
      </c>
      <c r="X109" s="27">
        <f t="shared" si="31"/>
        <v>357633</v>
      </c>
      <c r="Y109" s="3">
        <f t="shared" si="41"/>
        <v>9.0244827586206902E-2</v>
      </c>
      <c r="Z109" s="3">
        <f t="shared" si="41"/>
        <v>0.15016971830985915</v>
      </c>
      <c r="AA109" s="3">
        <f t="shared" si="41"/>
        <v>0.10115384615384615</v>
      </c>
      <c r="AB109" s="4">
        <f t="shared" si="42"/>
        <v>0.12289793814432989</v>
      </c>
      <c r="AC109" s="47">
        <f t="shared" si="32"/>
        <v>2.0584610092129569</v>
      </c>
      <c r="AD109" s="47">
        <f t="shared" si="33"/>
        <v>3.3246278614604408</v>
      </c>
      <c r="AE109" s="47">
        <f t="shared" si="34"/>
        <v>2.2461794915777591</v>
      </c>
      <c r="AF109" s="47">
        <f t="shared" si="43"/>
        <v>7.6292683622511568</v>
      </c>
      <c r="AG109" s="47">
        <f t="shared" si="44"/>
        <v>0.2698110633252872</v>
      </c>
      <c r="AH109" s="47">
        <f t="shared" si="45"/>
        <v>0.43577282952980928</v>
      </c>
      <c r="AI109" s="47">
        <f t="shared" si="46"/>
        <v>0.29441610714490352</v>
      </c>
      <c r="AJ109" s="47">
        <f t="shared" si="35"/>
        <v>3</v>
      </c>
    </row>
    <row r="110" spans="1:36" x14ac:dyDescent="0.3">
      <c r="A110" s="2">
        <v>98</v>
      </c>
      <c r="B110" s="13">
        <v>0.3639248785843745</v>
      </c>
      <c r="C110" s="21">
        <v>2.1605342652735837E-2</v>
      </c>
      <c r="D110" s="31">
        <v>4.2592682877134025E-2</v>
      </c>
      <c r="E110" s="25">
        <f t="shared" si="47"/>
        <v>0</v>
      </c>
      <c r="F110" s="26">
        <f t="shared" si="48"/>
        <v>0</v>
      </c>
      <c r="G110" s="26">
        <f t="shared" si="49"/>
        <v>30000</v>
      </c>
      <c r="H110" s="27">
        <f t="shared" si="36"/>
        <v>30000</v>
      </c>
      <c r="I110" s="25">
        <f t="shared" si="37"/>
        <v>0</v>
      </c>
      <c r="J110" s="26">
        <f t="shared" si="38"/>
        <v>0</v>
      </c>
      <c r="K110" s="26">
        <f t="shared" si="39"/>
        <v>2911</v>
      </c>
      <c r="L110" s="27">
        <f t="shared" si="28"/>
        <v>2911</v>
      </c>
      <c r="M110" s="19" t="str">
        <f t="shared" si="29"/>
        <v/>
      </c>
      <c r="N110" s="3" t="str">
        <f t="shared" si="29"/>
        <v/>
      </c>
      <c r="O110" s="3">
        <f t="shared" si="29"/>
        <v>9.7033333333333333E-2</v>
      </c>
      <c r="P110" s="4">
        <f t="shared" si="30"/>
        <v>9.7033333333333333E-2</v>
      </c>
      <c r="Q110" s="25">
        <f>SUM(E$13:E110)</f>
        <v>580000</v>
      </c>
      <c r="R110" s="26">
        <f>SUM(F$13:F110)</f>
        <v>1420000</v>
      </c>
      <c r="S110" s="26">
        <f>SUM(G$13:G110)</f>
        <v>940000</v>
      </c>
      <c r="T110" s="27">
        <f t="shared" si="40"/>
        <v>2940000</v>
      </c>
      <c r="U110" s="25">
        <f>SUM(I$13:I110)</f>
        <v>52342</v>
      </c>
      <c r="V110" s="26">
        <f>SUM(J$13:J110)</f>
        <v>213241</v>
      </c>
      <c r="W110" s="26">
        <f>SUM(K$13:K110)</f>
        <v>94961</v>
      </c>
      <c r="X110" s="27">
        <f t="shared" si="31"/>
        <v>360544</v>
      </c>
      <c r="Y110" s="3">
        <f t="shared" si="41"/>
        <v>9.0244827586206902E-2</v>
      </c>
      <c r="Z110" s="3">
        <f t="shared" si="41"/>
        <v>0.15016971830985915</v>
      </c>
      <c r="AA110" s="3">
        <f t="shared" si="41"/>
        <v>0.10102234042553192</v>
      </c>
      <c r="AB110" s="4">
        <f t="shared" si="42"/>
        <v>0.12263401360544218</v>
      </c>
      <c r="AC110" s="47">
        <f t="shared" si="32"/>
        <v>2.0584610092129569</v>
      </c>
      <c r="AD110" s="47">
        <f t="shared" si="33"/>
        <v>3.3246278614604408</v>
      </c>
      <c r="AE110" s="47">
        <f t="shared" si="34"/>
        <v>2.2438176504184515</v>
      </c>
      <c r="AF110" s="47">
        <f t="shared" si="43"/>
        <v>7.6269065210918487</v>
      </c>
      <c r="AG110" s="47">
        <f t="shared" si="44"/>
        <v>0.26989461631926137</v>
      </c>
      <c r="AH110" s="47">
        <f t="shared" si="45"/>
        <v>0.43590777627421284</v>
      </c>
      <c r="AI110" s="47">
        <f t="shared" si="46"/>
        <v>0.29419760740652584</v>
      </c>
      <c r="AJ110" s="47">
        <f t="shared" si="35"/>
        <v>1</v>
      </c>
    </row>
    <row r="111" spans="1:36" x14ac:dyDescent="0.3">
      <c r="A111" s="2">
        <v>99</v>
      </c>
      <c r="B111" s="13">
        <v>0.25907602228883297</v>
      </c>
      <c r="C111" s="21">
        <v>0.87751479000351129</v>
      </c>
      <c r="D111" s="31">
        <v>0.62793685694420032</v>
      </c>
      <c r="E111" s="25">
        <f t="shared" si="47"/>
        <v>30000</v>
      </c>
      <c r="F111" s="26">
        <f t="shared" si="48"/>
        <v>0</v>
      </c>
      <c r="G111" s="26">
        <f t="shared" si="49"/>
        <v>0</v>
      </c>
      <c r="H111" s="27">
        <f t="shared" si="36"/>
        <v>30000</v>
      </c>
      <c r="I111" s="25">
        <f t="shared" si="37"/>
        <v>2668</v>
      </c>
      <c r="J111" s="26">
        <f t="shared" si="38"/>
        <v>0</v>
      </c>
      <c r="K111" s="26">
        <f t="shared" si="39"/>
        <v>0</v>
      </c>
      <c r="L111" s="27">
        <f t="shared" si="28"/>
        <v>2668</v>
      </c>
      <c r="M111" s="19">
        <f t="shared" si="29"/>
        <v>8.8933333333333336E-2</v>
      </c>
      <c r="N111" s="3" t="str">
        <f t="shared" si="29"/>
        <v/>
      </c>
      <c r="O111" s="3" t="str">
        <f t="shared" si="29"/>
        <v/>
      </c>
      <c r="P111" s="4">
        <f t="shared" si="30"/>
        <v>8.8933333333333336E-2</v>
      </c>
      <c r="Q111" s="25">
        <f>SUM(E$13:E111)</f>
        <v>610000</v>
      </c>
      <c r="R111" s="26">
        <f>SUM(F$13:F111)</f>
        <v>1420000</v>
      </c>
      <c r="S111" s="26">
        <f>SUM(G$13:G111)</f>
        <v>940000</v>
      </c>
      <c r="T111" s="27">
        <f t="shared" si="40"/>
        <v>2970000</v>
      </c>
      <c r="U111" s="25">
        <f>SUM(I$13:I111)</f>
        <v>55010</v>
      </c>
      <c r="V111" s="26">
        <f>SUM(J$13:J111)</f>
        <v>213241</v>
      </c>
      <c r="W111" s="26">
        <f>SUM(K$13:K111)</f>
        <v>94961</v>
      </c>
      <c r="X111" s="27">
        <f t="shared" si="31"/>
        <v>363212</v>
      </c>
      <c r="Y111" s="3">
        <f t="shared" si="41"/>
        <v>9.0180327868852453E-2</v>
      </c>
      <c r="Z111" s="3">
        <f t="shared" si="41"/>
        <v>0.15016971830985915</v>
      </c>
      <c r="AA111" s="3">
        <f t="shared" si="41"/>
        <v>0.10102234042553192</v>
      </c>
      <c r="AB111" s="4">
        <f t="shared" si="42"/>
        <v>0.12229360269360269</v>
      </c>
      <c r="AC111" s="47">
        <f t="shared" si="32"/>
        <v>2.0573991219759895</v>
      </c>
      <c r="AD111" s="47">
        <f t="shared" si="33"/>
        <v>3.3246278614604408</v>
      </c>
      <c r="AE111" s="47">
        <f t="shared" si="34"/>
        <v>2.2438176504184515</v>
      </c>
      <c r="AF111" s="47">
        <f t="shared" si="43"/>
        <v>7.6258446338548822</v>
      </c>
      <c r="AG111" s="47">
        <f t="shared" si="44"/>
        <v>0.26979295025788763</v>
      </c>
      <c r="AH111" s="47">
        <f t="shared" si="45"/>
        <v>0.43596847576736342</v>
      </c>
      <c r="AI111" s="47">
        <f t="shared" si="46"/>
        <v>0.2942385739747489</v>
      </c>
      <c r="AJ111" s="47">
        <f t="shared" si="35"/>
        <v>3</v>
      </c>
    </row>
    <row r="112" spans="1:36" x14ac:dyDescent="0.3">
      <c r="A112" s="5">
        <v>100</v>
      </c>
      <c r="B112" s="14">
        <v>0.79531740617593338</v>
      </c>
      <c r="C112" s="32">
        <v>0.53819267336249277</v>
      </c>
      <c r="D112" s="33">
        <v>0.45843732587333197</v>
      </c>
      <c r="E112" s="28">
        <f t="shared" si="47"/>
        <v>0</v>
      </c>
      <c r="F112" s="29">
        <f t="shared" si="48"/>
        <v>0</v>
      </c>
      <c r="G112" s="29">
        <f t="shared" si="49"/>
        <v>30000</v>
      </c>
      <c r="H112" s="30">
        <f t="shared" si="36"/>
        <v>30000</v>
      </c>
      <c r="I112" s="28">
        <f t="shared" si="37"/>
        <v>0</v>
      </c>
      <c r="J112" s="29">
        <f t="shared" si="38"/>
        <v>0</v>
      </c>
      <c r="K112" s="29">
        <f t="shared" si="39"/>
        <v>2994</v>
      </c>
      <c r="L112" s="30">
        <f t="shared" si="28"/>
        <v>2994</v>
      </c>
      <c r="M112" s="20" t="str">
        <f t="shared" si="29"/>
        <v/>
      </c>
      <c r="N112" s="6" t="str">
        <f t="shared" si="29"/>
        <v/>
      </c>
      <c r="O112" s="6">
        <f t="shared" si="29"/>
        <v>9.98E-2</v>
      </c>
      <c r="P112" s="7">
        <f t="shared" si="30"/>
        <v>9.98E-2</v>
      </c>
      <c r="Q112" s="28">
        <f>SUM(E$13:E112)</f>
        <v>610000</v>
      </c>
      <c r="R112" s="29">
        <f>SUM(F$13:F112)</f>
        <v>1420000</v>
      </c>
      <c r="S112" s="29">
        <f>SUM(G$13:G112)</f>
        <v>970000</v>
      </c>
      <c r="T112" s="30">
        <f t="shared" si="40"/>
        <v>3000000</v>
      </c>
      <c r="U112" s="28">
        <f>SUM(I$13:I112)</f>
        <v>55010</v>
      </c>
      <c r="V112" s="29">
        <f>SUM(J$13:J112)</f>
        <v>213241</v>
      </c>
      <c r="W112" s="29">
        <f>SUM(K$13:K112)</f>
        <v>97955</v>
      </c>
      <c r="X112" s="30">
        <f t="shared" si="31"/>
        <v>366206</v>
      </c>
      <c r="Y112" s="6">
        <f t="shared" si="41"/>
        <v>9.0180327868852453E-2</v>
      </c>
      <c r="Z112" s="6">
        <f t="shared" si="41"/>
        <v>0.15016971830985915</v>
      </c>
      <c r="AA112" s="6">
        <f t="shared" si="41"/>
        <v>0.10098453608247422</v>
      </c>
      <c r="AB112" s="7">
        <f t="shared" si="42"/>
        <v>0.12206866666666667</v>
      </c>
      <c r="AC112" s="47"/>
      <c r="AD112" s="47"/>
      <c r="AE112" s="47"/>
      <c r="AF112" s="47"/>
      <c r="AG112" s="47"/>
      <c r="AH112" s="47"/>
      <c r="AI112" s="47"/>
      <c r="AJ112" s="47"/>
    </row>
  </sheetData>
  <mergeCells count="17">
    <mergeCell ref="A1:C1"/>
    <mergeCell ref="F1:G1"/>
    <mergeCell ref="A2:B2"/>
    <mergeCell ref="A3:B3"/>
    <mergeCell ref="A4:A6"/>
    <mergeCell ref="F5:G5"/>
    <mergeCell ref="I3:N7"/>
    <mergeCell ref="P3:S7"/>
    <mergeCell ref="Q10:AB10"/>
    <mergeCell ref="B11:D11"/>
    <mergeCell ref="E11:H11"/>
    <mergeCell ref="I11:L11"/>
    <mergeCell ref="M11:P11"/>
    <mergeCell ref="Q11:T11"/>
    <mergeCell ref="U11:X11"/>
    <mergeCell ref="Y11:AB11"/>
    <mergeCell ref="E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Traditional Experiment</vt:lpstr>
      <vt:lpstr>Greedy</vt:lpstr>
      <vt:lpstr>Greedy conv rate B = 0.11 </vt:lpstr>
      <vt:lpstr>Epsilon-Greedy</vt:lpstr>
      <vt:lpstr>Epsilon(0.5)-Greedy </vt:lpstr>
      <vt:lpstr>Epsilon-Greedy B = 0.11</vt:lpstr>
      <vt:lpstr>Softmax</vt:lpstr>
      <vt:lpstr>Softmax B = 0.11</vt:lpstr>
      <vt:lpstr>Softmax Tau doubled</vt:lpstr>
      <vt:lpstr>UCB</vt:lpstr>
      <vt:lpstr>UCB B = 0.11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martinez</dc:creator>
  <cp:lastModifiedBy>Aditya Satpute</cp:lastModifiedBy>
  <dcterms:created xsi:type="dcterms:W3CDTF">2023-10-31T05:10:02Z</dcterms:created>
  <dcterms:modified xsi:type="dcterms:W3CDTF">2023-11-20T05:53:33Z</dcterms:modified>
</cp:coreProperties>
</file>