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gemeines Tabellen" sheetId="1" r:id="rId3"/>
  </sheets>
  <definedNames/>
  <calcPr/>
</workbook>
</file>

<file path=xl/sharedStrings.xml><?xml version="1.0" encoding="utf-8"?>
<sst xmlns="http://schemas.openxmlformats.org/spreadsheetml/2006/main" count="5" uniqueCount="5">
  <si>
    <t>Monate in Vergangenheit</t>
  </si>
  <si>
    <t>GOOG</t>
  </si>
  <si>
    <t>AMZN</t>
  </si>
  <si>
    <t>VOE</t>
  </si>
  <si>
    <r>
      <rPr/>
      <t xml:space="preserve">Weitere Links: </t>
    </r>
    <r>
      <rPr>
        <color rgb="FF1155CC"/>
        <u/>
      </rPr>
      <t>https://support.google.com/docs/answer/3093281?hl=en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</si>
</sst>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/>
    <font>
      <u/>
      <color rgb="FF0000FF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2" fontId="3" numFmtId="0" xfId="0" applyAlignment="1" applyFill="1" applyFont="1">
      <alignment readingOrder="0" shrinkToFit="0" wrapText="1"/>
    </xf>
    <xf borderId="0" fillId="2" fontId="3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upport.google.com/docs/answer/3093281?hl=en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8.88"/>
    <col customWidth="1" min="2" max="20" width="15.13"/>
  </cols>
  <sheetData>
    <row r="1" ht="40.5" customHeight="1">
      <c r="A1" s="1" t="s">
        <v>0</v>
      </c>
      <c r="B1" s="1" t="s">
        <v>1</v>
      </c>
      <c r="C1" s="2"/>
      <c r="D1" s="1" t="s">
        <v>2</v>
      </c>
      <c r="E1" s="2"/>
      <c r="F1" s="1" t="s">
        <v>3</v>
      </c>
      <c r="G1" s="2"/>
      <c r="H1" s="2"/>
      <c r="I1" s="3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4">
        <v>0.0</v>
      </c>
      <c r="B2" s="5" t="str">
        <f>IFERROR(__xludf.DUMMYFUNCTION("GOOGLEFINANCE(B$1, ""close"", TODAY()-30*$A2-4, 1, ""DAILY"")"),"Date")</f>
        <v>Date</v>
      </c>
      <c r="C2" s="6" t="str">
        <f>IFERROR(__xludf.DUMMYFUNCTION("""COMPUTED_VALUE"""),"Close")</f>
        <v>Close</v>
      </c>
      <c r="D2" s="5" t="str">
        <f>IFERROR(__xludf.DUMMYFUNCTION("GOOGLEFINANCE(D$1, ""close"", TODAY()-30*$A2-4, 1, ""DAILY"")"),"Date")</f>
        <v>Date</v>
      </c>
      <c r="E2" s="6" t="str">
        <f>IFERROR(__xludf.DUMMYFUNCTION("""COMPUTED_VALUE"""),"Close")</f>
        <v>Close</v>
      </c>
      <c r="F2" s="5" t="str">
        <f>IFERROR(__xludf.DUMMYFUNCTION("GOOGLEFINANCE(F$1, ""close"", TODAY()-30*$A2-4, 1, ""DAILY"")"),"Date")</f>
        <v>Date</v>
      </c>
      <c r="G2" s="6" t="str">
        <f>IFERROR(__xludf.DUMMYFUNCTION("""COMPUTED_VALUE"""),"Close")</f>
        <v>Close</v>
      </c>
    </row>
    <row r="3">
      <c r="A3" s="7"/>
      <c r="B3" s="8">
        <f>IFERROR(__xludf.DUMMYFUNCTION("""COMPUTED_VALUE"""),45299.66666666667)</f>
        <v>45299.66667</v>
      </c>
      <c r="C3" s="6">
        <f>IFERROR(__xludf.DUMMYFUNCTION("""COMPUTED_VALUE"""),140.53)</f>
        <v>140.53</v>
      </c>
      <c r="D3" s="8">
        <f>IFERROR(__xludf.DUMMYFUNCTION("""COMPUTED_VALUE"""),45299.66666666667)</f>
        <v>45299.66667</v>
      </c>
      <c r="E3" s="6">
        <f>IFERROR(__xludf.DUMMYFUNCTION("""COMPUTED_VALUE"""),149.1)</f>
        <v>149.1</v>
      </c>
      <c r="F3" s="8">
        <f>IFERROR(__xludf.DUMMYFUNCTION("""COMPUTED_VALUE"""),45299.66666666667)</f>
        <v>45299.66667</v>
      </c>
      <c r="G3" s="6">
        <f>IFERROR(__xludf.DUMMYFUNCTION("""COMPUTED_VALUE"""),145.12)</f>
        <v>145.12</v>
      </c>
    </row>
    <row r="4">
      <c r="A4" s="9">
        <v>1.0</v>
      </c>
      <c r="B4" s="5" t="str">
        <f>IFERROR(__xludf.DUMMYFUNCTION("GOOGLEFINANCE(B$1, ""close"", TODAY()-30*$A4-4, 1, ""DAILY"")"),"Date")</f>
        <v>Date</v>
      </c>
      <c r="C4" s="6" t="str">
        <f>IFERROR(__xludf.DUMMYFUNCTION("""COMPUTED_VALUE"""),"Close")</f>
        <v>Close</v>
      </c>
      <c r="D4" s="5" t="str">
        <f>IFERROR(__xludf.DUMMYFUNCTION("GOOGLEFINANCE(D$1, ""close"", TODAY()-30*$A4-4, 1, ""DAILY"")"),"Date")</f>
        <v>Date</v>
      </c>
      <c r="E4" s="6" t="str">
        <f>IFERROR(__xludf.DUMMYFUNCTION("""COMPUTED_VALUE"""),"Close")</f>
        <v>Close</v>
      </c>
      <c r="F4" s="5" t="str">
        <f>IFERROR(__xludf.DUMMYFUNCTION("GOOGLEFINANCE(F$1, ""close"", TODAY()-30*$A4-4, 1, ""DAILY"")"),"Date")</f>
        <v>Date</v>
      </c>
      <c r="G4" s="6" t="str">
        <f>IFERROR(__xludf.DUMMYFUNCTION("""COMPUTED_VALUE"""),"Close")</f>
        <v>Close</v>
      </c>
    </row>
    <row r="5">
      <c r="A5" s="7"/>
      <c r="B5" s="8">
        <f>IFERROR(__xludf.DUMMYFUNCTION("""COMPUTED_VALUE"""),45268.66666666667)</f>
        <v>45268.66667</v>
      </c>
      <c r="C5" s="6">
        <f>IFERROR(__xludf.DUMMYFUNCTION("""COMPUTED_VALUE"""),136.64)</f>
        <v>136.64</v>
      </c>
      <c r="D5" s="8">
        <f>IFERROR(__xludf.DUMMYFUNCTION("""COMPUTED_VALUE"""),45268.66666666667)</f>
        <v>45268.66667</v>
      </c>
      <c r="E5" s="6">
        <f>IFERROR(__xludf.DUMMYFUNCTION("""COMPUTED_VALUE"""),147.42)</f>
        <v>147.42</v>
      </c>
      <c r="F5" s="8">
        <f>IFERROR(__xludf.DUMMYFUNCTION("""COMPUTED_VALUE"""),45268.66666666667)</f>
        <v>45268.66667</v>
      </c>
      <c r="G5" s="6">
        <f>IFERROR(__xludf.DUMMYFUNCTION("""COMPUTED_VALUE"""),139.66)</f>
        <v>139.66</v>
      </c>
    </row>
    <row r="6">
      <c r="A6" s="10">
        <v>2.0</v>
      </c>
      <c r="B6" s="5" t="str">
        <f>IFERROR(__xludf.DUMMYFUNCTION("GOOGLEFINANCE(B$1, ""close"", TODAY()-30*$A6-4, 1, ""DAILY"")"),"Date")</f>
        <v>Date</v>
      </c>
      <c r="C6" t="str">
        <f>IFERROR(__xludf.DUMMYFUNCTION("""COMPUTED_VALUE"""),"Close")</f>
        <v>Close</v>
      </c>
      <c r="D6" s="5" t="str">
        <f>IFERROR(__xludf.DUMMYFUNCTION("GOOGLEFINANCE(D$1, ""close"", TODAY()-30*$A6-4, 1, ""DAILY"")"),"Date")</f>
        <v>Date</v>
      </c>
      <c r="E6" t="str">
        <f>IFERROR(__xludf.DUMMYFUNCTION("""COMPUTED_VALUE"""),"Close")</f>
        <v>Close</v>
      </c>
      <c r="F6" s="5" t="str">
        <f>IFERROR(__xludf.DUMMYFUNCTION("GOOGLEFINANCE(F$1, ""close"", TODAY()-30*$A6-4, 1, ""DAILY"")"),"Date")</f>
        <v>Date</v>
      </c>
      <c r="G6" t="str">
        <f>IFERROR(__xludf.DUMMYFUNCTION("""COMPUTED_VALUE"""),"Close")</f>
        <v>Close</v>
      </c>
    </row>
    <row r="7">
      <c r="B7" s="8">
        <f>IFERROR(__xludf.DUMMYFUNCTION("""COMPUTED_VALUE"""),45238.66666666667)</f>
        <v>45238.66667</v>
      </c>
      <c r="C7">
        <f>IFERROR(__xludf.DUMMYFUNCTION("""COMPUTED_VALUE"""),133.26)</f>
        <v>133.26</v>
      </c>
      <c r="D7" s="8">
        <f>IFERROR(__xludf.DUMMYFUNCTION("""COMPUTED_VALUE"""),45238.66666666667)</f>
        <v>45238.66667</v>
      </c>
      <c r="E7">
        <f>IFERROR(__xludf.DUMMYFUNCTION("""COMPUTED_VALUE"""),142.08)</f>
        <v>142.08</v>
      </c>
      <c r="F7" s="8">
        <f>IFERROR(__xludf.DUMMYFUNCTION("""COMPUTED_VALUE"""),45238.66666666667)</f>
        <v>45238.66667</v>
      </c>
      <c r="G7">
        <f>IFERROR(__xludf.DUMMYFUNCTION("""COMPUTED_VALUE"""),129.96)</f>
        <v>129.96</v>
      </c>
    </row>
    <row r="8">
      <c r="A8" s="9">
        <f>$A4+$A6</f>
        <v>3</v>
      </c>
      <c r="B8" s="5" t="str">
        <f>IFERROR(__xludf.DUMMYFUNCTION("GOOGLEFINANCE(B$1, ""close"", TODAY()-30*$A8-4, 1, ""DAILY"")"),"Date")</f>
        <v>Date</v>
      </c>
      <c r="C8" t="str">
        <f>IFERROR(__xludf.DUMMYFUNCTION("""COMPUTED_VALUE"""),"Close")</f>
        <v>Close</v>
      </c>
      <c r="D8" s="5" t="str">
        <f>IFERROR(__xludf.DUMMYFUNCTION("GOOGLEFINANCE(D$1, ""close"", TODAY()-30*$A8-4, 1, ""DAILY"")"),"Date")</f>
        <v>Date</v>
      </c>
      <c r="E8" t="str">
        <f>IFERROR(__xludf.DUMMYFUNCTION("""COMPUTED_VALUE"""),"Close")</f>
        <v>Close</v>
      </c>
      <c r="F8" s="5" t="str">
        <f>IFERROR(__xludf.DUMMYFUNCTION("GOOGLEFINANCE(F$1, ""close"", TODAY()-30*$A8-4, 1, ""DAILY"")"),"Date")</f>
        <v>Date</v>
      </c>
      <c r="G8" t="str">
        <f>IFERROR(__xludf.DUMMYFUNCTION("""COMPUTED_VALUE"""),"Close")</f>
        <v>Close</v>
      </c>
    </row>
    <row r="9">
      <c r="B9" s="8">
        <f>IFERROR(__xludf.DUMMYFUNCTION("""COMPUTED_VALUE"""),45208.66666666667)</f>
        <v>45208.66667</v>
      </c>
      <c r="C9">
        <f>IFERROR(__xludf.DUMMYFUNCTION("""COMPUTED_VALUE"""),139.5)</f>
        <v>139.5</v>
      </c>
      <c r="D9" s="8">
        <f>IFERROR(__xludf.DUMMYFUNCTION("""COMPUTED_VALUE"""),45208.66666666667)</f>
        <v>45208.66667</v>
      </c>
      <c r="E9">
        <f>IFERROR(__xludf.DUMMYFUNCTION("""COMPUTED_VALUE"""),128.26)</f>
        <v>128.26</v>
      </c>
      <c r="F9" s="8">
        <f>IFERROR(__xludf.DUMMYFUNCTION("""COMPUTED_VALUE"""),45208.66666666667)</f>
        <v>45208.66667</v>
      </c>
      <c r="G9">
        <f>IFERROR(__xludf.DUMMYFUNCTION("""COMPUTED_VALUE"""),130.02)</f>
        <v>130.02</v>
      </c>
    </row>
    <row r="10">
      <c r="A10" s="9">
        <f>$A6+$A8</f>
        <v>5</v>
      </c>
      <c r="B10" s="5" t="str">
        <f>IFERROR(__xludf.DUMMYFUNCTION("GOOGLEFINANCE(B$1, ""close"", TODAY()-30*$A10-4, 1, ""DAILY"")"),"Date")</f>
        <v>Date</v>
      </c>
      <c r="C10" t="str">
        <f>IFERROR(__xludf.DUMMYFUNCTION("""COMPUTED_VALUE"""),"Close")</f>
        <v>Close</v>
      </c>
      <c r="D10" s="5" t="str">
        <f>IFERROR(__xludf.DUMMYFUNCTION("GOOGLEFINANCE(D$1, ""close"", TODAY()-30*$A10-4, 1, ""DAILY"")"),"Date")</f>
        <v>Date</v>
      </c>
      <c r="E10" t="str">
        <f>IFERROR(__xludf.DUMMYFUNCTION("""COMPUTED_VALUE"""),"Close")</f>
        <v>Close</v>
      </c>
      <c r="F10" s="5" t="str">
        <f>IFERROR(__xludf.DUMMYFUNCTION("GOOGLEFINANCE(F$1, ""close"", TODAY()-30*$A10-4, 1, ""DAILY"")"),"Date")</f>
        <v>Date</v>
      </c>
      <c r="G10" t="str">
        <f>IFERROR(__xludf.DUMMYFUNCTION("""COMPUTED_VALUE"""),"Close")</f>
        <v>Close</v>
      </c>
    </row>
    <row r="11">
      <c r="B11" s="8">
        <f>IFERROR(__xludf.DUMMYFUNCTION("""COMPUTED_VALUE"""),45148.66666666667)</f>
        <v>45148.66667</v>
      </c>
      <c r="C11">
        <f>IFERROR(__xludf.DUMMYFUNCTION("""COMPUTED_VALUE"""),130.21)</f>
        <v>130.21</v>
      </c>
      <c r="D11" s="8">
        <f>IFERROR(__xludf.DUMMYFUNCTION("""COMPUTED_VALUE"""),45148.66666666667)</f>
        <v>45148.66667</v>
      </c>
      <c r="E11">
        <f>IFERROR(__xludf.DUMMYFUNCTION("""COMPUTED_VALUE"""),138.56)</f>
        <v>138.56</v>
      </c>
      <c r="F11" s="8">
        <f>IFERROR(__xludf.DUMMYFUNCTION("""COMPUTED_VALUE"""),45148.66666666667)</f>
        <v>45148.66667</v>
      </c>
      <c r="G11">
        <f>IFERROR(__xludf.DUMMYFUNCTION("""COMPUTED_VALUE"""),140.52)</f>
        <v>140.52</v>
      </c>
    </row>
    <row r="12">
      <c r="A12" s="9">
        <f>$A8+$A10</f>
        <v>8</v>
      </c>
      <c r="B12" s="5" t="str">
        <f>IFERROR(__xludf.DUMMYFUNCTION("GOOGLEFINANCE(B$1, ""close"", TODAY()-30*$A12-4, 1, ""DAILY"")"),"Date")</f>
        <v>Date</v>
      </c>
      <c r="C12" t="str">
        <f>IFERROR(__xludf.DUMMYFUNCTION("""COMPUTED_VALUE"""),"Close")</f>
        <v>Close</v>
      </c>
      <c r="D12" s="5" t="str">
        <f>IFERROR(__xludf.DUMMYFUNCTION("GOOGLEFINANCE(D$1, ""close"", TODAY()-30*$A12-4, 1, ""DAILY"")"),"Date")</f>
        <v>Date</v>
      </c>
      <c r="E12" t="str">
        <f>IFERROR(__xludf.DUMMYFUNCTION("""COMPUTED_VALUE"""),"Close")</f>
        <v>Close</v>
      </c>
      <c r="F12" s="5" t="str">
        <f>IFERROR(__xludf.DUMMYFUNCTION("GOOGLEFINANCE(F$1, ""close"", TODAY()-30*$A12-4, 1, ""DAILY"")"),"Date")</f>
        <v>Date</v>
      </c>
      <c r="G12" t="str">
        <f>IFERROR(__xludf.DUMMYFUNCTION("""COMPUTED_VALUE"""),"Close")</f>
        <v>Close</v>
      </c>
    </row>
    <row r="13">
      <c r="B13" s="8">
        <f>IFERROR(__xludf.DUMMYFUNCTION("""COMPUTED_VALUE"""),45058.66666666667)</f>
        <v>45058.66667</v>
      </c>
      <c r="C13">
        <f>IFERROR(__xludf.DUMMYFUNCTION("""COMPUTED_VALUE"""),117.92)</f>
        <v>117.92</v>
      </c>
      <c r="D13" s="8">
        <f>IFERROR(__xludf.DUMMYFUNCTION("""COMPUTED_VALUE"""),45058.66666666667)</f>
        <v>45058.66667</v>
      </c>
      <c r="E13">
        <f>IFERROR(__xludf.DUMMYFUNCTION("""COMPUTED_VALUE"""),110.26)</f>
        <v>110.26</v>
      </c>
      <c r="F13" s="8">
        <f>IFERROR(__xludf.DUMMYFUNCTION("""COMPUTED_VALUE"""),45058.66666666667)</f>
        <v>45058.66667</v>
      </c>
      <c r="G13">
        <f>IFERROR(__xludf.DUMMYFUNCTION("""COMPUTED_VALUE"""),131.18)</f>
        <v>131.18</v>
      </c>
    </row>
    <row r="14">
      <c r="A14" s="9">
        <f>$A10+$A12</f>
        <v>13</v>
      </c>
      <c r="B14" s="5" t="str">
        <f>IFERROR(__xludf.DUMMYFUNCTION("GOOGLEFINANCE(B$1, ""close"", TODAY()-30*$A14-4, 1, ""DAILY"")"),"Date")</f>
        <v>Date</v>
      </c>
      <c r="C14" t="str">
        <f>IFERROR(__xludf.DUMMYFUNCTION("""COMPUTED_VALUE"""),"Close")</f>
        <v>Close</v>
      </c>
      <c r="D14" s="5" t="str">
        <f>IFERROR(__xludf.DUMMYFUNCTION("GOOGLEFINANCE(D$1, ""close"", TODAY()-30*$A14-4, 1, ""DAILY"")"),"Date")</f>
        <v>Date</v>
      </c>
      <c r="E14" t="str">
        <f>IFERROR(__xludf.DUMMYFUNCTION("""COMPUTED_VALUE"""),"Close")</f>
        <v>Close</v>
      </c>
      <c r="F14" s="5" t="str">
        <f>IFERROR(__xludf.DUMMYFUNCTION("GOOGLEFINANCE(F$1, ""close"", TODAY()-30*$A14-4, 1, ""DAILY"")"),"Date")</f>
        <v>Date</v>
      </c>
      <c r="G14" t="str">
        <f>IFERROR(__xludf.DUMMYFUNCTION("""COMPUTED_VALUE"""),"Close")</f>
        <v>Close</v>
      </c>
    </row>
    <row r="15">
      <c r="B15" s="8">
        <f>IFERROR(__xludf.DUMMYFUNCTION("""COMPUTED_VALUE"""),44908.66666666667)</f>
        <v>44908.66667</v>
      </c>
      <c r="C15">
        <f>IFERROR(__xludf.DUMMYFUNCTION("""COMPUTED_VALUE"""),95.85)</f>
        <v>95.85</v>
      </c>
      <c r="D15" s="8">
        <f>IFERROR(__xludf.DUMMYFUNCTION("""COMPUTED_VALUE"""),44908.66666666667)</f>
        <v>44908.66667</v>
      </c>
      <c r="E15">
        <f>IFERROR(__xludf.DUMMYFUNCTION("""COMPUTED_VALUE"""),92.49)</f>
        <v>92.49</v>
      </c>
      <c r="F15" s="8">
        <f>IFERROR(__xludf.DUMMYFUNCTION("""COMPUTED_VALUE"""),44908.66666666667)</f>
        <v>44908.66667</v>
      </c>
      <c r="G15">
        <f>IFERROR(__xludf.DUMMYFUNCTION("""COMPUTED_VALUE"""),140.8)</f>
        <v>140.8</v>
      </c>
    </row>
    <row r="16">
      <c r="A16" s="9">
        <f>$A12+$A14</f>
        <v>21</v>
      </c>
      <c r="B16" s="5" t="str">
        <f>IFERROR(__xludf.DUMMYFUNCTION("GOOGLEFINANCE(B$1, ""close"", TODAY()-30*$A16-4, 1, ""DAILY"")"),"Date")</f>
        <v>Date</v>
      </c>
      <c r="C16" t="str">
        <f>IFERROR(__xludf.DUMMYFUNCTION("""COMPUTED_VALUE"""),"Close")</f>
        <v>Close</v>
      </c>
      <c r="D16" s="5" t="str">
        <f>IFERROR(__xludf.DUMMYFUNCTION("GOOGLEFINANCE(D$1, ""close"", TODAY()-30*$A16-4, 1, ""DAILY"")"),"Date")</f>
        <v>Date</v>
      </c>
      <c r="E16" t="str">
        <f>IFERROR(__xludf.DUMMYFUNCTION("""COMPUTED_VALUE"""),"Close")</f>
        <v>Close</v>
      </c>
      <c r="F16" s="5" t="str">
        <f>IFERROR(__xludf.DUMMYFUNCTION("GOOGLEFINANCE(F$1, ""close"", TODAY()-30*$A16-4, 1, ""DAILY"")"),"Date")</f>
        <v>Date</v>
      </c>
      <c r="G16" t="str">
        <f>IFERROR(__xludf.DUMMYFUNCTION("""COMPUTED_VALUE"""),"Close")</f>
        <v>Close</v>
      </c>
    </row>
    <row r="17">
      <c r="B17" s="8">
        <f>IFERROR(__xludf.DUMMYFUNCTION("""COMPUTED_VALUE"""),44669.66666666667)</f>
        <v>44669.66667</v>
      </c>
      <c r="C17">
        <f>IFERROR(__xludf.DUMMYFUNCTION("""COMPUTED_VALUE"""),127.96)</f>
        <v>127.96</v>
      </c>
      <c r="D17" s="8">
        <f>IFERROR(__xludf.DUMMYFUNCTION("""COMPUTED_VALUE"""),44669.66666666667)</f>
        <v>44669.66667</v>
      </c>
      <c r="E17">
        <f>IFERROR(__xludf.DUMMYFUNCTION("""COMPUTED_VALUE"""),152.79)</f>
        <v>152.79</v>
      </c>
      <c r="F17" s="8">
        <f>IFERROR(__xludf.DUMMYFUNCTION("""COMPUTED_VALUE"""),44669.66666666667)</f>
        <v>44669.66667</v>
      </c>
      <c r="G17">
        <f>IFERROR(__xludf.DUMMYFUNCTION("""COMPUTED_VALUE"""),149.45)</f>
        <v>149.45</v>
      </c>
    </row>
    <row r="18">
      <c r="A18" s="9">
        <f>$A14+$A16</f>
        <v>34</v>
      </c>
      <c r="B18" s="5" t="str">
        <f>IFERROR(__xludf.DUMMYFUNCTION("GOOGLEFINANCE(B$1, ""close"", TODAY()-30*$A18-4, 1, ""DAILY"")"),"Date")</f>
        <v>Date</v>
      </c>
      <c r="C18" t="str">
        <f>IFERROR(__xludf.DUMMYFUNCTION("""COMPUTED_VALUE"""),"Close")</f>
        <v>Close</v>
      </c>
      <c r="D18" s="5" t="str">
        <f>IFERROR(__xludf.DUMMYFUNCTION("GOOGLEFINANCE(D$1, ""close"", TODAY()-30*$A18-4, 1, ""DAILY"")"),"Date")</f>
        <v>Date</v>
      </c>
      <c r="E18" t="str">
        <f>IFERROR(__xludf.DUMMYFUNCTION("""COMPUTED_VALUE"""),"Close")</f>
        <v>Close</v>
      </c>
      <c r="F18" s="5" t="str">
        <f>IFERROR(__xludf.DUMMYFUNCTION("GOOGLEFINANCE(F$1, ""close"", TODAY()-30*$A18-4, 1, ""DAILY"")"),"Date")</f>
        <v>Date</v>
      </c>
      <c r="G18" t="str">
        <f>IFERROR(__xludf.DUMMYFUNCTION("""COMPUTED_VALUE"""),"Close")</f>
        <v>Close</v>
      </c>
    </row>
    <row r="19">
      <c r="B19" s="8">
        <f>IFERROR(__xludf.DUMMYFUNCTION("""COMPUTED_VALUE"""),44278.66666666667)</f>
        <v>44278.66667</v>
      </c>
      <c r="C19">
        <f>IFERROR(__xludf.DUMMYFUNCTION("""COMPUTED_VALUE"""),102.65)</f>
        <v>102.65</v>
      </c>
      <c r="D19" s="8">
        <f>IFERROR(__xludf.DUMMYFUNCTION("""COMPUTED_VALUE"""),44278.66666666667)</f>
        <v>44278.66667</v>
      </c>
      <c r="E19">
        <f>IFERROR(__xludf.DUMMYFUNCTION("""COMPUTED_VALUE"""),156.88)</f>
        <v>156.88</v>
      </c>
      <c r="F19" s="8">
        <f>IFERROR(__xludf.DUMMYFUNCTION("""COMPUTED_VALUE"""),44278.66666666667)</f>
        <v>44278.66667</v>
      </c>
      <c r="G19">
        <f>IFERROR(__xludf.DUMMYFUNCTION("""COMPUTED_VALUE"""),133.22)</f>
        <v>133.22</v>
      </c>
    </row>
    <row r="20">
      <c r="A20" s="9">
        <f>$A16+$A18</f>
        <v>55</v>
      </c>
      <c r="B20" s="5" t="str">
        <f>IFERROR(__xludf.DUMMYFUNCTION("GOOGLEFINANCE(B$1, ""close"", TODAY()-30*$A20-4, 1, ""DAILY"")"),"Date")</f>
        <v>Date</v>
      </c>
      <c r="C20" t="str">
        <f>IFERROR(__xludf.DUMMYFUNCTION("""COMPUTED_VALUE"""),"Close")</f>
        <v>Close</v>
      </c>
      <c r="D20" s="5" t="str">
        <f>IFERROR(__xludf.DUMMYFUNCTION("GOOGLEFINANCE(D$1, ""close"", TODAY()-30*$A20-4, 1, ""DAILY"")"),"Date")</f>
        <v>Date</v>
      </c>
      <c r="E20" t="str">
        <f>IFERROR(__xludf.DUMMYFUNCTION("""COMPUTED_VALUE"""),"Close")</f>
        <v>Close</v>
      </c>
      <c r="F20" s="5" t="str">
        <f>IFERROR(__xludf.DUMMYFUNCTION("GOOGLEFINANCE(F$1, ""close"", TODAY()-30*$A20-4, 1, ""DAILY"")"),"Date")</f>
        <v>Date</v>
      </c>
      <c r="G20" t="str">
        <f>IFERROR(__xludf.DUMMYFUNCTION("""COMPUTED_VALUE"""),"Close")</f>
        <v>Close</v>
      </c>
    </row>
    <row r="21">
      <c r="B21" s="8">
        <f>IFERROR(__xludf.DUMMYFUNCTION("""COMPUTED_VALUE"""),43648.66666666667)</f>
        <v>43648.66667</v>
      </c>
      <c r="C21">
        <f>IFERROR(__xludf.DUMMYFUNCTION("""COMPUTED_VALUE"""),55.56)</f>
        <v>55.56</v>
      </c>
      <c r="D21" s="8">
        <f>IFERROR(__xludf.DUMMYFUNCTION("""COMPUTED_VALUE"""),43648.66666666667)</f>
        <v>43648.66667</v>
      </c>
      <c r="E21">
        <f>IFERROR(__xludf.DUMMYFUNCTION("""COMPUTED_VALUE"""),96.72)</f>
        <v>96.72</v>
      </c>
      <c r="F21" s="8">
        <f>IFERROR(__xludf.DUMMYFUNCTION("""COMPUTED_VALUE"""),43648.66666666667)</f>
        <v>43648.66667</v>
      </c>
      <c r="G21">
        <f>IFERROR(__xludf.DUMMYFUNCTION("""COMPUTED_VALUE"""),111.88)</f>
        <v>111.88</v>
      </c>
    </row>
  </sheetData>
  <hyperlinks>
    <hyperlink r:id="rId1" ref="I1"/>
  </hyperlinks>
  <drawing r:id="rId2"/>
  <extLst>
    <ext uri="{05C60535-1F16-4fd2-B633-F4F36F0B64E0}">
      <x14:sparklineGroups>
        <x14:sparklineGroup manualMin="0.0" displayEmptyCellsAs="gap" minAxisType="custom" rightToLeft="1">
          <x14:colorSeries rgb="FF376091"/>
          <x14:sparklines>
            <x14:sparkline>
              <xm:f>'Allgemeines Tabellen'!C2:C21</xm:f>
              <xm:sqref>C1</xm:sqref>
            </x14:sparkline>
          </x14:sparklines>
        </x14:sparklineGroup>
        <x14:sparklineGroup manualMin="0.0" displayEmptyCellsAs="gap" minAxisType="custom" rightToLeft="1">
          <x14:colorSeries rgb="FF376091"/>
          <x14:sparklines>
            <x14:sparkline>
              <xm:f>'Allgemeines Tabellen'!E2:E21</xm:f>
              <xm:sqref>E1</xm:sqref>
            </x14:sparkline>
          </x14:sparklines>
        </x14:sparklineGroup>
        <x14:sparklineGroup manualMin="0.0" displayEmptyCellsAs="gap" minAxisType="custom" rightToLeft="1">
          <x14:colorSeries rgb="FF376091"/>
          <x14:sparklines>
            <x14:sparkline>
              <xm:f>'Allgemeines Tabellen'!G2:G21</xm:f>
              <xm:sqref>G1</xm:sqref>
            </x14:sparkline>
          </x14:sparklines>
        </x14:sparklineGroup>
      </x14:sparklineGroups>
    </ext>
  </extLst>
</worksheet>
</file>