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gemeines Tabellen" sheetId="1" r:id="rId3"/>
  </sheets>
  <definedNames/>
  <calcPr/>
</workbook>
</file>

<file path=xl/sharedStrings.xml><?xml version="1.0" encoding="utf-8"?>
<sst xmlns="http://schemas.openxmlformats.org/spreadsheetml/2006/main" count="5" uniqueCount="5">
  <si>
    <t>Monate in Vergangenheit</t>
  </si>
  <si>
    <t>GOOG</t>
  </si>
  <si>
    <t>AMZN</t>
  </si>
  <si>
    <t>VOE</t>
  </si>
  <si>
    <r>
      <rPr/>
      <t xml:space="preserve">Weitere Links: </t>
    </r>
    <r>
      <rPr>
        <color rgb="FF1155CC"/>
        <u/>
      </rPr>
      <t>https://support.google.com/docs/answer/3093281?hl=en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</si>
</sst>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3281?hl=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8.88"/>
    <col customWidth="1" min="2" max="20" width="15.13"/>
  </cols>
  <sheetData>
    <row r="1" ht="40.5" customHeight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2"/>
      <c r="I1" s="3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4">
        <v>0.0</v>
      </c>
      <c r="B2" s="5" t="str">
        <f>IFERROR(__xludf.DUMMYFUNCTION("GOOGLEFINANCE(B$1, ""close"", TODAY()-30*$A2-4, 1, ""DAILY"")"),"Date")</f>
        <v>Date</v>
      </c>
      <c r="C2" s="6" t="str">
        <f>IFERROR(__xludf.DUMMYFUNCTION("""COMPUTED_VALUE"""),"Close")</f>
        <v>Close</v>
      </c>
      <c r="D2" s="5" t="str">
        <f>IFERROR(__xludf.DUMMYFUNCTION("GOOGLEFINANCE(D$1, ""close"", TODAY()-30*$A2-4, 1, ""DAILY"")"),"Date")</f>
        <v>Date</v>
      </c>
      <c r="E2" s="6" t="str">
        <f>IFERROR(__xludf.DUMMYFUNCTION("""COMPUTED_VALUE"""),"Close")</f>
        <v>Close</v>
      </c>
      <c r="F2" s="5" t="str">
        <f>IFERROR(__xludf.DUMMYFUNCTION("GOOGLEFINANCE(F$1, ""close"", TODAY()-30*$A2-4, 1, ""DAILY"")"),"Date")</f>
        <v>Date</v>
      </c>
      <c r="G2" s="6" t="str">
        <f>IFERROR(__xludf.DUMMYFUNCTION("""COMPUTED_VALUE"""),"Close")</f>
        <v>Close</v>
      </c>
    </row>
    <row r="3">
      <c r="A3" s="7"/>
      <c r="B3" s="8">
        <f>IFERROR(__xludf.DUMMYFUNCTION("""COMPUTED_VALUE"""),45294.66666666667)</f>
        <v>45294.66667</v>
      </c>
      <c r="C3" s="6">
        <f>IFERROR(__xludf.DUMMYFUNCTION("""COMPUTED_VALUE"""),140.36)</f>
        <v>140.36</v>
      </c>
      <c r="D3" s="8">
        <f>IFERROR(__xludf.DUMMYFUNCTION("""COMPUTED_VALUE"""),45294.66666666667)</f>
        <v>45294.66667</v>
      </c>
      <c r="E3" s="6">
        <f>IFERROR(__xludf.DUMMYFUNCTION("""COMPUTED_VALUE"""),148.47)</f>
        <v>148.47</v>
      </c>
      <c r="F3" s="8">
        <f>IFERROR(__xludf.DUMMYFUNCTION("""COMPUTED_VALUE"""),45294.66666666667)</f>
        <v>45294.66667</v>
      </c>
      <c r="G3" s="6">
        <f>IFERROR(__xludf.DUMMYFUNCTION("""COMPUTED_VALUE"""),143.51)</f>
        <v>143.51</v>
      </c>
    </row>
    <row r="4">
      <c r="A4" s="9">
        <v>1.0</v>
      </c>
      <c r="B4" s="5" t="str">
        <f>IFERROR(__xludf.DUMMYFUNCTION("GOOGLEFINANCE(B$1, ""close"", TODAY()-30*$A4-4, 1, ""DAILY"")"),"Date")</f>
        <v>Date</v>
      </c>
      <c r="C4" s="6" t="str">
        <f>IFERROR(__xludf.DUMMYFUNCTION("""COMPUTED_VALUE"""),"Close")</f>
        <v>Close</v>
      </c>
      <c r="D4" s="5" t="str">
        <f>IFERROR(__xludf.DUMMYFUNCTION("GOOGLEFINANCE(D$1, ""close"", TODAY()-30*$A4-4, 1, ""DAILY"")"),"Date")</f>
        <v>Date</v>
      </c>
      <c r="E4" s="6" t="str">
        <f>IFERROR(__xludf.DUMMYFUNCTION("""COMPUTED_VALUE"""),"Close")</f>
        <v>Close</v>
      </c>
      <c r="F4" s="5" t="str">
        <f>IFERROR(__xludf.DUMMYFUNCTION("GOOGLEFINANCE(F$1, ""close"", TODAY()-30*$A4-4, 1, ""DAILY"")"),"Date")</f>
        <v>Date</v>
      </c>
      <c r="G4" s="6" t="str">
        <f>IFERROR(__xludf.DUMMYFUNCTION("""COMPUTED_VALUE"""),"Close")</f>
        <v>Close</v>
      </c>
    </row>
    <row r="5">
      <c r="A5" s="7"/>
      <c r="B5" s="8">
        <f>IFERROR(__xludf.DUMMYFUNCTION("""COMPUTED_VALUE"""),45264.66666666667)</f>
        <v>45264.66667</v>
      </c>
      <c r="C5" s="6">
        <f>IFERROR(__xludf.DUMMYFUNCTION("""COMPUTED_VALUE"""),130.63)</f>
        <v>130.63</v>
      </c>
      <c r="D5" s="8">
        <f>IFERROR(__xludf.DUMMYFUNCTION("""COMPUTED_VALUE"""),45264.66666666667)</f>
        <v>45264.66667</v>
      </c>
      <c r="E5" s="6">
        <f>IFERROR(__xludf.DUMMYFUNCTION("""COMPUTED_VALUE"""),144.84)</f>
        <v>144.84</v>
      </c>
      <c r="F5" s="8">
        <f>IFERROR(__xludf.DUMMYFUNCTION("""COMPUTED_VALUE"""),45264.66666666667)</f>
        <v>45264.66667</v>
      </c>
      <c r="G5" s="6">
        <f>IFERROR(__xludf.DUMMYFUNCTION("""COMPUTED_VALUE"""),139.46)</f>
        <v>139.46</v>
      </c>
    </row>
    <row r="6">
      <c r="A6" s="10">
        <v>2.0</v>
      </c>
      <c r="B6" s="5" t="str">
        <f>IFERROR(__xludf.DUMMYFUNCTION("GOOGLEFINANCE(B$1, ""close"", TODAY()-30*$A6-4, 1, ""DAILY"")"),"Date")</f>
        <v>Date</v>
      </c>
      <c r="C6" t="str">
        <f>IFERROR(__xludf.DUMMYFUNCTION("""COMPUTED_VALUE"""),"Close")</f>
        <v>Close</v>
      </c>
      <c r="D6" s="5" t="str">
        <f>IFERROR(__xludf.DUMMYFUNCTION("GOOGLEFINANCE(D$1, ""close"", TODAY()-30*$A6-4, 1, ""DAILY"")"),"Date")</f>
        <v>Date</v>
      </c>
      <c r="E6" t="str">
        <f>IFERROR(__xludf.DUMMYFUNCTION("""COMPUTED_VALUE"""),"Close")</f>
        <v>Close</v>
      </c>
      <c r="F6" s="5" t="str">
        <f>IFERROR(__xludf.DUMMYFUNCTION("GOOGLEFINANCE(F$1, ""close"", TODAY()-30*$A6-4, 1, ""DAILY"")"),"Date")</f>
        <v>Date</v>
      </c>
      <c r="G6" t="str">
        <f>IFERROR(__xludf.DUMMYFUNCTION("""COMPUTED_VALUE"""),"Close")</f>
        <v>Close</v>
      </c>
    </row>
    <row r="7">
      <c r="B7" s="8">
        <f>IFERROR(__xludf.DUMMYFUNCTION("""COMPUTED_VALUE"""),45236.66666666667)</f>
        <v>45236.66667</v>
      </c>
      <c r="C7">
        <f>IFERROR(__xludf.DUMMYFUNCTION("""COMPUTED_VALUE"""),131.45)</f>
        <v>131.45</v>
      </c>
      <c r="D7" s="8">
        <f>IFERROR(__xludf.DUMMYFUNCTION("""COMPUTED_VALUE"""),45236.66666666667)</f>
        <v>45236.66667</v>
      </c>
      <c r="E7">
        <f>IFERROR(__xludf.DUMMYFUNCTION("""COMPUTED_VALUE"""),139.74)</f>
        <v>139.74</v>
      </c>
      <c r="F7" s="8">
        <f>IFERROR(__xludf.DUMMYFUNCTION("""COMPUTED_VALUE"""),45236.66666666667)</f>
        <v>45236.66667</v>
      </c>
      <c r="G7">
        <f>IFERROR(__xludf.DUMMYFUNCTION("""COMPUTED_VALUE"""),131.13)</f>
        <v>131.13</v>
      </c>
    </row>
    <row r="8">
      <c r="A8" s="9">
        <f>$A4+$A6</f>
        <v>3</v>
      </c>
      <c r="B8" s="5" t="str">
        <f>IFERROR(__xludf.DUMMYFUNCTION("GOOGLEFINANCE(B$1, ""close"", TODAY()-30*$A8-4, 1, ""DAILY"")"),"Date")</f>
        <v>Date</v>
      </c>
      <c r="C8" t="str">
        <f>IFERROR(__xludf.DUMMYFUNCTION("""COMPUTED_VALUE"""),"Close")</f>
        <v>Close</v>
      </c>
      <c r="D8" s="5" t="str">
        <f>IFERROR(__xludf.DUMMYFUNCTION("GOOGLEFINANCE(D$1, ""close"", TODAY()-30*$A8-4, 1, ""DAILY"")"),"Date")</f>
        <v>Date</v>
      </c>
      <c r="E8" t="str">
        <f>IFERROR(__xludf.DUMMYFUNCTION("""COMPUTED_VALUE"""),"Close")</f>
        <v>Close</v>
      </c>
      <c r="F8" s="5" t="str">
        <f>IFERROR(__xludf.DUMMYFUNCTION("GOOGLEFINANCE(F$1, ""close"", TODAY()-30*$A8-4, 1, ""DAILY"")"),"Date")</f>
        <v>Date</v>
      </c>
      <c r="G8" t="str">
        <f>IFERROR(__xludf.DUMMYFUNCTION("""COMPUTED_VALUE"""),"Close")</f>
        <v>Close</v>
      </c>
    </row>
    <row r="9">
      <c r="B9" s="8">
        <f>IFERROR(__xludf.DUMMYFUNCTION("""COMPUTED_VALUE"""),45204.66666666667)</f>
        <v>45204.66667</v>
      </c>
      <c r="C9">
        <f>IFERROR(__xludf.DUMMYFUNCTION("""COMPUTED_VALUE"""),135.99)</f>
        <v>135.99</v>
      </c>
      <c r="D9" s="8">
        <f>IFERROR(__xludf.DUMMYFUNCTION("""COMPUTED_VALUE"""),45204.66666666667)</f>
        <v>45204.66667</v>
      </c>
      <c r="E9">
        <f>IFERROR(__xludf.DUMMYFUNCTION("""COMPUTED_VALUE"""),125.96)</f>
        <v>125.96</v>
      </c>
      <c r="F9" s="8">
        <f>IFERROR(__xludf.DUMMYFUNCTION("""COMPUTED_VALUE"""),45204.66666666667)</f>
        <v>45204.66667</v>
      </c>
      <c r="G9">
        <f>IFERROR(__xludf.DUMMYFUNCTION("""COMPUTED_VALUE"""),128.11)</f>
        <v>128.11</v>
      </c>
    </row>
    <row r="10">
      <c r="A10" s="9">
        <f>$A6+$A8</f>
        <v>5</v>
      </c>
      <c r="B10" s="5" t="str">
        <f>IFERROR(__xludf.DUMMYFUNCTION("GOOGLEFINANCE(B$1, ""close"", TODAY()-30*$A10-4, 1, ""DAILY"")"),"Date")</f>
        <v>Date</v>
      </c>
      <c r="C10" t="str">
        <f>IFERROR(__xludf.DUMMYFUNCTION("""COMPUTED_VALUE"""),"Close")</f>
        <v>Close</v>
      </c>
      <c r="D10" s="5" t="str">
        <f>IFERROR(__xludf.DUMMYFUNCTION("GOOGLEFINANCE(D$1, ""close"", TODAY()-30*$A10-4, 1, ""DAILY"")"),"Date")</f>
        <v>Date</v>
      </c>
      <c r="E10" t="str">
        <f>IFERROR(__xludf.DUMMYFUNCTION("""COMPUTED_VALUE"""),"Close")</f>
        <v>Close</v>
      </c>
      <c r="F10" s="5" t="str">
        <f>IFERROR(__xludf.DUMMYFUNCTION("GOOGLEFINANCE(F$1, ""close"", TODAY()-30*$A10-4, 1, ""DAILY"")"),"Date")</f>
        <v>Date</v>
      </c>
      <c r="G10" t="str">
        <f>IFERROR(__xludf.DUMMYFUNCTION("""COMPUTED_VALUE"""),"Close")</f>
        <v>Close</v>
      </c>
    </row>
    <row r="11">
      <c r="B11" s="8">
        <f>IFERROR(__xludf.DUMMYFUNCTION("""COMPUTED_VALUE"""),45145.66666666667)</f>
        <v>45145.66667</v>
      </c>
      <c r="C11">
        <f>IFERROR(__xludf.DUMMYFUNCTION("""COMPUTED_VALUE"""),131.94)</f>
        <v>131.94</v>
      </c>
      <c r="D11" s="8">
        <f>IFERROR(__xludf.DUMMYFUNCTION("""COMPUTED_VALUE"""),45145.66666666667)</f>
        <v>45145.66667</v>
      </c>
      <c r="E11">
        <f>IFERROR(__xludf.DUMMYFUNCTION("""COMPUTED_VALUE"""),142.22)</f>
        <v>142.22</v>
      </c>
      <c r="F11" s="8">
        <f>IFERROR(__xludf.DUMMYFUNCTION("""COMPUTED_VALUE"""),45145.66666666667)</f>
        <v>45145.66667</v>
      </c>
      <c r="G11">
        <f>IFERROR(__xludf.DUMMYFUNCTION("""COMPUTED_VALUE"""),142.33)</f>
        <v>142.33</v>
      </c>
    </row>
    <row r="12">
      <c r="A12" s="9">
        <f>$A8+$A10</f>
        <v>8</v>
      </c>
      <c r="B12" s="5" t="str">
        <f>IFERROR(__xludf.DUMMYFUNCTION("GOOGLEFINANCE(B$1, ""close"", TODAY()-30*$A12-4, 1, ""DAILY"")"),"Date")</f>
        <v>Date</v>
      </c>
      <c r="C12" t="str">
        <f>IFERROR(__xludf.DUMMYFUNCTION("""COMPUTED_VALUE"""),"Close")</f>
        <v>Close</v>
      </c>
      <c r="D12" s="5" t="str">
        <f>IFERROR(__xludf.DUMMYFUNCTION("GOOGLEFINANCE(D$1, ""close"", TODAY()-30*$A12-4, 1, ""DAILY"")"),"Date")</f>
        <v>Date</v>
      </c>
      <c r="E12" t="str">
        <f>IFERROR(__xludf.DUMMYFUNCTION("""COMPUTED_VALUE"""),"Close")</f>
        <v>Close</v>
      </c>
      <c r="F12" s="5" t="str">
        <f>IFERROR(__xludf.DUMMYFUNCTION("GOOGLEFINANCE(F$1, ""close"", TODAY()-30*$A12-4, 1, ""DAILY"")"),"Date")</f>
        <v>Date</v>
      </c>
      <c r="G12" t="str">
        <f>IFERROR(__xludf.DUMMYFUNCTION("""COMPUTED_VALUE"""),"Close")</f>
        <v>Close</v>
      </c>
    </row>
    <row r="13">
      <c r="B13" s="8">
        <f>IFERROR(__xludf.DUMMYFUNCTION("""COMPUTED_VALUE"""),45054.66666666667)</f>
        <v>45054.66667</v>
      </c>
      <c r="C13">
        <f>IFERROR(__xludf.DUMMYFUNCTION("""COMPUTED_VALUE"""),108.24)</f>
        <v>108.24</v>
      </c>
      <c r="D13" s="8">
        <f>IFERROR(__xludf.DUMMYFUNCTION("""COMPUTED_VALUE"""),45054.66666666667)</f>
        <v>45054.66667</v>
      </c>
      <c r="E13">
        <f>IFERROR(__xludf.DUMMYFUNCTION("""COMPUTED_VALUE"""),105.83)</f>
        <v>105.83</v>
      </c>
      <c r="F13" s="8">
        <f>IFERROR(__xludf.DUMMYFUNCTION("""COMPUTED_VALUE"""),45054.66666666667)</f>
        <v>45054.66667</v>
      </c>
      <c r="G13">
        <f>IFERROR(__xludf.DUMMYFUNCTION("""COMPUTED_VALUE"""),132.77)</f>
        <v>132.77</v>
      </c>
    </row>
    <row r="14">
      <c r="A14" s="9">
        <f>$A10+$A12</f>
        <v>13</v>
      </c>
      <c r="B14" s="5" t="str">
        <f>IFERROR(__xludf.DUMMYFUNCTION("GOOGLEFINANCE(B$1, ""close"", TODAY()-30*$A14-4, 1, ""DAILY"")"),"Date")</f>
        <v>Date</v>
      </c>
      <c r="C14" t="str">
        <f>IFERROR(__xludf.DUMMYFUNCTION("""COMPUTED_VALUE"""),"Close")</f>
        <v>Close</v>
      </c>
      <c r="D14" s="5" t="str">
        <f>IFERROR(__xludf.DUMMYFUNCTION("GOOGLEFINANCE(D$1, ""close"", TODAY()-30*$A14-4, 1, ""DAILY"")"),"Date")</f>
        <v>Date</v>
      </c>
      <c r="E14" t="str">
        <f>IFERROR(__xludf.DUMMYFUNCTION("""COMPUTED_VALUE"""),"Close")</f>
        <v>Close</v>
      </c>
      <c r="F14" s="5" t="str">
        <f>IFERROR(__xludf.DUMMYFUNCTION("GOOGLEFINANCE(F$1, ""close"", TODAY()-30*$A14-4, 1, ""DAILY"")"),"Date")</f>
        <v>Date</v>
      </c>
      <c r="G14" t="str">
        <f>IFERROR(__xludf.DUMMYFUNCTION("""COMPUTED_VALUE"""),"Close")</f>
        <v>Close</v>
      </c>
    </row>
    <row r="15">
      <c r="B15" s="8">
        <f>IFERROR(__xludf.DUMMYFUNCTION("""COMPUTED_VALUE"""),44904.66666666667)</f>
        <v>44904.66667</v>
      </c>
      <c r="C15">
        <f>IFERROR(__xludf.DUMMYFUNCTION("""COMPUTED_VALUE"""),93.07)</f>
        <v>93.07</v>
      </c>
      <c r="D15" s="8">
        <f>IFERROR(__xludf.DUMMYFUNCTION("""COMPUTED_VALUE"""),44904.66666666667)</f>
        <v>44904.66667</v>
      </c>
      <c r="E15">
        <f>IFERROR(__xludf.DUMMYFUNCTION("""COMPUTED_VALUE"""),89.09)</f>
        <v>89.09</v>
      </c>
      <c r="F15" s="8">
        <f>IFERROR(__xludf.DUMMYFUNCTION("""COMPUTED_VALUE"""),44904.66666666667)</f>
        <v>44904.66667</v>
      </c>
      <c r="G15">
        <f>IFERROR(__xludf.DUMMYFUNCTION("""COMPUTED_VALUE"""),138.47)</f>
        <v>138.47</v>
      </c>
    </row>
    <row r="16">
      <c r="A16" s="9">
        <f>$A12+$A14</f>
        <v>21</v>
      </c>
      <c r="B16" s="5" t="str">
        <f>IFERROR(__xludf.DUMMYFUNCTION("GOOGLEFINANCE(B$1, ""close"", TODAY()-30*$A16-4, 1, ""DAILY"")"),"Date")</f>
        <v>Date</v>
      </c>
      <c r="C16" t="str">
        <f>IFERROR(__xludf.DUMMYFUNCTION("""COMPUTED_VALUE"""),"Close")</f>
        <v>Close</v>
      </c>
      <c r="D16" s="5" t="str">
        <f>IFERROR(__xludf.DUMMYFUNCTION("GOOGLEFINANCE(D$1, ""close"", TODAY()-30*$A16-4, 1, ""DAILY"")"),"Date")</f>
        <v>Date</v>
      </c>
      <c r="E16" t="str">
        <f>IFERROR(__xludf.DUMMYFUNCTION("""COMPUTED_VALUE"""),"Close")</f>
        <v>Close</v>
      </c>
      <c r="F16" s="5" t="str">
        <f>IFERROR(__xludf.DUMMYFUNCTION("GOOGLEFINANCE(F$1, ""close"", TODAY()-30*$A16-4, 1, ""DAILY"")"),"Date")</f>
        <v>Date</v>
      </c>
      <c r="G16" t="str">
        <f>IFERROR(__xludf.DUMMYFUNCTION("""COMPUTED_VALUE"""),"Close")</f>
        <v>Close</v>
      </c>
    </row>
    <row r="17">
      <c r="B17" s="8">
        <f>IFERROR(__xludf.DUMMYFUNCTION("""COMPUTED_VALUE"""),44664.66666666667)</f>
        <v>44664.66667</v>
      </c>
      <c r="C17">
        <f>IFERROR(__xludf.DUMMYFUNCTION("""COMPUTED_VALUE"""),130.29)</f>
        <v>130.29</v>
      </c>
      <c r="D17" s="8">
        <f>IFERROR(__xludf.DUMMYFUNCTION("""COMPUTED_VALUE"""),44664.66666666667)</f>
        <v>44664.66667</v>
      </c>
      <c r="E17">
        <f>IFERROR(__xludf.DUMMYFUNCTION("""COMPUTED_VALUE"""),155.54)</f>
        <v>155.54</v>
      </c>
      <c r="F17" s="8">
        <f>IFERROR(__xludf.DUMMYFUNCTION("""COMPUTED_VALUE"""),44664.66666666667)</f>
        <v>44664.66667</v>
      </c>
      <c r="G17">
        <f>IFERROR(__xludf.DUMMYFUNCTION("""COMPUTED_VALUE"""),149.92)</f>
        <v>149.92</v>
      </c>
    </row>
    <row r="18">
      <c r="A18" s="9">
        <f>$A14+$A16</f>
        <v>34</v>
      </c>
      <c r="B18" s="5" t="str">
        <f>IFERROR(__xludf.DUMMYFUNCTION("GOOGLEFINANCE(B$1, ""close"", TODAY()-30*$A18-4, 1, ""DAILY"")"),"Date")</f>
        <v>Date</v>
      </c>
      <c r="C18" t="str">
        <f>IFERROR(__xludf.DUMMYFUNCTION("""COMPUTED_VALUE"""),"Close")</f>
        <v>Close</v>
      </c>
      <c r="D18" s="5" t="str">
        <f>IFERROR(__xludf.DUMMYFUNCTION("GOOGLEFINANCE(D$1, ""close"", TODAY()-30*$A18-4, 1, ""DAILY"")"),"Date")</f>
        <v>Date</v>
      </c>
      <c r="E18" t="str">
        <f>IFERROR(__xludf.DUMMYFUNCTION("""COMPUTED_VALUE"""),"Close")</f>
        <v>Close</v>
      </c>
      <c r="F18" s="5" t="str">
        <f>IFERROR(__xludf.DUMMYFUNCTION("GOOGLEFINANCE(F$1, ""close"", TODAY()-30*$A18-4, 1, ""DAILY"")"),"Date")</f>
        <v>Date</v>
      </c>
      <c r="G18" t="str">
        <f>IFERROR(__xludf.DUMMYFUNCTION("""COMPUTED_VALUE"""),"Close")</f>
        <v>Close</v>
      </c>
    </row>
    <row r="19">
      <c r="B19" s="8">
        <f>IFERROR(__xludf.DUMMYFUNCTION("""COMPUTED_VALUE"""),44274.66666666667)</f>
        <v>44274.66667</v>
      </c>
      <c r="C19">
        <f>IFERROR(__xludf.DUMMYFUNCTION("""COMPUTED_VALUE"""),102.16)</f>
        <v>102.16</v>
      </c>
      <c r="D19" s="8">
        <f>IFERROR(__xludf.DUMMYFUNCTION("""COMPUTED_VALUE"""),44274.66666666667)</f>
        <v>44274.66667</v>
      </c>
      <c r="E19">
        <f>IFERROR(__xludf.DUMMYFUNCTION("""COMPUTED_VALUE"""),153.75)</f>
        <v>153.75</v>
      </c>
      <c r="F19" s="8">
        <f>IFERROR(__xludf.DUMMYFUNCTION("""COMPUTED_VALUE"""),44274.66666666667)</f>
        <v>44274.66667</v>
      </c>
      <c r="G19">
        <f>IFERROR(__xludf.DUMMYFUNCTION("""COMPUTED_VALUE"""),136.31)</f>
        <v>136.31</v>
      </c>
    </row>
    <row r="20">
      <c r="A20" s="9">
        <f>$A16+$A18</f>
        <v>55</v>
      </c>
      <c r="B20" s="5" t="str">
        <f>IFERROR(__xludf.DUMMYFUNCTION("GOOGLEFINANCE(B$1, ""close"", TODAY()-30*$A20-4, 1, ""DAILY"")"),"Date")</f>
        <v>Date</v>
      </c>
      <c r="C20" t="str">
        <f>IFERROR(__xludf.DUMMYFUNCTION("""COMPUTED_VALUE"""),"Close")</f>
        <v>Close</v>
      </c>
      <c r="D20" s="5" t="str">
        <f>IFERROR(__xludf.DUMMYFUNCTION("GOOGLEFINANCE(D$1, ""close"", TODAY()-30*$A20-4, 1, ""DAILY"")"),"Date")</f>
        <v>Date</v>
      </c>
      <c r="E20" t="str">
        <f>IFERROR(__xludf.DUMMYFUNCTION("""COMPUTED_VALUE"""),"Close")</f>
        <v>Close</v>
      </c>
      <c r="F20" s="5" t="str">
        <f>IFERROR(__xludf.DUMMYFUNCTION("GOOGLEFINANCE(F$1, ""close"", TODAY()-30*$A20-4, 1, ""DAILY"")"),"Date")</f>
        <v>Date</v>
      </c>
      <c r="G20" t="str">
        <f>IFERROR(__xludf.DUMMYFUNCTION("""COMPUTED_VALUE"""),"Close")</f>
        <v>Close</v>
      </c>
    </row>
    <row r="21">
      <c r="B21" s="8">
        <f>IFERROR(__xludf.DUMMYFUNCTION("""COMPUTED_VALUE"""),43644.66666666667)</f>
        <v>43644.66667</v>
      </c>
      <c r="C21">
        <f>IFERROR(__xludf.DUMMYFUNCTION("""COMPUTED_VALUE"""),54.05)</f>
        <v>54.05</v>
      </c>
      <c r="D21" s="8">
        <f>IFERROR(__xludf.DUMMYFUNCTION("""COMPUTED_VALUE"""),43644.66666666667)</f>
        <v>43644.66667</v>
      </c>
      <c r="E21">
        <f>IFERROR(__xludf.DUMMYFUNCTION("""COMPUTED_VALUE"""),94.68)</f>
        <v>94.68</v>
      </c>
      <c r="F21" s="8">
        <f>IFERROR(__xludf.DUMMYFUNCTION("""COMPUTED_VALUE"""),43644.66666666667)</f>
        <v>43644.66667</v>
      </c>
      <c r="G21">
        <f>IFERROR(__xludf.DUMMYFUNCTION("""COMPUTED_VALUE"""),111.34)</f>
        <v>111.34</v>
      </c>
    </row>
  </sheetData>
  <hyperlinks>
    <hyperlink r:id="rId1" ref="I1"/>
  </hyperlinks>
  <drawing r:id="rId2"/>
  <extLst>
    <ext uri="{05C60535-1F16-4fd2-B633-F4F36F0B64E0}">
      <x14:sparklineGroups>
        <x14:sparklineGroup manualMin="0.0" displayEmptyCellsAs="gap" minAxisType="custom" rightToLeft="1">
          <x14:colorSeries rgb="FF376091"/>
          <x14:sparklines>
            <x14:sparkline>
              <xm:f>'Allgemeines Tabellen'!C2:C21</xm:f>
              <xm:sqref>C1</xm:sqref>
            </x14:sparkline>
          </x14:sparklines>
        </x14:sparklineGroup>
        <x14:sparklineGroup manualMin="0.0" displayEmptyCellsAs="gap" minAxisType="custom" rightToLeft="1">
          <x14:colorSeries rgb="FF376091"/>
          <x14:sparklines>
            <x14:sparkline>
              <xm:f>'Allgemeines Tabellen'!E2:E21</xm:f>
              <xm:sqref>E1</xm:sqref>
            </x14:sparkline>
          </x14:sparklines>
        </x14:sparklineGroup>
        <x14:sparklineGroup manualMin="0.0" displayEmptyCellsAs="gap" minAxisType="custom" rightToLeft="1">
          <x14:colorSeries rgb="FF376091"/>
          <x14:sparklines>
            <x14:sparkline>
              <xm:f>'Allgemeines Tabellen'!G2:G21</xm:f>
              <xm:sqref>G1</xm:sqref>
            </x14:sparkline>
          </x14:sparklines>
        </x14:sparklineGroup>
      </x14:sparklineGroups>
    </ext>
  </extLst>
</worksheet>
</file>