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山东大汶口\CB\重新投稿\回复\0710.CB\"/>
    </mc:Choice>
  </mc:AlternateContent>
  <bookViews>
    <workbookView xWindow="-105" yWindow="-105" windowWidth="28995" windowHeight="15675"/>
  </bookViews>
  <sheets>
    <sheet name="A" sheetId="1" r:id="rId1"/>
    <sheet name="B" sheetId="4" r:id="rId2"/>
    <sheet name="C" sheetId="6" r:id="rId3"/>
    <sheet name="D" sheetId="5" r:id="rId4"/>
    <sheet name="E" sheetId="3" r:id="rId5"/>
    <sheet name="F" sheetId="10" r:id="rId6"/>
    <sheet name="G" sheetId="11" r:id="rId7"/>
    <sheet name="H" sheetId="12" r:id="rId8"/>
    <sheet name="I" sheetId="13" r:id="rId9"/>
    <sheet name="J" sheetId="9" r:id="rId10"/>
  </sheets>
  <definedNames>
    <definedName name="_xlnm._FilterDatabase" localSheetId="0" hidden="1">A!$A$2:$Z$68</definedName>
    <definedName name="_xlnm._FilterDatabase" localSheetId="1" hidden="1">B!$A$1:$M$1</definedName>
    <definedName name="_xlnm._FilterDatabase" localSheetId="4" hidden="1">E!$A$1:$G$70</definedName>
    <definedName name="_xlnm._FilterDatabase" localSheetId="5" hidden="1">F!$A$1:$R$18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10" l="1"/>
  <c r="U4" i="10"/>
  <c r="U3" i="10"/>
  <c r="U2" i="10"/>
  <c r="AJ70" i="6" a="1"/>
  <c r="AJ70" i="6" s="1"/>
  <c r="AK70" i="6" s="1"/>
  <c r="AJ69" i="6" a="1"/>
  <c r="AJ69" i="6" s="1"/>
  <c r="AK69" i="6" s="1"/>
  <c r="AJ68" i="6" a="1"/>
  <c r="AJ68" i="6" s="1"/>
  <c r="AK68" i="6" s="1"/>
  <c r="AJ67" i="6" a="1"/>
  <c r="AJ67" i="6" s="1"/>
  <c r="AK67" i="6" s="1"/>
  <c r="AJ66" i="6" a="1"/>
  <c r="AJ66" i="6" s="1"/>
  <c r="AK66" i="6" s="1"/>
  <c r="AJ65" i="6" a="1"/>
  <c r="AJ65" i="6" s="1"/>
  <c r="AK65" i="6" s="1"/>
  <c r="AJ64" i="6" a="1"/>
  <c r="AJ64" i="6" s="1"/>
  <c r="AK64" i="6" s="1"/>
  <c r="AJ63" i="6" a="1"/>
  <c r="AJ63" i="6" s="1"/>
  <c r="AK63" i="6" s="1"/>
  <c r="AJ62" i="6" a="1"/>
  <c r="AJ62" i="6" s="1"/>
  <c r="AK62" i="6" s="1"/>
  <c r="AJ61" i="6" a="1"/>
  <c r="AJ61" i="6" s="1"/>
  <c r="AK61" i="6" s="1"/>
  <c r="AJ60" i="6" a="1"/>
  <c r="AJ60" i="6" s="1"/>
  <c r="AK60" i="6" s="1"/>
  <c r="AJ59" i="6" a="1"/>
  <c r="AJ59" i="6" s="1"/>
  <c r="AK59" i="6" s="1"/>
  <c r="AJ58" i="6" a="1"/>
  <c r="AJ58" i="6" s="1"/>
  <c r="AK58" i="6" s="1"/>
  <c r="AJ57" i="6" a="1"/>
  <c r="AJ57" i="6" s="1"/>
  <c r="AK57" i="6" s="1"/>
  <c r="AJ56" i="6" a="1"/>
  <c r="AJ56" i="6" s="1"/>
  <c r="AK56" i="6" s="1"/>
  <c r="AJ55" i="6" a="1"/>
  <c r="AJ55" i="6" s="1"/>
  <c r="AK55" i="6" s="1"/>
  <c r="AJ54" i="6" a="1"/>
  <c r="AJ54" i="6" s="1"/>
  <c r="AK54" i="6" s="1"/>
  <c r="AJ53" i="6" a="1"/>
  <c r="AJ53" i="6" s="1"/>
  <c r="AK53" i="6" s="1"/>
  <c r="AJ52" i="6" a="1"/>
  <c r="AJ52" i="6" s="1"/>
  <c r="AK52" i="6" s="1"/>
  <c r="AJ51" i="6" a="1"/>
  <c r="AJ51" i="6" s="1"/>
  <c r="AK51" i="6" s="1"/>
  <c r="AJ50" i="6" a="1"/>
  <c r="AJ50" i="6" s="1"/>
  <c r="AK50" i="6" s="1"/>
  <c r="AJ49" i="6" a="1"/>
  <c r="AJ49" i="6" s="1"/>
  <c r="AK49" i="6" s="1"/>
  <c r="AJ48" i="6" a="1"/>
  <c r="AJ48" i="6" s="1"/>
  <c r="AK48" i="6" s="1"/>
  <c r="AJ47" i="6" a="1"/>
  <c r="AJ47" i="6" s="1"/>
  <c r="AK47" i="6" s="1"/>
  <c r="AJ46" i="6" a="1"/>
  <c r="AJ46" i="6" s="1"/>
  <c r="AK46" i="6" s="1"/>
  <c r="AJ45" i="6" a="1"/>
  <c r="AJ45" i="6" s="1"/>
  <c r="AK45" i="6" s="1"/>
  <c r="AJ44" i="6" a="1"/>
  <c r="AJ44" i="6" s="1"/>
  <c r="AK44" i="6" s="1"/>
  <c r="AJ43" i="6" a="1"/>
  <c r="AJ43" i="6" s="1"/>
  <c r="AK43" i="6" s="1"/>
  <c r="AJ42" i="6" a="1"/>
  <c r="AJ42" i="6" s="1"/>
  <c r="AK42" i="6" s="1"/>
  <c r="AJ41" i="6" a="1"/>
  <c r="AJ41" i="6" s="1"/>
  <c r="AK41" i="6" s="1"/>
  <c r="AJ40" i="6" a="1"/>
  <c r="AJ40" i="6" s="1"/>
  <c r="AK40" i="6" s="1"/>
  <c r="AJ39" i="6" a="1"/>
  <c r="AJ39" i="6" s="1"/>
  <c r="AK39" i="6" s="1"/>
  <c r="AJ38" i="6" a="1"/>
  <c r="AJ38" i="6" s="1"/>
  <c r="AK38" i="6" s="1"/>
  <c r="AJ37" i="6" a="1"/>
  <c r="AJ37" i="6" s="1"/>
  <c r="AK37" i="6" s="1"/>
  <c r="AJ36" i="6" a="1"/>
  <c r="AJ36" i="6" s="1"/>
  <c r="AK36" i="6" s="1"/>
  <c r="AJ35" i="6" a="1"/>
  <c r="AJ35" i="6" s="1"/>
  <c r="AK35" i="6" s="1"/>
  <c r="AJ34" i="6" a="1"/>
  <c r="AJ34" i="6" s="1"/>
  <c r="AK34" i="6" s="1"/>
  <c r="AJ33" i="6" a="1"/>
  <c r="AJ33" i="6" s="1"/>
  <c r="AK33" i="6" s="1"/>
  <c r="AJ32" i="6" a="1"/>
  <c r="AJ32" i="6" s="1"/>
  <c r="AK32" i="6" s="1"/>
  <c r="AJ31" i="6" a="1"/>
  <c r="AJ31" i="6" s="1"/>
  <c r="AK31" i="6" s="1"/>
  <c r="AJ30" i="6" a="1"/>
  <c r="AJ30" i="6" s="1"/>
  <c r="AK30" i="6" s="1"/>
  <c r="AJ29" i="6" a="1"/>
  <c r="AJ29" i="6" s="1"/>
  <c r="AK29" i="6" s="1"/>
  <c r="AJ28" i="6" a="1"/>
  <c r="AJ28" i="6" s="1"/>
  <c r="AK28" i="6" s="1"/>
  <c r="AJ27" i="6" a="1"/>
  <c r="AJ27" i="6" s="1"/>
  <c r="AK27" i="6" s="1"/>
  <c r="AJ26" i="6" a="1"/>
  <c r="AJ26" i="6" s="1"/>
  <c r="AK26" i="6" s="1"/>
  <c r="AJ25" i="6" a="1"/>
  <c r="AJ25" i="6" s="1"/>
  <c r="AK25" i="6" s="1"/>
  <c r="AJ24" i="6" a="1"/>
  <c r="AJ24" i="6" s="1"/>
  <c r="AK24" i="6" s="1"/>
  <c r="AJ23" i="6" a="1"/>
  <c r="AJ23" i="6" s="1"/>
  <c r="AK23" i="6" s="1"/>
  <c r="AJ22" i="6" a="1"/>
  <c r="AJ22" i="6" s="1"/>
  <c r="AK22" i="6" s="1"/>
  <c r="AJ21" i="6" a="1"/>
  <c r="AJ21" i="6" s="1"/>
  <c r="AK21" i="6" s="1"/>
  <c r="AJ20" i="6" a="1"/>
  <c r="AJ20" i="6" s="1"/>
  <c r="AK20" i="6" s="1"/>
  <c r="AJ19" i="6" a="1"/>
  <c r="AJ19" i="6" s="1"/>
  <c r="AK19" i="6" s="1"/>
  <c r="AJ18" i="6" a="1"/>
  <c r="AJ18" i="6" s="1"/>
  <c r="AK18" i="6" s="1"/>
  <c r="AJ17" i="6" a="1"/>
  <c r="AJ17" i="6" s="1"/>
  <c r="AK17" i="6" s="1"/>
  <c r="AJ16" i="6" a="1"/>
  <c r="AJ16" i="6" s="1"/>
  <c r="AK16" i="6" s="1"/>
  <c r="AJ15" i="6" a="1"/>
  <c r="AJ15" i="6" s="1"/>
  <c r="AK15" i="6" s="1"/>
  <c r="AJ14" i="6" a="1"/>
  <c r="AJ14" i="6" s="1"/>
  <c r="AK14" i="6" s="1"/>
  <c r="AJ13" i="6" a="1"/>
  <c r="AJ13" i="6" s="1"/>
  <c r="AK13" i="6" s="1"/>
  <c r="AJ12" i="6" a="1"/>
  <c r="AJ12" i="6" s="1"/>
  <c r="AK12" i="6" s="1"/>
  <c r="AJ11" i="6" a="1"/>
  <c r="AJ11" i="6" s="1"/>
  <c r="AK11" i="6" s="1"/>
  <c r="AJ10" i="6" a="1"/>
  <c r="AJ10" i="6" s="1"/>
  <c r="AK10" i="6" s="1"/>
  <c r="AJ9" i="6" a="1"/>
  <c r="AJ9" i="6" s="1"/>
  <c r="AK9" i="6" s="1"/>
  <c r="AJ8" i="6" a="1"/>
  <c r="AJ8" i="6" s="1"/>
  <c r="AK8" i="6" s="1"/>
  <c r="AJ7" i="6" a="1"/>
  <c r="AJ7" i="6" s="1"/>
  <c r="AK7" i="6" s="1"/>
  <c r="AJ6" i="6" a="1"/>
  <c r="AJ6" i="6" s="1"/>
  <c r="AK6" i="6" s="1"/>
  <c r="AJ5" i="6" a="1"/>
  <c r="AJ5" i="6" s="1"/>
  <c r="AK5" i="6" s="1"/>
  <c r="AJ4" i="6" a="1"/>
  <c r="AJ4" i="6" s="1"/>
  <c r="AK4" i="6" s="1"/>
  <c r="AJ3" i="6" a="1"/>
  <c r="AJ3" i="6" s="1"/>
  <c r="AK3" i="6" s="1"/>
  <c r="AJ2" i="6" a="1"/>
  <c r="AJ2" i="6" s="1"/>
  <c r="AK2" i="6" s="1"/>
  <c r="Q70" i="6" a="1"/>
  <c r="Q70" i="6" s="1"/>
  <c r="R70" i="6" s="1"/>
  <c r="Q69" i="6" a="1"/>
  <c r="Q69" i="6" s="1"/>
  <c r="R69" i="6" s="1"/>
  <c r="Q68" i="6" a="1"/>
  <c r="Q68" i="6" s="1"/>
  <c r="R68" i="6" s="1"/>
  <c r="Q67" i="6" a="1"/>
  <c r="Q67" i="6" s="1"/>
  <c r="R67" i="6" s="1"/>
  <c r="Q66" i="6" a="1"/>
  <c r="Q66" i="6" s="1"/>
  <c r="R66" i="6" s="1"/>
  <c r="Q65" i="6" a="1"/>
  <c r="Q65" i="6" s="1"/>
  <c r="R65" i="6" s="1"/>
  <c r="Q64" i="6" a="1"/>
  <c r="Q64" i="6" s="1"/>
  <c r="R64" i="6" s="1"/>
  <c r="Q63" i="6" a="1"/>
  <c r="Q63" i="6" s="1"/>
  <c r="R63" i="6" s="1"/>
  <c r="Q62" i="6" a="1"/>
  <c r="Q62" i="6" s="1"/>
  <c r="R62" i="6" s="1"/>
  <c r="Q61" i="6" a="1"/>
  <c r="Q61" i="6" s="1"/>
  <c r="R61" i="6" s="1"/>
  <c r="Q60" i="6" a="1"/>
  <c r="Q60" i="6" s="1"/>
  <c r="R60" i="6" s="1"/>
  <c r="Q59" i="6"/>
  <c r="R59" i="6" s="1"/>
  <c r="Q59" i="6" a="1"/>
  <c r="Q58" i="6" a="1"/>
  <c r="Q58" i="6" s="1"/>
  <c r="R58" i="6" s="1"/>
  <c r="Q57" i="6" a="1"/>
  <c r="Q57" i="6" s="1"/>
  <c r="R57" i="6" s="1"/>
  <c r="Q56" i="6" a="1"/>
  <c r="Q56" i="6" s="1"/>
  <c r="R56" i="6" s="1"/>
  <c r="Q55" i="6" a="1"/>
  <c r="Q55" i="6" s="1"/>
  <c r="R55" i="6" s="1"/>
  <c r="Q54" i="6" a="1"/>
  <c r="Q54" i="6" s="1"/>
  <c r="R54" i="6" s="1"/>
  <c r="Q53" i="6" a="1"/>
  <c r="Q53" i="6" s="1"/>
  <c r="R53" i="6" s="1"/>
  <c r="Q52" i="6" a="1"/>
  <c r="Q52" i="6" s="1"/>
  <c r="R52" i="6" s="1"/>
  <c r="Q51" i="6" a="1"/>
  <c r="Q51" i="6" s="1"/>
  <c r="R51" i="6" s="1"/>
  <c r="Q50" i="6" a="1"/>
  <c r="Q50" i="6" s="1"/>
  <c r="R50" i="6" s="1"/>
  <c r="Q49" i="6" a="1"/>
  <c r="Q49" i="6" s="1"/>
  <c r="R49" i="6" s="1"/>
  <c r="Q48" i="6" a="1"/>
  <c r="Q48" i="6" s="1"/>
  <c r="R48" i="6" s="1"/>
  <c r="Q47" i="6" a="1"/>
  <c r="Q47" i="6" s="1"/>
  <c r="R47" i="6" s="1"/>
  <c r="Q46" i="6" a="1"/>
  <c r="Q46" i="6" s="1"/>
  <c r="R46" i="6" s="1"/>
  <c r="Q45" i="6" a="1"/>
  <c r="Q45" i="6" s="1"/>
  <c r="R45" i="6" s="1"/>
  <c r="Q44" i="6" a="1"/>
  <c r="Q44" i="6" s="1"/>
  <c r="R44" i="6" s="1"/>
  <c r="Q43" i="6" a="1"/>
  <c r="Q43" i="6" s="1"/>
  <c r="R43" i="6" s="1"/>
  <c r="Q42" i="6" a="1"/>
  <c r="Q42" i="6" s="1"/>
  <c r="R42" i="6" s="1"/>
  <c r="Q41" i="6" a="1"/>
  <c r="Q41" i="6" s="1"/>
  <c r="R41" i="6" s="1"/>
  <c r="Q40" i="6" a="1"/>
  <c r="Q40" i="6" s="1"/>
  <c r="R40" i="6" s="1"/>
  <c r="Q39" i="6" a="1"/>
  <c r="Q39" i="6" s="1"/>
  <c r="R39" i="6" s="1"/>
  <c r="Q38" i="6" a="1"/>
  <c r="Q38" i="6" s="1"/>
  <c r="R38" i="6" s="1"/>
  <c r="Q37" i="6" a="1"/>
  <c r="Q37" i="6" s="1"/>
  <c r="R37" i="6" s="1"/>
  <c r="Q36" i="6" a="1"/>
  <c r="Q36" i="6" s="1"/>
  <c r="R36" i="6" s="1"/>
  <c r="Q35" i="6" a="1"/>
  <c r="Q35" i="6" s="1"/>
  <c r="R35" i="6" s="1"/>
  <c r="Q34" i="6" a="1"/>
  <c r="Q34" i="6" s="1"/>
  <c r="R34" i="6" s="1"/>
  <c r="Q33" i="6" a="1"/>
  <c r="Q33" i="6" s="1"/>
  <c r="R33" i="6" s="1"/>
  <c r="Q32" i="6" a="1"/>
  <c r="Q32" i="6" s="1"/>
  <c r="R32" i="6" s="1"/>
  <c r="Q31" i="6" a="1"/>
  <c r="Q31" i="6" s="1"/>
  <c r="R31" i="6" s="1"/>
  <c r="Q30" i="6" a="1"/>
  <c r="Q30" i="6" s="1"/>
  <c r="R30" i="6" s="1"/>
  <c r="Q29" i="6"/>
  <c r="R29" i="6" s="1"/>
  <c r="Q29" i="6" a="1"/>
  <c r="Q28" i="6" a="1"/>
  <c r="Q28" i="6" s="1"/>
  <c r="R28" i="6" s="1"/>
  <c r="Q27" i="6" a="1"/>
  <c r="Q27" i="6" s="1"/>
  <c r="R27" i="6" s="1"/>
  <c r="Q26" i="6" a="1"/>
  <c r="Q26" i="6" s="1"/>
  <c r="R26" i="6" s="1"/>
  <c r="Q25" i="6" a="1"/>
  <c r="Q25" i="6" s="1"/>
  <c r="R25" i="6" s="1"/>
  <c r="Q24" i="6" a="1"/>
  <c r="Q24" i="6" s="1"/>
  <c r="R24" i="6" s="1"/>
  <c r="Q23" i="6" a="1"/>
  <c r="Q23" i="6" s="1"/>
  <c r="R23" i="6" s="1"/>
  <c r="Q22" i="6" a="1"/>
  <c r="Q22" i="6" s="1"/>
  <c r="R22" i="6" s="1"/>
  <c r="Q21" i="6" a="1"/>
  <c r="Q21" i="6" s="1"/>
  <c r="R21" i="6" s="1"/>
  <c r="Q20" i="6" a="1"/>
  <c r="Q20" i="6" s="1"/>
  <c r="R20" i="6" s="1"/>
  <c r="Q19" i="6" a="1"/>
  <c r="Q19" i="6" s="1"/>
  <c r="R19" i="6" s="1"/>
  <c r="Q18" i="6" a="1"/>
  <c r="Q18" i="6" s="1"/>
  <c r="R18" i="6" s="1"/>
  <c r="Q17" i="6" a="1"/>
  <c r="Q17" i="6" s="1"/>
  <c r="R17" i="6" s="1"/>
  <c r="Q16" i="6" a="1"/>
  <c r="Q16" i="6" s="1"/>
  <c r="R16" i="6" s="1"/>
  <c r="Q15" i="6" a="1"/>
  <c r="Q15" i="6" s="1"/>
  <c r="R15" i="6" s="1"/>
  <c r="Q14" i="6" a="1"/>
  <c r="Q14" i="6" s="1"/>
  <c r="R14" i="6" s="1"/>
  <c r="Q13" i="6" a="1"/>
  <c r="Q13" i="6" s="1"/>
  <c r="R13" i="6" s="1"/>
  <c r="Q12" i="6" a="1"/>
  <c r="Q12" i="6" s="1"/>
  <c r="R12" i="6" s="1"/>
  <c r="Q11" i="6" a="1"/>
  <c r="Q11" i="6" s="1"/>
  <c r="R11" i="6" s="1"/>
  <c r="Q10" i="6" a="1"/>
  <c r="Q10" i="6" s="1"/>
  <c r="R10" i="6" s="1"/>
  <c r="Q9" i="6" a="1"/>
  <c r="Q9" i="6" s="1"/>
  <c r="R9" i="6" s="1"/>
  <c r="Q8" i="6" a="1"/>
  <c r="Q8" i="6" s="1"/>
  <c r="R8" i="6" s="1"/>
  <c r="Q7" i="6"/>
  <c r="R7" i="6" s="1"/>
  <c r="Q7" i="6" a="1"/>
  <c r="Q6" i="6" a="1"/>
  <c r="Q6" i="6" s="1"/>
  <c r="R6" i="6" s="1"/>
  <c r="Q5" i="6" a="1"/>
  <c r="Q5" i="6" s="1"/>
  <c r="R5" i="6" s="1"/>
  <c r="Q4" i="6" a="1"/>
  <c r="Q4" i="6" s="1"/>
  <c r="R4" i="6" s="1"/>
  <c r="Q3" i="6" a="1"/>
  <c r="Q3" i="6" s="1"/>
  <c r="R3" i="6" s="1"/>
  <c r="Q2" i="6" a="1"/>
  <c r="Q2" i="6" s="1"/>
  <c r="R2" i="6" s="1"/>
  <c r="F70" i="3"/>
  <c r="E70" i="3"/>
  <c r="G70" i="3" s="1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G63" i="3" s="1"/>
  <c r="F62" i="3"/>
  <c r="E62" i="3"/>
  <c r="E2" i="3"/>
  <c r="G2" i="3" s="1"/>
  <c r="F2" i="3"/>
  <c r="E3" i="3"/>
  <c r="F3" i="3"/>
  <c r="E4" i="3"/>
  <c r="F4" i="3"/>
  <c r="E5" i="3"/>
  <c r="G5" i="3" s="1"/>
  <c r="F5" i="3"/>
  <c r="E6" i="3"/>
  <c r="F6" i="3"/>
  <c r="E7" i="3"/>
  <c r="F7" i="3"/>
  <c r="G7" i="3"/>
  <c r="E8" i="3"/>
  <c r="F8" i="3"/>
  <c r="G8" i="3" s="1"/>
  <c r="E9" i="3"/>
  <c r="G9" i="3" s="1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G15" i="3" s="1"/>
  <c r="E16" i="3"/>
  <c r="F16" i="3"/>
  <c r="E17" i="3"/>
  <c r="G17" i="3" s="1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G36" i="3" s="1"/>
  <c r="F36" i="3"/>
  <c r="E37" i="3"/>
  <c r="F37" i="3"/>
  <c r="G37" i="3" s="1"/>
  <c r="E38" i="3"/>
  <c r="F38" i="3"/>
  <c r="E39" i="3"/>
  <c r="F39" i="3"/>
  <c r="E40" i="3"/>
  <c r="G40" i="3" s="1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G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G56" i="3" s="1"/>
  <c r="F56" i="3"/>
  <c r="E57" i="3"/>
  <c r="F57" i="3"/>
  <c r="E58" i="3"/>
  <c r="F58" i="3"/>
  <c r="E59" i="3"/>
  <c r="F59" i="3"/>
  <c r="E60" i="3"/>
  <c r="F60" i="3"/>
  <c r="E61" i="3"/>
  <c r="F61" i="3"/>
  <c r="G29" i="3" l="1"/>
  <c r="G34" i="3"/>
  <c r="G18" i="3"/>
  <c r="G10" i="3"/>
  <c r="G58" i="3"/>
  <c r="G32" i="3"/>
  <c r="G52" i="3"/>
  <c r="G30" i="3"/>
  <c r="G59" i="3"/>
  <c r="G44" i="3"/>
  <c r="G22" i="3"/>
  <c r="G21" i="3"/>
  <c r="G65" i="3"/>
  <c r="G35" i="3"/>
  <c r="G12" i="3"/>
  <c r="G24" i="3"/>
  <c r="G38" i="3"/>
  <c r="G23" i="3"/>
  <c r="G45" i="3"/>
  <c r="G67" i="3"/>
  <c r="G68" i="3"/>
  <c r="G43" i="3"/>
  <c r="G64" i="3"/>
  <c r="G27" i="3"/>
  <c r="G28" i="3"/>
  <c r="G26" i="3"/>
  <c r="G4" i="3"/>
  <c r="G57" i="3"/>
  <c r="G42" i="3"/>
  <c r="G49" i="3"/>
  <c r="G48" i="3"/>
  <c r="G20" i="3"/>
  <c r="G55" i="3"/>
  <c r="G47" i="3"/>
  <c r="G39" i="3"/>
  <c r="G25" i="3"/>
  <c r="G14" i="3"/>
  <c r="G13" i="3"/>
  <c r="G41" i="3"/>
  <c r="G33" i="3"/>
  <c r="G61" i="3"/>
  <c r="G60" i="3"/>
  <c r="G31" i="3"/>
  <c r="G69" i="3"/>
  <c r="G16" i="3"/>
  <c r="G66" i="3"/>
  <c r="G62" i="3"/>
  <c r="G54" i="3"/>
  <c r="G53" i="3"/>
  <c r="G6" i="3"/>
  <c r="G11" i="3"/>
  <c r="G51" i="3"/>
  <c r="G50" i="3"/>
  <c r="G3" i="3"/>
  <c r="G19" i="3"/>
  <c r="J4" i="3"/>
  <c r="J2" i="3"/>
  <c r="J3" i="3"/>
</calcChain>
</file>

<file path=xl/sharedStrings.xml><?xml version="1.0" encoding="utf-8"?>
<sst xmlns="http://schemas.openxmlformats.org/spreadsheetml/2006/main" count="4479" uniqueCount="850">
  <si>
    <t>Individual ID</t>
  </si>
  <si>
    <t>aln.endogenous</t>
  </si>
  <si>
    <t>endogenous</t>
  </si>
  <si>
    <t>duplication rate</t>
  </si>
  <si>
    <t>library.length</t>
  </si>
  <si>
    <t>mapped.length</t>
  </si>
  <si>
    <t>mapped reads</t>
  </si>
  <si>
    <t>mapped bases</t>
  </si>
  <si>
    <t>MT reads</t>
  </si>
  <si>
    <t>MT length</t>
  </si>
  <si>
    <t>MT haplotype</t>
  </si>
  <si>
    <t>likelihood</t>
  </si>
  <si>
    <t>5'C&gt;T</t>
  </si>
  <si>
    <t>3'G&gt;A</t>
  </si>
  <si>
    <t>average quality</t>
  </si>
  <si>
    <t>coverage</t>
  </si>
  <si>
    <t>#SNPs HO</t>
  </si>
  <si>
    <t>#SNPs 1240k</t>
  </si>
  <si>
    <t>Rx</t>
  </si>
  <si>
    <t>Ry</t>
  </si>
  <si>
    <t>B61607</t>
  </si>
  <si>
    <t>F1a1d</t>
  </si>
  <si>
    <t>NA</t>
  </si>
  <si>
    <t>F</t>
  </si>
  <si>
    <t>C40601</t>
  </si>
  <si>
    <t>D5b1b</t>
  </si>
  <si>
    <t>M</t>
  </si>
  <si>
    <t>C40602</t>
  </si>
  <si>
    <t>C40603</t>
  </si>
  <si>
    <t>C40604</t>
  </si>
  <si>
    <t>F101930</t>
  </si>
  <si>
    <t>D4</t>
  </si>
  <si>
    <t>F90701</t>
  </si>
  <si>
    <t>F90704</t>
  </si>
  <si>
    <t>F90705</t>
  </si>
  <si>
    <t>M8a3</t>
  </si>
  <si>
    <t>F90706</t>
  </si>
  <si>
    <t>F90707</t>
  </si>
  <si>
    <t>F90709</t>
  </si>
  <si>
    <t>F90710</t>
  </si>
  <si>
    <t>G10120</t>
  </si>
  <si>
    <t>F2a</t>
  </si>
  <si>
    <t>G10926</t>
  </si>
  <si>
    <t>N9a1a</t>
  </si>
  <si>
    <t>G30808</t>
  </si>
  <si>
    <t>F1c1a1</t>
  </si>
  <si>
    <t>G30809</t>
  </si>
  <si>
    <t>F1a</t>
  </si>
  <si>
    <t>G30905</t>
  </si>
  <si>
    <t>D4h1b</t>
  </si>
  <si>
    <t>G30907</t>
  </si>
  <si>
    <t>G2a'c</t>
  </si>
  <si>
    <t>G32006</t>
  </si>
  <si>
    <t>M9a1a1</t>
  </si>
  <si>
    <t>G32007</t>
  </si>
  <si>
    <t>D4b2b1</t>
  </si>
  <si>
    <t>G32008</t>
  </si>
  <si>
    <t>G32009</t>
  </si>
  <si>
    <t>G32010</t>
  </si>
  <si>
    <t>H101726</t>
  </si>
  <si>
    <t>N9a10</t>
  </si>
  <si>
    <t>HB1628</t>
  </si>
  <si>
    <t>I22801</t>
  </si>
  <si>
    <t>D5a1</t>
  </si>
  <si>
    <t>I22802</t>
  </si>
  <si>
    <t>D4b2b</t>
  </si>
  <si>
    <t>I22803</t>
  </si>
  <si>
    <t>D4j</t>
  </si>
  <si>
    <t>I22804</t>
  </si>
  <si>
    <t>M7c1a1a1</t>
  </si>
  <si>
    <t>I22806</t>
  </si>
  <si>
    <t>D4j15</t>
  </si>
  <si>
    <t>I22807</t>
  </si>
  <si>
    <t>N9a4a</t>
  </si>
  <si>
    <t>I22808</t>
  </si>
  <si>
    <t>D4n</t>
  </si>
  <si>
    <t>I22809</t>
  </si>
  <si>
    <t>D4a3a</t>
  </si>
  <si>
    <t>I22810</t>
  </si>
  <si>
    <t>B5b1a</t>
  </si>
  <si>
    <t>I22811</t>
  </si>
  <si>
    <t>M7c1a1b</t>
  </si>
  <si>
    <t>I22812</t>
  </si>
  <si>
    <t>F1a'c'f</t>
  </si>
  <si>
    <t>I22814</t>
  </si>
  <si>
    <t>I22815</t>
  </si>
  <si>
    <t>M7b1a1a1</t>
  </si>
  <si>
    <t>I22817</t>
  </si>
  <si>
    <t>B5a2a1a</t>
  </si>
  <si>
    <t>I22818</t>
  </si>
  <si>
    <t>F1a1c</t>
  </si>
  <si>
    <t>I22819</t>
  </si>
  <si>
    <t>D5b</t>
  </si>
  <si>
    <t>I30302</t>
  </si>
  <si>
    <t>I30303</t>
  </si>
  <si>
    <t>N9a1</t>
  </si>
  <si>
    <t>I30304</t>
  </si>
  <si>
    <t>B5b1</t>
  </si>
  <si>
    <t>I30305</t>
  </si>
  <si>
    <t>D5b1c</t>
  </si>
  <si>
    <t>I30306</t>
  </si>
  <si>
    <t>B4b1a2e</t>
  </si>
  <si>
    <t>I30807</t>
  </si>
  <si>
    <t>M11c</t>
  </si>
  <si>
    <t>I30808</t>
  </si>
  <si>
    <t>R11b1b</t>
  </si>
  <si>
    <t>I30809</t>
  </si>
  <si>
    <t>G1c</t>
  </si>
  <si>
    <t>I30811</t>
  </si>
  <si>
    <t>I30813</t>
  </si>
  <si>
    <t>A14</t>
  </si>
  <si>
    <t>I31516</t>
  </si>
  <si>
    <t>C7a1c</t>
  </si>
  <si>
    <t>I31517</t>
  </si>
  <si>
    <t>D4h1c</t>
  </si>
  <si>
    <t>I31518</t>
  </si>
  <si>
    <t>M8a2a1</t>
  </si>
  <si>
    <t>I42002</t>
  </si>
  <si>
    <t>M8a2a</t>
  </si>
  <si>
    <t>I42006</t>
  </si>
  <si>
    <t>I42007</t>
  </si>
  <si>
    <t>R11</t>
  </si>
  <si>
    <t>I42008</t>
  </si>
  <si>
    <t>I51408</t>
  </si>
  <si>
    <t># aln.endogenous : endogenous rate from Samtools flagstats (before Dedup)</t>
  </si>
  <si>
    <t># endogenous : endogenous rate from Samtools flagstats (after Dedup)</t>
  </si>
  <si>
    <t># duplication : duplication rate from Dedup log</t>
  </si>
  <si>
    <t># library.length : average length of whole library (including unmapping reads) from Samtools stats</t>
  </si>
  <si>
    <t># mapped.length : average length of reads mapped to human only from Samtools stats</t>
  </si>
  <si>
    <t># mapped reads : mapped reads from Samtools stats</t>
  </si>
  <si>
    <t># mapped bases : mapped bases (cigar) from Samtools stats</t>
  </si>
  <si>
    <t># mapped MT reads : mapped reads from Samtools idxstats</t>
  </si>
  <si>
    <t># mapped MT length : average length of mapped MT reads from Samtools stats</t>
  </si>
  <si>
    <t># likelihood : likelihood of MT haplotype</t>
  </si>
  <si>
    <t># 5'C&gt;T : C-&gt;T substitution rate in first position in 5' end</t>
  </si>
  <si>
    <t># 3'G&gt;A : G-&gt;A substitution rate in first position in 3' end</t>
  </si>
  <si>
    <t># average quality : average base quality of mapped bases</t>
  </si>
  <si>
    <t># coverage : mapped bases/3095693981*100%</t>
  </si>
  <si>
    <t># #SNPs HO : #SNPs coverage on HO</t>
  </si>
  <si>
    <t># #SNPs 1240k : #SNPs coverage on 1240k</t>
  </si>
  <si>
    <t># #SNPs 2.2M : #SNPs coverage on 2.2M</t>
  </si>
  <si>
    <t># Rx : Sex assignment by Rx</t>
  </si>
  <si>
    <t># Ry : Sex assignment by Ry</t>
  </si>
  <si>
    <t>NA count</t>
    <phoneticPr fontId="18" type="noConversion"/>
  </si>
  <si>
    <t>F count</t>
    <phoneticPr fontId="18" type="noConversion"/>
  </si>
  <si>
    <t>M count</t>
    <phoneticPr fontId="18" type="noConversion"/>
  </si>
  <si>
    <t>Genetic Sex</t>
    <phoneticPr fontId="18" type="noConversion"/>
  </si>
  <si>
    <t>yRate</t>
    <phoneticPr fontId="18" type="noConversion"/>
  </si>
  <si>
    <t>xRate</t>
    <phoneticPr fontId="18" type="noConversion"/>
  </si>
  <si>
    <t>autCov</t>
  </si>
  <si>
    <t>yCov</t>
  </si>
  <si>
    <t>xCov</t>
  </si>
  <si>
    <t>Sample</t>
  </si>
  <si>
    <t>0.01 (0-0.02)</t>
  </si>
  <si>
    <t>0.02 (0.01-0.03)</t>
  </si>
  <si>
    <t>schmutzi</t>
  </si>
  <si>
    <t>nSNP</t>
  </si>
  <si>
    <t>nSNP &lt; 200</t>
  </si>
  <si>
    <t>I71319</t>
  </si>
  <si>
    <t>I71802</t>
  </si>
  <si>
    <t>I71804</t>
  </si>
  <si>
    <t>B4m*</t>
  </si>
  <si>
    <t>B5b1c</t>
  </si>
  <si>
    <t>I30301</t>
  </si>
  <si>
    <t>D5b3</t>
  </si>
  <si>
    <t>I30810</t>
  </si>
  <si>
    <t>I82026</t>
  </si>
  <si>
    <t>D4g2</t>
  </si>
  <si>
    <t>IA1007s</t>
  </si>
  <si>
    <t>D4b2</t>
  </si>
  <si>
    <t>IA1009</t>
  </si>
  <si>
    <t>N9a5</t>
  </si>
  <si>
    <t>IA1011</t>
  </si>
  <si>
    <t>B5b2</t>
  </si>
  <si>
    <t>IA1007</t>
  </si>
  <si>
    <t>M</t>
    <phoneticPr fontId="18" type="noConversion"/>
  </si>
  <si>
    <t>Longshan</t>
    <phoneticPr fontId="18" type="noConversion"/>
  </si>
  <si>
    <t>Shandong_3k</t>
  </si>
  <si>
    <t>Shandong_3k</t>
    <phoneticPr fontId="18" type="noConversion"/>
  </si>
  <si>
    <t>Fujia</t>
    <phoneticPr fontId="18" type="noConversion"/>
  </si>
  <si>
    <t>Wucun</t>
    <phoneticPr fontId="18" type="noConversion"/>
  </si>
  <si>
    <t>Dawenkou</t>
    <phoneticPr fontId="18" type="noConversion"/>
  </si>
  <si>
    <t>Sanlihe</t>
    <phoneticPr fontId="18" type="noConversion"/>
  </si>
  <si>
    <t>Wutai</t>
    <phoneticPr fontId="18" type="noConversion"/>
  </si>
  <si>
    <t>Xisanjia</t>
    <phoneticPr fontId="18" type="noConversion"/>
  </si>
  <si>
    <t>median</t>
    <phoneticPr fontId="18" type="noConversion"/>
  </si>
  <si>
    <t>PairIndividuals</t>
  </si>
  <si>
    <t>Normalized2AlleleDifference</t>
  </si>
  <si>
    <t>StandardError</t>
  </si>
  <si>
    <t>NonNormalizedP0</t>
  </si>
  <si>
    <t>NonNormalizedStandardError</t>
  </si>
  <si>
    <t>mean: 0.221 (calc using Inds &gt; 4)</t>
    <phoneticPr fontId="18" type="noConversion"/>
  </si>
  <si>
    <t>Relationship</t>
  </si>
  <si>
    <t>Z_upper</t>
  </si>
  <si>
    <t>Z_lower</t>
  </si>
  <si>
    <t>Site</t>
    <phoneticPr fontId="18" type="noConversion"/>
  </si>
  <si>
    <t>C40601C40602</t>
  </si>
  <si>
    <t>Dawenkou</t>
  </si>
  <si>
    <t>I22801I22802</t>
  </si>
  <si>
    <t>Unrelated</t>
  </si>
  <si>
    <t>Sanlihe</t>
  </si>
  <si>
    <t>I30306I42006</t>
  </si>
  <si>
    <t>Second Degree</t>
  </si>
  <si>
    <t>C40601C40603</t>
  </si>
  <si>
    <t>I22801I22803</t>
  </si>
  <si>
    <t>Dongguandongnan</t>
  </si>
  <si>
    <t>I71319I71802</t>
  </si>
  <si>
    <t>First Degree</t>
  </si>
  <si>
    <t>C40601C40604</t>
  </si>
  <si>
    <t>I22802I22803</t>
  </si>
  <si>
    <t>Fujia</t>
  </si>
  <si>
    <t>C40603F90706</t>
  </si>
  <si>
    <t>C40601F90701</t>
  </si>
  <si>
    <t>Dongkangliu</t>
  </si>
  <si>
    <t>G30808G30809</t>
  </si>
  <si>
    <t>Zhuchengzi</t>
  </si>
  <si>
    <t>I22804I30811</t>
  </si>
  <si>
    <t>IdenticalTwins/SameIndividual</t>
  </si>
  <si>
    <t>C40601F90704</t>
  </si>
  <si>
    <t>G30808I30813</t>
  </si>
  <si>
    <t>C40601F90705</t>
  </si>
  <si>
    <t>G30809I30813</t>
  </si>
  <si>
    <t>C40601F90706</t>
  </si>
  <si>
    <t>Ercun</t>
  </si>
  <si>
    <t>F101930I51408</t>
  </si>
  <si>
    <t>C40601F90707</t>
  </si>
  <si>
    <t>Liangchun</t>
  </si>
  <si>
    <t>I31516I31517</t>
  </si>
  <si>
    <t>C40601F90709</t>
  </si>
  <si>
    <t>I31516I31518</t>
  </si>
  <si>
    <t>C40601F90710</t>
  </si>
  <si>
    <t>I31517I31518</t>
  </si>
  <si>
    <t>C40602C40603</t>
  </si>
  <si>
    <t>I30303I30304</t>
  </si>
  <si>
    <t>C40602C40604</t>
  </si>
  <si>
    <t>I30303I30305</t>
  </si>
  <si>
    <t>C40602F90701</t>
  </si>
  <si>
    <t>I30303I30306</t>
  </si>
  <si>
    <t>C40602F90704</t>
  </si>
  <si>
    <t>I30303I42006</t>
  </si>
  <si>
    <t>C40602F90705</t>
  </si>
  <si>
    <t>I30303I42007</t>
  </si>
  <si>
    <t>C40602F90706</t>
  </si>
  <si>
    <t>I30303I42008</t>
  </si>
  <si>
    <t>C40602F90707</t>
  </si>
  <si>
    <t>I30304I30305</t>
  </si>
  <si>
    <t>C40602F90709</t>
  </si>
  <si>
    <t>I30304I30306</t>
  </si>
  <si>
    <t>C40602F90710</t>
  </si>
  <si>
    <t>I30304I42006</t>
  </si>
  <si>
    <t>C40603C40604</t>
  </si>
  <si>
    <t>I30304I42007</t>
  </si>
  <si>
    <t>C40603F90701</t>
  </si>
  <si>
    <t>I30304I42008</t>
  </si>
  <si>
    <t>C40603F90704</t>
  </si>
  <si>
    <t>I30305I30306</t>
  </si>
  <si>
    <t>C40603F90705</t>
  </si>
  <si>
    <t>I30305I42006</t>
  </si>
  <si>
    <t>I30305I42007</t>
  </si>
  <si>
    <t>C40603F90707</t>
  </si>
  <si>
    <t>I30305I42008</t>
  </si>
  <si>
    <t>C40603F90709</t>
  </si>
  <si>
    <t>C40603F90710</t>
  </si>
  <si>
    <t>I30306I42007</t>
  </si>
  <si>
    <t>C40604F90701</t>
  </si>
  <si>
    <t>I30306I42008</t>
  </si>
  <si>
    <t>C40604F90704</t>
  </si>
  <si>
    <t>I42006I42007</t>
  </si>
  <si>
    <t>C40604F90705</t>
  </si>
  <si>
    <t>I42006I42008</t>
  </si>
  <si>
    <t>C40604F90706</t>
  </si>
  <si>
    <t>I42007I42008</t>
  </si>
  <si>
    <t>C40604F90707</t>
  </si>
  <si>
    <t>Wutai</t>
  </si>
  <si>
    <t>I22806I22807</t>
  </si>
  <si>
    <t>C40604F90709</t>
  </si>
  <si>
    <t>I22806I22808</t>
  </si>
  <si>
    <t>C40604F90710</t>
  </si>
  <si>
    <t>I22806I22809</t>
  </si>
  <si>
    <t>F90701F90704</t>
  </si>
  <si>
    <t>I22806I22810</t>
  </si>
  <si>
    <t>F90701F90705</t>
  </si>
  <si>
    <t>I22806I22811</t>
  </si>
  <si>
    <t>F90701F90706</t>
  </si>
  <si>
    <t>I22806I22812</t>
  </si>
  <si>
    <t>F90701F90707</t>
  </si>
  <si>
    <t>I22807I22808</t>
  </si>
  <si>
    <t>F90701F90709</t>
  </si>
  <si>
    <t>I22807I22809</t>
  </si>
  <si>
    <t>F90701F90710</t>
  </si>
  <si>
    <t>I22807I22810</t>
  </si>
  <si>
    <t>F90704F90705</t>
  </si>
  <si>
    <t>I22807I22811</t>
  </si>
  <si>
    <t>F90704F90706</t>
  </si>
  <si>
    <t>I22807I22812</t>
  </si>
  <si>
    <t>F90704F90707</t>
  </si>
  <si>
    <t>I22808I22809</t>
  </si>
  <si>
    <t>F90704F90709</t>
  </si>
  <si>
    <t>I22808I22810</t>
  </si>
  <si>
    <t>F90704F90710</t>
  </si>
  <si>
    <t>I22808I22811</t>
  </si>
  <si>
    <t>F90705F90706</t>
  </si>
  <si>
    <t>I22808I22812</t>
  </si>
  <si>
    <t>F90705F90707</t>
  </si>
  <si>
    <t>I22809I22810</t>
  </si>
  <si>
    <t>F90705F90709</t>
  </si>
  <si>
    <t>I22809I22811</t>
  </si>
  <si>
    <t>F90705F90710</t>
  </si>
  <si>
    <t>I22809I22812</t>
  </si>
  <si>
    <t>F90706F90707</t>
  </si>
  <si>
    <t>I22810I22811</t>
  </si>
  <si>
    <t>F90706F90709</t>
  </si>
  <si>
    <t>I22810I22812</t>
  </si>
  <si>
    <t>F90706F90710</t>
  </si>
  <si>
    <t>I22811I22812</t>
  </si>
  <si>
    <t>F90707F90709</t>
  </si>
  <si>
    <t>Xixiahou</t>
  </si>
  <si>
    <t>I30301I30302</t>
  </si>
  <si>
    <t>F90707F90710</t>
  </si>
  <si>
    <t>I30301I30809</t>
  </si>
  <si>
    <t>F90709F90710</t>
  </si>
  <si>
    <t>I30301I30810</t>
  </si>
  <si>
    <t>I30302I30809</t>
  </si>
  <si>
    <t>I30302I30810</t>
  </si>
  <si>
    <t>I30809I30810</t>
  </si>
  <si>
    <t>Xujiaying</t>
  </si>
  <si>
    <t>G10120G30905</t>
  </si>
  <si>
    <t>G10120G30907</t>
  </si>
  <si>
    <t>G30905G30907</t>
  </si>
  <si>
    <t>I71319I71804</t>
  </si>
  <si>
    <t>I71319I82026</t>
  </si>
  <si>
    <t>I71802I71804</t>
  </si>
  <si>
    <t>I71802I82026</t>
  </si>
  <si>
    <t>I71804I82026</t>
  </si>
  <si>
    <t>Dongxiaogong</t>
  </si>
  <si>
    <t>I30807I30808</t>
  </si>
  <si>
    <t>G32006G32007</t>
  </si>
  <si>
    <t>G32006G32008</t>
  </si>
  <si>
    <t>G32006G32009</t>
  </si>
  <si>
    <t>G32006G32010</t>
  </si>
  <si>
    <t>G32007G32008</t>
  </si>
  <si>
    <t>G32007G32009</t>
  </si>
  <si>
    <t>G32007G32010</t>
  </si>
  <si>
    <t>G32008G32009</t>
  </si>
  <si>
    <t>G32008G32010</t>
  </si>
  <si>
    <t>G32009G32010</t>
  </si>
  <si>
    <t>I22814I22815</t>
  </si>
  <si>
    <t>I22814I22817</t>
  </si>
  <si>
    <t>I22814I22818</t>
  </si>
  <si>
    <t>I22814I22819</t>
  </si>
  <si>
    <t>I22815I22817</t>
  </si>
  <si>
    <t>I22815I22818</t>
  </si>
  <si>
    <t>I22815I22819</t>
  </si>
  <si>
    <t>I22817I22818</t>
  </si>
  <si>
    <t>I22817I22819</t>
  </si>
  <si>
    <t>I22818I22819</t>
  </si>
  <si>
    <t>Liulin</t>
  </si>
  <si>
    <t>IA1007IA1009</t>
  </si>
  <si>
    <t>IA1007IA1011</t>
  </si>
  <si>
    <t>IA1009IA1011</t>
  </si>
  <si>
    <t>Wucun</t>
  </si>
  <si>
    <t>Xisanjia</t>
  </si>
  <si>
    <t>Xiyanchi</t>
  </si>
  <si>
    <t>B61607H101726</t>
  </si>
  <si>
    <t>I22804I42002</t>
  </si>
  <si>
    <t>I30811I42002</t>
  </si>
  <si>
    <t>Chengzi</t>
    <phoneticPr fontId="18" type="noConversion"/>
  </si>
  <si>
    <t>775-486 cal BCE(2490±30 BP, LZU231189)</t>
    <phoneticPr fontId="21" type="noConversion"/>
  </si>
  <si>
    <t>4666/4636</t>
    <phoneticPr fontId="21" type="noConversion"/>
  </si>
  <si>
    <t>87/94</t>
    <phoneticPr fontId="21" type="noConversion"/>
  </si>
  <si>
    <t>4491/4556</t>
    <phoneticPr fontId="21" type="noConversion"/>
  </si>
  <si>
    <t>53/75</t>
    <phoneticPr fontId="21" type="noConversion"/>
  </si>
  <si>
    <t>1211-1012 cal BCE(2910±30 BP, Beta-670618)</t>
    <phoneticPr fontId="21" type="noConversion"/>
  </si>
  <si>
    <t>569-643 cal CE(1470±20 BP, LZU231190)</t>
    <phoneticPr fontId="21" type="noConversion"/>
  </si>
  <si>
    <t>5p damage proportion</t>
    <phoneticPr fontId="21" type="noConversion"/>
  </si>
  <si>
    <t>MIN pos &lt; 0.03</t>
    <phoneticPr fontId="21" type="noConversion"/>
  </si>
  <si>
    <t>trim bp</t>
    <phoneticPr fontId="21" type="noConversion"/>
  </si>
  <si>
    <t>3p damage proportion</t>
    <phoneticPr fontId="21" type="noConversion"/>
  </si>
  <si>
    <t>mean Fst</t>
    <phoneticPr fontId="18" type="noConversion"/>
  </si>
  <si>
    <t>3k</t>
    <phoneticPr fontId="18" type="noConversion"/>
  </si>
  <si>
    <t>2k-1k</t>
    <phoneticPr fontId="18" type="noConversion"/>
  </si>
  <si>
    <t>Single Strand Library</t>
    <phoneticPr fontId="18" type="noConversion"/>
  </si>
  <si>
    <t>Middle Dawenkou Culture</t>
    <phoneticPr fontId="21" type="noConversion"/>
  </si>
  <si>
    <t>Individual ID</t>
    <phoneticPr fontId="18" type="noConversion"/>
  </si>
  <si>
    <t>Archaeological ID</t>
    <phoneticPr fontId="18" type="noConversion"/>
  </si>
  <si>
    <t>Missing grave number-3</t>
    <phoneticPr fontId="18" type="noConversion"/>
  </si>
  <si>
    <t>Archaeological culture</t>
    <phoneticPr fontId="21" type="noConversion"/>
  </si>
  <si>
    <t>Group label</t>
    <phoneticPr fontId="18" type="noConversion"/>
  </si>
  <si>
    <t>Site</t>
    <phoneticPr fontId="21" type="noConversion"/>
  </si>
  <si>
    <t>Skeletal element</t>
    <phoneticPr fontId="18" type="noConversion"/>
  </si>
  <si>
    <t>Method for Determining Date; unless otherwise specified, calibrations use 95.4% intervals from OxCal v4.4.4 Bronk Ramsey (2021); r:5; Atmospheric data from Reimer et al (2020)</t>
    <phoneticPr fontId="21" type="noConversion"/>
  </si>
  <si>
    <t>Direct: IntCal20</t>
  </si>
  <si>
    <t>Context: Archaeological period</t>
  </si>
  <si>
    <t>Date mean in BP [OxCal mu for a direct radiocarbon date, and average of range for a contextual date]</t>
  </si>
  <si>
    <t>Full Date: One of two formats. (Format 1) 95.4% CI calibrated radiocarbon age (Conventional Radiocarbon Age BP, Lab number) e.g. 2624-2350 calBCE (3990±40 BP, Ua-35016). (Format 2) Archaeological context range, e.g. 2500-1700 BCE</t>
  </si>
  <si>
    <t>Lat</t>
    <phoneticPr fontId="18" type="noConversion"/>
  </si>
  <si>
    <t>Lon</t>
    <phoneticPr fontId="18" type="noConversion"/>
  </si>
  <si>
    <t>sex</t>
    <phoneticPr fontId="21" type="noConversion"/>
  </si>
  <si>
    <t>M1 middle</t>
    <phoneticPr fontId="18" type="noConversion"/>
  </si>
  <si>
    <t>Petrous</t>
  </si>
  <si>
    <t>Petrous</t>
    <phoneticPr fontId="18" type="noConversion"/>
  </si>
  <si>
    <t>Petrous</t>
    <phoneticPr fontId="18" type="noConversion"/>
  </si>
  <si>
    <t>Limb</t>
    <phoneticPr fontId="18" type="noConversion"/>
  </si>
  <si>
    <t>Limb</t>
    <phoneticPr fontId="18" type="noConversion"/>
  </si>
  <si>
    <t>Ercun Site</t>
    <phoneticPr fontId="21" type="noConversion"/>
  </si>
  <si>
    <t>Ercun Site</t>
    <phoneticPr fontId="21" type="noConversion"/>
  </si>
  <si>
    <t>Middle and Late Dawenkou Culture</t>
    <phoneticPr fontId="21" type="noConversion"/>
  </si>
  <si>
    <t>Middle and Late Dawenkou Culture</t>
    <phoneticPr fontId="21" type="noConversion"/>
  </si>
  <si>
    <t>Context: Archaeological period</t>
    <phoneticPr fontId="18" type="noConversion"/>
  </si>
  <si>
    <t>Context: Archaeological period</t>
    <phoneticPr fontId="18" type="noConversion"/>
  </si>
  <si>
    <t>3600-2600 BCE</t>
  </si>
  <si>
    <t>M301</t>
  </si>
  <si>
    <t>GF M37</t>
  </si>
  <si>
    <t>GF T8M34：1</t>
  </si>
  <si>
    <t>GF T7 M155</t>
  </si>
  <si>
    <t>M031</t>
  </si>
  <si>
    <t>M412</t>
  </si>
  <si>
    <t>M390</t>
  </si>
  <si>
    <t>Late Dawenkou Culture</t>
  </si>
  <si>
    <t>Fujia site</t>
  </si>
  <si>
    <t>Wucun site</t>
  </si>
  <si>
    <t>Teeth</t>
  </si>
  <si>
    <t>3100-2600 BCE</t>
  </si>
  <si>
    <t>3600-3100 BCE</t>
    <phoneticPr fontId="18" type="noConversion"/>
  </si>
  <si>
    <t>Date standard deviation in BP [OxCal sigma for a direct radiocarbon date, and standard deviation of the uniform disribution between the two bounds for a contextual date]</t>
    <phoneticPr fontId="18" type="noConversion"/>
  </si>
  <si>
    <t>3100-2600 BCE</t>
    <phoneticPr fontId="18" type="noConversion"/>
  </si>
  <si>
    <t>Direct: IntCal20</t>
    <phoneticPr fontId="18" type="noConversion"/>
  </si>
  <si>
    <t>Longshan Culture</t>
    <phoneticPr fontId="21" type="noConversion"/>
  </si>
  <si>
    <t>Shandong_3k</t>
    <phoneticPr fontId="18" type="noConversion"/>
  </si>
  <si>
    <t>GW M40</t>
  </si>
  <si>
    <t>86GW M42</t>
  </si>
  <si>
    <t>86GW M85</t>
  </si>
  <si>
    <t>Dawenkou site</t>
    <phoneticPr fontId="18" type="noConversion"/>
  </si>
  <si>
    <t>Xixiahou site</t>
    <phoneticPr fontId="21" type="noConversion"/>
  </si>
  <si>
    <t>I42007/I62007</t>
  </si>
  <si>
    <t>Sanlihe site</t>
    <phoneticPr fontId="18" type="noConversion"/>
  </si>
  <si>
    <t>Wutai site</t>
    <phoneticPr fontId="18" type="noConversion"/>
  </si>
  <si>
    <t>Petrous</t>
    <phoneticPr fontId="18" type="noConversion"/>
  </si>
  <si>
    <t>Teeth</t>
    <phoneticPr fontId="18" type="noConversion"/>
  </si>
  <si>
    <t>Sanlihe site</t>
    <phoneticPr fontId="21" type="noConversion"/>
  </si>
  <si>
    <t>Chengzi site</t>
  </si>
  <si>
    <t>Chengzi site</t>
    <phoneticPr fontId="21" type="noConversion"/>
  </si>
  <si>
    <t>85GW M10</t>
  </si>
  <si>
    <t>M53</t>
  </si>
  <si>
    <t>GWT5611  M2</t>
  </si>
  <si>
    <t>M3179</t>
  </si>
  <si>
    <t>M2080</t>
  </si>
  <si>
    <t>M2074</t>
  </si>
  <si>
    <t>M96</t>
  </si>
  <si>
    <t>M100</t>
  </si>
  <si>
    <t>2022M100</t>
  </si>
  <si>
    <t>2022M214</t>
  </si>
  <si>
    <t>M108</t>
    <phoneticPr fontId="18" type="noConversion"/>
  </si>
  <si>
    <t>Liangchun site</t>
    <phoneticPr fontId="21" type="noConversion"/>
  </si>
  <si>
    <t>Dongkangliu site</t>
    <phoneticPr fontId="21" type="noConversion"/>
  </si>
  <si>
    <t>Xisanjia site</t>
    <phoneticPr fontId="21" type="noConversion"/>
  </si>
  <si>
    <t>Late Shang and Early Zhou</t>
  </si>
  <si>
    <t>1300-1000 BCE</t>
  </si>
  <si>
    <t>Zhou</t>
  </si>
  <si>
    <t>1046-256 BCE</t>
  </si>
  <si>
    <t>877-771 BCE</t>
    <phoneticPr fontId="21" type="noConversion"/>
  </si>
  <si>
    <t>Eastern Zhou</t>
    <phoneticPr fontId="21" type="noConversion"/>
  </si>
  <si>
    <t>Late Western Zhou</t>
    <phoneticPr fontId="18" type="noConversion"/>
  </si>
  <si>
    <t>770-256 BCE</t>
    <phoneticPr fontId="21" type="noConversion"/>
  </si>
  <si>
    <t>Spring and Autumn</t>
    <phoneticPr fontId="18" type="noConversion"/>
  </si>
  <si>
    <t>Warring States</t>
    <phoneticPr fontId="18" type="noConversion"/>
  </si>
  <si>
    <t>476-221 BCE</t>
    <phoneticPr fontId="21" type="noConversion"/>
  </si>
  <si>
    <t>Fengshan site</t>
    <phoneticPr fontId="21" type="noConversion"/>
  </si>
  <si>
    <t>Xujiaying site</t>
    <phoneticPr fontId="21" type="noConversion"/>
  </si>
  <si>
    <t>Xisanjia site</t>
    <phoneticPr fontId="21" type="noConversion"/>
  </si>
  <si>
    <t>M2 north</t>
    <phoneticPr fontId="18" type="noConversion"/>
  </si>
  <si>
    <t>681-547 BCE</t>
    <phoneticPr fontId="21" type="noConversion"/>
  </si>
  <si>
    <t>middle Spring and Autumn</t>
    <phoneticPr fontId="18" type="noConversion"/>
  </si>
  <si>
    <t>Yuan</t>
    <phoneticPr fontId="21" type="noConversion"/>
  </si>
  <si>
    <t>I22807</t>
    <phoneticPr fontId="18" type="noConversion"/>
  </si>
  <si>
    <t>2013M26</t>
    <phoneticPr fontId="18" type="noConversion"/>
  </si>
  <si>
    <t>Longshan Culture</t>
    <phoneticPr fontId="18" type="noConversion"/>
  </si>
  <si>
    <t>Context: Archaeological period</t>
    <phoneticPr fontId="18" type="noConversion"/>
  </si>
  <si>
    <t>2500-2000 BCE</t>
    <phoneticPr fontId="18" type="noConversion"/>
  </si>
  <si>
    <t>F</t>
    <phoneticPr fontId="18" type="noConversion"/>
  </si>
  <si>
    <t>I22808</t>
    <phoneticPr fontId="18" type="noConversion"/>
  </si>
  <si>
    <t>Longshan Culture</t>
    <phoneticPr fontId="18" type="noConversion"/>
  </si>
  <si>
    <t>Direct: IntCal20</t>
    <phoneticPr fontId="18" type="noConversion"/>
  </si>
  <si>
    <t>M</t>
    <phoneticPr fontId="18" type="noConversion"/>
  </si>
  <si>
    <t>I22811</t>
    <phoneticPr fontId="18" type="noConversion"/>
  </si>
  <si>
    <t>2013M41</t>
    <phoneticPr fontId="18" type="noConversion"/>
  </si>
  <si>
    <t>Longshan Culture</t>
    <phoneticPr fontId="18" type="noConversion"/>
  </si>
  <si>
    <t>Context: Archaeological period</t>
    <phoneticPr fontId="18" type="noConversion"/>
  </si>
  <si>
    <t>2500-2000 BCE</t>
    <phoneticPr fontId="18" type="noConversion"/>
  </si>
  <si>
    <t>M</t>
    <phoneticPr fontId="18" type="noConversion"/>
  </si>
  <si>
    <t>I22812</t>
    <phoneticPr fontId="18" type="noConversion"/>
  </si>
  <si>
    <t>2013M45</t>
    <phoneticPr fontId="18" type="noConversion"/>
  </si>
  <si>
    <t>2500-2000 BCE</t>
    <phoneticPr fontId="18" type="noConversion"/>
  </si>
  <si>
    <t>M</t>
    <phoneticPr fontId="18" type="noConversion"/>
  </si>
  <si>
    <t>I22809</t>
    <phoneticPr fontId="18" type="noConversion"/>
  </si>
  <si>
    <t>2013M32</t>
    <phoneticPr fontId="18" type="noConversion"/>
  </si>
  <si>
    <t>F</t>
    <phoneticPr fontId="18" type="noConversion"/>
  </si>
  <si>
    <t>I22806</t>
    <phoneticPr fontId="18" type="noConversion"/>
  </si>
  <si>
    <t>Direct: IntCal20</t>
    <phoneticPr fontId="18" type="noConversion"/>
  </si>
  <si>
    <t>I30303</t>
    <phoneticPr fontId="21" type="noConversion"/>
  </si>
  <si>
    <t>Teeth</t>
    <phoneticPr fontId="21" type="noConversion"/>
  </si>
  <si>
    <t>Direct: IntCal20</t>
    <phoneticPr fontId="21" type="noConversion"/>
  </si>
  <si>
    <t>F</t>
    <phoneticPr fontId="21" type="noConversion"/>
  </si>
  <si>
    <t>I30304</t>
    <phoneticPr fontId="21" type="noConversion"/>
  </si>
  <si>
    <t>M253</t>
    <phoneticPr fontId="21" type="noConversion"/>
  </si>
  <si>
    <t>Longshan Culture</t>
    <phoneticPr fontId="21" type="noConversion"/>
  </si>
  <si>
    <t>Petrous</t>
    <phoneticPr fontId="21" type="noConversion"/>
  </si>
  <si>
    <t>Context: Archaeological period</t>
    <phoneticPr fontId="21" type="noConversion"/>
  </si>
  <si>
    <t>2500-2000 BCE</t>
    <phoneticPr fontId="21" type="noConversion"/>
  </si>
  <si>
    <t>F</t>
    <phoneticPr fontId="21" type="noConversion"/>
  </si>
  <si>
    <t>I30305</t>
    <phoneticPr fontId="21" type="noConversion"/>
  </si>
  <si>
    <t>Petrous</t>
    <phoneticPr fontId="21" type="noConversion"/>
  </si>
  <si>
    <t>Direct: IntCal20</t>
    <phoneticPr fontId="21" type="noConversion"/>
  </si>
  <si>
    <t>M</t>
    <phoneticPr fontId="21" type="noConversion"/>
  </si>
  <si>
    <t>I42006</t>
    <phoneticPr fontId="21" type="noConversion"/>
  </si>
  <si>
    <t>M274</t>
    <phoneticPr fontId="21" type="noConversion"/>
  </si>
  <si>
    <t>Teeth</t>
    <phoneticPr fontId="21" type="noConversion"/>
  </si>
  <si>
    <t>2500-2000 BCE</t>
    <phoneticPr fontId="21" type="noConversion"/>
  </si>
  <si>
    <t>F</t>
    <phoneticPr fontId="21" type="noConversion"/>
  </si>
  <si>
    <t>I30306</t>
    <phoneticPr fontId="21" type="noConversion"/>
  </si>
  <si>
    <t>Longshan Culture</t>
    <phoneticPr fontId="21" type="noConversion"/>
  </si>
  <si>
    <t>I22804</t>
    <phoneticPr fontId="21" type="noConversion"/>
  </si>
  <si>
    <t>M31</t>
    <phoneticPr fontId="21" type="noConversion"/>
  </si>
  <si>
    <t>Teeth</t>
    <phoneticPr fontId="21" type="noConversion"/>
  </si>
  <si>
    <t>I30811</t>
    <phoneticPr fontId="21" type="noConversion"/>
  </si>
  <si>
    <t>M42</t>
    <phoneticPr fontId="21" type="noConversion"/>
  </si>
  <si>
    <t>2453-2148 cal BCE(3830±30 BP, Beta-679458)</t>
    <phoneticPr fontId="21" type="noConversion"/>
  </si>
  <si>
    <t>F</t>
    <phoneticPr fontId="21" type="noConversion"/>
  </si>
  <si>
    <t>G10926</t>
    <phoneticPr fontId="21" type="noConversion"/>
  </si>
  <si>
    <t>M2②</t>
    <phoneticPr fontId="21" type="noConversion"/>
  </si>
  <si>
    <t>Shandong_2k</t>
    <phoneticPr fontId="21" type="noConversion"/>
  </si>
  <si>
    <t>Han</t>
    <phoneticPr fontId="21" type="noConversion"/>
  </si>
  <si>
    <t>Context: Archaeological period</t>
    <phoneticPr fontId="21" type="noConversion"/>
  </si>
  <si>
    <t>202 BCE -220 CE</t>
    <phoneticPr fontId="21" type="noConversion"/>
  </si>
  <si>
    <t>G10120</t>
    <phoneticPr fontId="21" type="noConversion"/>
  </si>
  <si>
    <t>M261</t>
    <phoneticPr fontId="21" type="noConversion"/>
  </si>
  <si>
    <t>M</t>
    <phoneticPr fontId="21" type="noConversion"/>
  </si>
  <si>
    <t>G30905</t>
    <phoneticPr fontId="21" type="noConversion"/>
  </si>
  <si>
    <t>M301</t>
    <phoneticPr fontId="21" type="noConversion"/>
  </si>
  <si>
    <t>Teeth</t>
    <phoneticPr fontId="21" type="noConversion"/>
  </si>
  <si>
    <t>G30907</t>
    <phoneticPr fontId="21" type="noConversion"/>
  </si>
  <si>
    <t>M311</t>
    <phoneticPr fontId="21" type="noConversion"/>
  </si>
  <si>
    <t>M</t>
    <phoneticPr fontId="21" type="noConversion"/>
  </si>
  <si>
    <t>I22819</t>
    <phoneticPr fontId="21" type="noConversion"/>
  </si>
  <si>
    <t>2022M120</t>
    <phoneticPr fontId="21" type="noConversion"/>
  </si>
  <si>
    <t>I30807</t>
    <phoneticPr fontId="21" type="noConversion"/>
  </si>
  <si>
    <t>M214</t>
    <phoneticPr fontId="21" type="noConversion"/>
  </si>
  <si>
    <t>Dongxiaogong site</t>
    <phoneticPr fontId="21" type="noConversion"/>
  </si>
  <si>
    <t>I30808</t>
    <phoneticPr fontId="21" type="noConversion"/>
  </si>
  <si>
    <t>M266</t>
    <phoneticPr fontId="21" type="noConversion"/>
  </si>
  <si>
    <t>Dongxiaogong site</t>
    <phoneticPr fontId="21" type="noConversion"/>
  </si>
  <si>
    <t>B61607</t>
    <phoneticPr fontId="21" type="noConversion"/>
  </si>
  <si>
    <t>M2 north</t>
    <phoneticPr fontId="21" type="noConversion"/>
  </si>
  <si>
    <t>Xiyanchi site</t>
    <phoneticPr fontId="21" type="noConversion"/>
  </si>
  <si>
    <t>Western Jin</t>
    <phoneticPr fontId="21" type="noConversion"/>
  </si>
  <si>
    <t>Context: Archaeological period</t>
    <phoneticPr fontId="21" type="noConversion"/>
  </si>
  <si>
    <t>256-317 CE</t>
    <phoneticPr fontId="21" type="noConversion"/>
  </si>
  <si>
    <t>H101726</t>
    <phoneticPr fontId="21" type="noConversion"/>
  </si>
  <si>
    <t>M2 south</t>
    <phoneticPr fontId="21" type="noConversion"/>
  </si>
  <si>
    <t>256-317 CE</t>
    <phoneticPr fontId="21" type="noConversion"/>
  </si>
  <si>
    <t>HB1628</t>
    <phoneticPr fontId="21" type="noConversion"/>
  </si>
  <si>
    <r>
      <t>M1</t>
    </r>
    <r>
      <rPr>
        <sz val="11"/>
        <color theme="1"/>
        <rFont val="宋体"/>
        <family val="3"/>
        <charset val="134"/>
      </rPr>
      <t/>
    </r>
    <phoneticPr fontId="21" type="noConversion"/>
  </si>
  <si>
    <t>Jianyaomiao site</t>
    <phoneticPr fontId="21" type="noConversion"/>
  </si>
  <si>
    <t>I22815</t>
    <phoneticPr fontId="21" type="noConversion"/>
  </si>
  <si>
    <t>2022M171 middle</t>
    <phoneticPr fontId="21" type="noConversion"/>
  </si>
  <si>
    <t>Xisanjia site</t>
    <phoneticPr fontId="21" type="noConversion"/>
  </si>
  <si>
    <t>Wei-Jin period</t>
    <phoneticPr fontId="21" type="noConversion"/>
  </si>
  <si>
    <t>220-420 CE</t>
    <phoneticPr fontId="21" type="noConversion"/>
  </si>
  <si>
    <t>I22814</t>
    <phoneticPr fontId="21" type="noConversion"/>
  </si>
  <si>
    <t>2022M126 east</t>
    <phoneticPr fontId="21" type="noConversion"/>
  </si>
  <si>
    <t>Northern Qi to Sui</t>
    <phoneticPr fontId="21" type="noConversion"/>
  </si>
  <si>
    <t>I71804</t>
    <phoneticPr fontId="21" type="noConversion"/>
  </si>
  <si>
    <t>M32-1</t>
    <phoneticPr fontId="21" type="noConversion"/>
  </si>
  <si>
    <t>Shandong_1k</t>
    <phoneticPr fontId="21" type="noConversion"/>
  </si>
  <si>
    <t>late Northern Song</t>
    <phoneticPr fontId="21" type="noConversion"/>
  </si>
  <si>
    <t>Context: Archaeological period</t>
    <phoneticPr fontId="21" type="noConversion"/>
  </si>
  <si>
    <t>1080-1127 CE</t>
    <phoneticPr fontId="21" type="noConversion"/>
  </si>
  <si>
    <t>I71319</t>
    <phoneticPr fontId="21" type="noConversion"/>
  </si>
  <si>
    <t>M47-1</t>
    <phoneticPr fontId="21" type="noConversion"/>
  </si>
  <si>
    <t>Shandong_1k</t>
    <phoneticPr fontId="21" type="noConversion"/>
  </si>
  <si>
    <t>Yuan</t>
    <phoneticPr fontId="21" type="noConversion"/>
  </si>
  <si>
    <t>1271-1368 CE</t>
    <phoneticPr fontId="21" type="noConversion"/>
  </si>
  <si>
    <t>I71802</t>
    <phoneticPr fontId="21" type="noConversion"/>
  </si>
  <si>
    <t>M52-1</t>
    <phoneticPr fontId="21" type="noConversion"/>
  </si>
  <si>
    <t>Shandong_1k_1st.I71319</t>
    <phoneticPr fontId="21" type="noConversion"/>
  </si>
  <si>
    <t>1271-1368 CE</t>
    <phoneticPr fontId="21" type="noConversion"/>
  </si>
  <si>
    <t>I82026</t>
    <phoneticPr fontId="21" type="noConversion"/>
  </si>
  <si>
    <t>M31-1</t>
    <phoneticPr fontId="21" type="noConversion"/>
  </si>
  <si>
    <t>Shandong_1k</t>
    <phoneticPr fontId="21" type="noConversion"/>
  </si>
  <si>
    <t>Ming</t>
    <phoneticPr fontId="21" type="noConversion"/>
  </si>
  <si>
    <t>1368-1644 CE</t>
    <phoneticPr fontId="21" type="noConversion"/>
  </si>
  <si>
    <t>F</t>
    <phoneticPr fontId="21" type="noConversion"/>
  </si>
  <si>
    <t>Liulin site</t>
    <phoneticPr fontId="21" type="noConversion"/>
  </si>
  <si>
    <t>Dongguandongnan site</t>
    <phoneticPr fontId="21" type="noConversion"/>
  </si>
  <si>
    <t>DQXM1</t>
    <phoneticPr fontId="21" type="noConversion"/>
  </si>
  <si>
    <t>2837-2472 cal BCE(4050±30 BP, Beta-679457)</t>
    <phoneticPr fontId="21" type="noConversion"/>
  </si>
  <si>
    <t>DQXM2</t>
    <phoneticPr fontId="21" type="noConversion"/>
  </si>
  <si>
    <t>2844-2474 cal BCE(4060±30 BP, Beta-668468)</t>
    <phoneticPr fontId="21" type="noConversion"/>
  </si>
  <si>
    <t>DQXM3</t>
    <phoneticPr fontId="21" type="noConversion"/>
  </si>
  <si>
    <t>2625-2469 cal BCE(4030±30 BP, Beta-680272)/2840-2495 cal BCE(4070±20 BP,LZU231221)</t>
    <phoneticPr fontId="21" type="noConversion"/>
  </si>
  <si>
    <t>DQXM9</t>
    <phoneticPr fontId="21" type="noConversion"/>
  </si>
  <si>
    <t>3013-2889 cal BCE(4320±30 BP, Beta-668463)</t>
    <phoneticPr fontId="21" type="noConversion"/>
  </si>
  <si>
    <t>T404M177</t>
    <phoneticPr fontId="21" type="noConversion"/>
  </si>
  <si>
    <t>3516-3365 cal BCE (4650±30 BP,Beta-680952)</t>
    <phoneticPr fontId="21" type="noConversion"/>
  </si>
  <si>
    <t>Missing grave number-2</t>
    <phoneticPr fontId="18" type="noConversion"/>
  </si>
  <si>
    <t>3623-3372 cal BCE (4700±30 BP,Beta-680953)</t>
    <phoneticPr fontId="21" type="noConversion"/>
  </si>
  <si>
    <t>GF T6M195</t>
    <phoneticPr fontId="21" type="noConversion"/>
  </si>
  <si>
    <t>2883-2632 calBCE(4170±30 BP, Beta-463741)</t>
    <phoneticPr fontId="21" type="noConversion"/>
  </si>
  <si>
    <t>GF M149</t>
    <phoneticPr fontId="21" type="noConversion"/>
  </si>
  <si>
    <t>2891-2640 calBCE(4190±30 BP, LZU21671)</t>
    <phoneticPr fontId="21" type="noConversion"/>
  </si>
  <si>
    <t>M495</t>
    <phoneticPr fontId="21" type="noConversion"/>
  </si>
  <si>
    <t>2887-2636 calBCE(4180±30 BP, LZU21672)</t>
    <phoneticPr fontId="21" type="noConversion"/>
  </si>
  <si>
    <t>GF T7M17</t>
    <phoneticPr fontId="21" type="noConversion"/>
  </si>
  <si>
    <t>2871-2581 calBCE(4130±30 BP, Beta-463742)</t>
    <phoneticPr fontId="21" type="noConversion"/>
  </si>
  <si>
    <t>M1 south</t>
    <phoneticPr fontId="18" type="noConversion"/>
  </si>
  <si>
    <t>2868-2577 cal BCE (4120±30 BP,Beta-668462)</t>
    <phoneticPr fontId="21" type="noConversion"/>
  </si>
  <si>
    <t>M13</t>
    <phoneticPr fontId="21" type="noConversion"/>
  </si>
  <si>
    <t>2883-2632 cal BCE(4170±30 BP, Beta-668522)</t>
    <phoneticPr fontId="21" type="noConversion"/>
  </si>
  <si>
    <t>M30</t>
    <phoneticPr fontId="21" type="noConversion"/>
  </si>
  <si>
    <t>2868-2577 cal BCE(4120±30 BP, Beta-680271)/2864-2500 cal BCE(4100±30 BP,LZU231181)</t>
    <phoneticPr fontId="21" type="noConversion"/>
  </si>
  <si>
    <t>M286</t>
    <phoneticPr fontId="21" type="noConversion"/>
  </si>
  <si>
    <t>2625-2469 cal BCE(4030±30 BP, Beta-680273)/2840-2495 cal BCE(4070±20 BP,LZU231222)</t>
    <phoneticPr fontId="21" type="noConversion"/>
  </si>
  <si>
    <t>M296</t>
    <phoneticPr fontId="21" type="noConversion"/>
  </si>
  <si>
    <t>2013M40</t>
    <phoneticPr fontId="21" type="noConversion"/>
  </si>
  <si>
    <t>2578-2463 cal BCE (4000±30 BP,Beta-671269)</t>
    <phoneticPr fontId="21" type="noConversion"/>
  </si>
  <si>
    <t>2013M30</t>
    <phoneticPr fontId="18" type="noConversion"/>
  </si>
  <si>
    <t>2871-2581 cal BCE(4130±30 BP, Beta-668465)</t>
    <phoneticPr fontId="18" type="noConversion"/>
  </si>
  <si>
    <t>2011M9</t>
    <phoneticPr fontId="18" type="noConversion"/>
  </si>
  <si>
    <t>2561-2299 cal BCE(3930±30 BP, LZU231182)</t>
    <phoneticPr fontId="18" type="noConversion"/>
  </si>
  <si>
    <t>M203</t>
    <phoneticPr fontId="21" type="noConversion"/>
  </si>
  <si>
    <t>2284-2037 cal BCE(3750±30 BP, Beta-668464)</t>
    <phoneticPr fontId="21" type="noConversion"/>
  </si>
  <si>
    <t>M258</t>
    <phoneticPr fontId="21" type="noConversion"/>
  </si>
  <si>
    <t>2201-1984 cal BCE(3710±30 BP, Beta-668467)</t>
    <phoneticPr fontId="21" type="noConversion"/>
  </si>
  <si>
    <t>M278</t>
    <phoneticPr fontId="21" type="noConversion"/>
  </si>
  <si>
    <t>2466-2299 cal BCE(3900±20 BP, LZU231185)</t>
    <phoneticPr fontId="21" type="noConversion"/>
  </si>
  <si>
    <t>pop1</t>
  </si>
  <si>
    <t>pop2</t>
  </si>
  <si>
    <t>pop3</t>
  </si>
  <si>
    <t>pop4</t>
  </si>
  <si>
    <t>f4</t>
  </si>
  <si>
    <t>std.err</t>
  </si>
  <si>
    <t>Z</t>
  </si>
  <si>
    <t>ABAB</t>
  </si>
  <si>
    <t>ABBA</t>
  </si>
  <si>
    <t>SNPs</t>
  </si>
  <si>
    <t>Mbuti.DG</t>
  </si>
  <si>
    <t>BaBanQinCen</t>
  </si>
  <si>
    <t>Shandong_Han</t>
  </si>
  <si>
    <t>Shandong_Jin</t>
  </si>
  <si>
    <t>Xiaogao</t>
  </si>
  <si>
    <t>WLR_MN</t>
  </si>
  <si>
    <t>Shimao_LN</t>
  </si>
  <si>
    <t>Dai.DG</t>
  </si>
  <si>
    <t>Mongolia_EIA_2</t>
  </si>
  <si>
    <t>YR_LN</t>
  </si>
  <si>
    <t>Boshan</t>
  </si>
  <si>
    <t>Afanasievo_Mongolia</t>
  </si>
  <si>
    <t>Sanlihe_L</t>
  </si>
  <si>
    <t>Dzungaria_EBA2</t>
  </si>
  <si>
    <t>lateXiongnu_han</t>
  </si>
  <si>
    <t>Mongolia_Mongol</t>
  </si>
  <si>
    <t>YR_MN</t>
  </si>
  <si>
    <t>lateMed_Mongol</t>
  </si>
  <si>
    <t>Mongolia_N_North</t>
  </si>
  <si>
    <t>Upper_YR_IA</t>
  </si>
  <si>
    <t>lateMed_Khitan</t>
  </si>
  <si>
    <t>YR_LBIA</t>
  </si>
  <si>
    <t>Mongolia_IA_Xianbei</t>
  </si>
  <si>
    <t>Ami.DG</t>
  </si>
  <si>
    <t>earlyMed_Turk</t>
  </si>
  <si>
    <t>Liulin_M</t>
  </si>
  <si>
    <t>Mongolia_Medieval</t>
  </si>
  <si>
    <t>Hezhen.DG</t>
  </si>
  <si>
    <t>earlyMed_Uigur</t>
  </si>
  <si>
    <t>Mongolia_EIA_8</t>
  </si>
  <si>
    <t>Kazakhstan_Eneolithic_Botai</t>
  </si>
  <si>
    <t>Xitoucun</t>
  </si>
  <si>
    <t>lateXiongnu</t>
  </si>
  <si>
    <t>earlyXiongnu_west</t>
  </si>
  <si>
    <t>Tujia.DG</t>
  </si>
  <si>
    <t>Atayal.DG</t>
  </si>
  <si>
    <t>Miaozigou_MN</t>
  </si>
  <si>
    <t>Tu.DG</t>
  </si>
  <si>
    <t>Ulchi.DG</t>
  </si>
  <si>
    <t>Ercun_ML</t>
  </si>
  <si>
    <t>Wutai_Longshan</t>
  </si>
  <si>
    <t>Russia_EBA_Yamnaya_Samara</t>
  </si>
  <si>
    <t>Kazakh.DG</t>
  </si>
  <si>
    <t>Japanese.DG</t>
  </si>
  <si>
    <t>Turkish.DG</t>
  </si>
  <si>
    <t>Xixiahou_L</t>
  </si>
  <si>
    <t>Russia_EBA_Yamnaya_Samara_published2</t>
  </si>
  <si>
    <t>Han.DG</t>
  </si>
  <si>
    <t>Xiaojingshan</t>
  </si>
  <si>
    <t>lateXiongnu_sarmatian</t>
  </si>
  <si>
    <t>Upper_YR_LN</t>
  </si>
  <si>
    <t>Madiga.DG</t>
  </si>
  <si>
    <t>Mongolia_N_East</t>
  </si>
  <si>
    <t>Bianbian</t>
  </si>
  <si>
    <t>Tanshishan</t>
  </si>
  <si>
    <t>earlyXiongnu_SKT007</t>
  </si>
  <si>
    <t>Rouran</t>
  </si>
  <si>
    <t>Kalash.DG</t>
  </si>
  <si>
    <t>Russia_Caucasus_EBA_Yamnaya</t>
  </si>
  <si>
    <t>Mongolia_EIA_4_Sagly</t>
  </si>
  <si>
    <t>Mongolia_EIA_1_SlabGrave</t>
  </si>
  <si>
    <t>WLR_LN</t>
  </si>
  <si>
    <t>AR13-10K</t>
  </si>
  <si>
    <t>earlyXiongnu_rest</t>
  </si>
  <si>
    <t>Dawenkou_L</t>
  </si>
  <si>
    <t>ARpost9K</t>
  </si>
  <si>
    <t>Yumin</t>
  </si>
  <si>
    <t>WLR_BA</t>
  </si>
  <si>
    <t>Turkmen.DG</t>
  </si>
  <si>
    <t>Mongolia_EIA_5</t>
  </si>
  <si>
    <t>Fujia_L</t>
  </si>
  <si>
    <t>Suogang</t>
  </si>
  <si>
    <t>AR14K</t>
  </si>
  <si>
    <t>Dzungaria_EBA1</t>
  </si>
  <si>
    <t>Sanlihe_Longshan</t>
  </si>
  <si>
    <t>AR_Xianbei_IA</t>
  </si>
  <si>
    <t>Karakalpak.DG</t>
  </si>
  <si>
    <t>Mongolia_EIA_3</t>
  </si>
  <si>
    <t>HMMH_MN</t>
  </si>
  <si>
    <t>GaoHuaHua</t>
  </si>
  <si>
    <t>Mala.DG</t>
  </si>
  <si>
    <t>AR_EN</t>
  </si>
  <si>
    <t>Tarim_EMBA2</t>
  </si>
  <si>
    <t>Tajikistan_C_Sarazm</t>
  </si>
  <si>
    <t>Liangdao2</t>
  </si>
  <si>
    <t>Mongolia_Chalcolithic_2_Afanasievo</t>
  </si>
  <si>
    <t>Tajikistan_Ksirov_Kushan</t>
  </si>
  <si>
    <t>Tarim_EMBA1</t>
  </si>
  <si>
    <t>Wutai_L</t>
  </si>
  <si>
    <t>Wucun_L</t>
  </si>
  <si>
    <t>Qihe3</t>
  </si>
  <si>
    <t>Chuanyun</t>
  </si>
  <si>
    <t>Chengzi_Longshan</t>
  </si>
  <si>
    <t>Wutai_LS</t>
  </si>
  <si>
    <t>Sanlihe_LS</t>
  </si>
  <si>
    <t>Sanlihe_LS_2nd.I30306</t>
  </si>
  <si>
    <t>Chengzi_LS_Identical.I30811</t>
  </si>
  <si>
    <t>Chengzi_LS</t>
  </si>
  <si>
    <t>Fujia_site</t>
    <phoneticPr fontId="21" type="noConversion"/>
  </si>
  <si>
    <t>Fujia_LDWK</t>
  </si>
  <si>
    <t>Fujia_LDWK_2nd.C40603</t>
  </si>
  <si>
    <t>Wucun_LDWK</t>
  </si>
  <si>
    <t>Dawenkou_LDWK</t>
  </si>
  <si>
    <t>Xixiahou_LDWK</t>
  </si>
  <si>
    <t>Sanlihe_LDWK</t>
  </si>
  <si>
    <t>Wutai_LDWK</t>
  </si>
  <si>
    <t>Liulin_MDWK</t>
    <phoneticPr fontId="18" type="noConversion"/>
  </si>
  <si>
    <t>Ercun_MLDWK</t>
    <phoneticPr fontId="18" type="noConversion"/>
  </si>
  <si>
    <t>Ercun_MLDWK_ignore</t>
    <phoneticPr fontId="18" type="noConversion"/>
  </si>
  <si>
    <t>Shandong_Han</t>
    <phoneticPr fontId="18" type="noConversion"/>
  </si>
  <si>
    <t>Shandong_Jin</t>
    <phoneticPr fontId="18" type="noConversion"/>
  </si>
  <si>
    <t>Fst *1000</t>
  </si>
  <si>
    <t>Pop1</t>
    <phoneticPr fontId="18" type="noConversion"/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</si>
  <si>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</si>
  <si>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</si>
  <si>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</si>
  <si>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</si>
  <si>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</si>
  <si>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</si>
  <si>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</si>
  <si>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</si>
  <si>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</si>
  <si>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Pop11</t>
  </si>
  <si>
    <t>Pop12</t>
  </si>
  <si>
    <t>Pop13</t>
  </si>
  <si>
    <t>Pop14</t>
  </si>
  <si>
    <t>Pop15</t>
  </si>
  <si>
    <t>Pop16</t>
  </si>
  <si>
    <t>Pop17</t>
  </si>
  <si>
    <t>Label</t>
    <phoneticPr fontId="18" type="noConversion"/>
  </si>
  <si>
    <t>Period</t>
    <phoneticPr fontId="18" type="noConversion"/>
  </si>
  <si>
    <t>N</t>
    <phoneticPr fontId="18" type="noConversion"/>
  </si>
  <si>
    <t>Xixiahou</t>
    <phoneticPr fontId="18" type="noConversion"/>
  </si>
  <si>
    <t>Liulin</t>
    <phoneticPr fontId="18" type="noConversion"/>
  </si>
  <si>
    <t>3k</t>
  </si>
  <si>
    <t>Liangchun</t>
    <phoneticPr fontId="18" type="noConversion"/>
  </si>
  <si>
    <t>Dongkangliu</t>
    <phoneticPr fontId="18" type="noConversion"/>
  </si>
  <si>
    <t>2k</t>
    <phoneticPr fontId="18" type="noConversion"/>
  </si>
  <si>
    <t>Xujiaying</t>
    <phoneticPr fontId="18" type="noConversion"/>
  </si>
  <si>
    <t>Xiyanchi</t>
    <phoneticPr fontId="18" type="noConversion"/>
  </si>
  <si>
    <t>Dongxiaogong</t>
    <phoneticPr fontId="18" type="noConversion"/>
  </si>
  <si>
    <t>1k</t>
    <phoneticPr fontId="18" type="noConversion"/>
  </si>
  <si>
    <t>Dongguandongnan</t>
    <phoneticPr fontId="18" type="noConversion"/>
  </si>
  <si>
    <t>pop1</t>
    <phoneticPr fontId="18" type="noConversion"/>
  </si>
  <si>
    <t>pop2</t>
    <phoneticPr fontId="18" type="noConversion"/>
  </si>
  <si>
    <t>pop3</t>
    <phoneticPr fontId="18" type="noConversion"/>
  </si>
  <si>
    <t>f3</t>
    <phoneticPr fontId="18" type="noConversion"/>
  </si>
  <si>
    <t>std</t>
    <phoneticPr fontId="18" type="noConversion"/>
  </si>
  <si>
    <t>Z</t>
    <phoneticPr fontId="18" type="noConversion"/>
  </si>
  <si>
    <t>SNPs</t>
    <phoneticPr fontId="18" type="noConversion"/>
  </si>
  <si>
    <t>Shandong_2k</t>
  </si>
  <si>
    <t>Liulin_MDWK</t>
  </si>
  <si>
    <t>Shandong_1k</t>
  </si>
  <si>
    <t>Ercun_MLDWK</t>
  </si>
  <si>
    <t>Qihe</t>
  </si>
  <si>
    <t>Ercun_MLDWK</t>
    <phoneticPr fontId="21" type="noConversion"/>
  </si>
  <si>
    <r>
      <t xml:space="preserve">Note: </t>
    </r>
    <r>
      <rPr>
        <i/>
        <sz val="12"/>
        <rFont val="Times New Roman"/>
        <family val="1"/>
      </rPr>
      <t xml:space="preserve">f4 </t>
    </r>
    <r>
      <rPr>
        <sz val="12"/>
        <rFont val="Times New Roman"/>
        <family val="1"/>
      </rPr>
      <t>with low overlapped #SNPs were highlighted with gray</t>
    </r>
    <phoneticPr fontId="18" type="noConversion"/>
  </si>
  <si>
    <t>Double Strand Library</t>
    <phoneticPr fontId="18" type="noConversion"/>
  </si>
  <si>
    <t>MT haplogroup</t>
    <phoneticPr fontId="18" type="noConversion"/>
  </si>
  <si>
    <t>Y haplogroup</t>
    <phoneticPr fontId="18" type="noConversion"/>
  </si>
  <si>
    <t>1240k sex</t>
    <phoneticPr fontId="18" type="noConversion"/>
  </si>
  <si>
    <t>angsd</t>
    <phoneticPr fontId="18" type="noConversion"/>
  </si>
  <si>
    <t>R11b1b</t>
    <phoneticPr fontId="18" type="noConversion"/>
  </si>
  <si>
    <t>O2a1b1a1a1a-F611</t>
    <phoneticPr fontId="18" type="noConversion"/>
  </si>
  <si>
    <t>O2a1b1a1a1a-F611</t>
    <phoneticPr fontId="18" type="noConversion"/>
  </si>
  <si>
    <t>low MT reads</t>
    <phoneticPr fontId="18" type="noConversion"/>
  </si>
  <si>
    <t>N1b1a2*-L727x(Y16089)</t>
    <phoneticPr fontId="18" type="noConversion"/>
  </si>
  <si>
    <t>O2a1a1a1b1a-Z43972</t>
    <phoneticPr fontId="18" type="noConversion"/>
  </si>
  <si>
    <t>I30302</t>
    <phoneticPr fontId="18" type="noConversion"/>
  </si>
  <si>
    <t>low MT reads</t>
    <phoneticPr fontId="18" type="noConversion"/>
  </si>
  <si>
    <t>I30808</t>
    <phoneticPr fontId="18" type="noConversion"/>
  </si>
  <si>
    <t>O1*-CTS2866x(M307.1,CTS9540,F2340,CTS8589,F2131,CTS9341,M302)</t>
    <phoneticPr fontId="18" type="noConversion"/>
  </si>
  <si>
    <t>O2a2b1a1a1a2*-F1754x(F2453,A16640)</t>
    <phoneticPr fontId="18" type="noConversion"/>
  </si>
  <si>
    <t>O2a2b1a1a5a1-Z39664</t>
    <phoneticPr fontId="18" type="noConversion"/>
  </si>
  <si>
    <t>N1b1a1b-CTS11266</t>
    <phoneticPr fontId="18" type="noConversion"/>
  </si>
  <si>
    <t>O2a1b1a1a1a1a1-F646</t>
    <phoneticPr fontId="18" type="noConversion"/>
  </si>
  <si>
    <t>Q-Y570*(xQ-F746)?</t>
    <phoneticPr fontId="18" type="noConversion"/>
  </si>
  <si>
    <t>N1b1b-CTS962</t>
    <phoneticPr fontId="18" type="noConversion"/>
  </si>
  <si>
    <t>N1b1a2b*-Y13362x(Y16097)</t>
    <phoneticPr fontId="18" type="noConversion"/>
  </si>
  <si>
    <t>C2b1b1*-Z12271x(K511,Z665,F13534.2,Z45287,M93,BY203712,F12852,FGC39594,Z45273,F16026,MF3179,Z45354,MF2891)</t>
    <phoneticPr fontId="18" type="noConversion"/>
  </si>
  <si>
    <t>Q1a1a1*-F4935×(Z43863,PH3857)</t>
    <phoneticPr fontId="18" type="noConversion"/>
  </si>
  <si>
    <t>O2a2b1a1a1b*-CTS7634×(CTS5488)</t>
    <phoneticPr fontId="18" type="noConversion"/>
  </si>
  <si>
    <t>O1b1a2-F3079*x(F3217,F2775)</t>
    <phoneticPr fontId="18" type="noConversion"/>
  </si>
  <si>
    <t>I31517</t>
    <phoneticPr fontId="18" type="noConversion"/>
  </si>
  <si>
    <t>N1a2~CTS5442/etc*(xZ19792,FGC10879)</t>
    <phoneticPr fontId="18" type="noConversion"/>
  </si>
  <si>
    <t>O2a1b1a1a1a1ib*-MF20736x(MF20650)</t>
    <phoneticPr fontId="18" type="noConversion"/>
  </si>
  <si>
    <t>N1b1b-CTS962</t>
    <phoneticPr fontId="18" type="noConversion"/>
  </si>
  <si>
    <t>C2b1a2a*-Z12256x(F3777,Z36835,F11377)</t>
    <phoneticPr fontId="18" type="noConversion"/>
  </si>
  <si>
    <t>C2b1a2a2b1-F11551×(ACT1735,Z46455,ACT7125,Y172832,BY153298,Y149032,MF1886)</t>
    <phoneticPr fontId="18" type="noConversion"/>
  </si>
  <si>
    <t>O2a1b1a1a1a1e1b-F1200</t>
    <phoneticPr fontId="18" type="noConversion"/>
  </si>
  <si>
    <t>O2a1b1a2b2a-MF9198*x(MF9248^^)</t>
    <phoneticPr fontId="18" type="noConversion"/>
  </si>
  <si>
    <t>O2a1b1a1a1a1e1*-Y15980×(Y27900,MF6915,MF8070,MF6975)</t>
    <phoneticPr fontId="18" type="noConversion"/>
  </si>
  <si>
    <t>C2b1a1a*-F3949×(F3739,F22768)</t>
    <phoneticPr fontId="18" type="noConversion"/>
  </si>
  <si>
    <t>O1b1a2a1*-Z24393x(A16613)</t>
    <phoneticPr fontId="18" type="noConversion"/>
  </si>
  <si>
    <t>O2a2b2b1b-A16443</t>
    <phoneticPr fontId="18" type="noConversion"/>
  </si>
  <si>
    <t>N1b1a2b*-Y13921x(Y16109)</t>
    <phoneticPr fontId="18" type="noConversion"/>
  </si>
  <si>
    <t>O2a2b1a1a7a~Z44070</t>
    <phoneticPr fontId="18" type="noConversion"/>
  </si>
  <si>
    <t>N1b1*-Y6609x(Z19712,CTS704,L732,Y24395)</t>
    <phoneticPr fontId="18" type="noConversion"/>
  </si>
  <si>
    <t>N1b1b*-CTS962x(CTS1016)</t>
    <phoneticPr fontId="18" type="noConversion"/>
  </si>
  <si>
    <t>3'C&gt;T</t>
    <phoneticPr fontId="18" type="noConversion"/>
  </si>
  <si>
    <t>1240k sex</t>
    <phoneticPr fontId="18" type="noConversion"/>
  </si>
  <si>
    <t>IA1007</t>
    <phoneticPr fontId="18" type="noConversion"/>
  </si>
  <si>
    <t>O2a2b1a2b1a-CTS5529</t>
    <phoneticPr fontId="18" type="noConversion"/>
  </si>
  <si>
    <t># MT haplogroup : MT haplotype get from Haplogrep2</t>
    <phoneticPr fontId="18" type="noConversion"/>
  </si>
  <si>
    <t># Y haplogroup : Y haplogroup get from Yleaf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</si>
</sst>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%"/>
    <numFmt numFmtId="177" formatCode="0.0000"/>
    <numFmt numFmtId="178" formatCode="0.00000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3"/>
      <name val="Times New Roman"/>
      <family val="1"/>
    </font>
    <font>
      <sz val="12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等线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等线"/>
      <family val="2"/>
      <charset val="134"/>
      <scheme val="minor"/>
    </font>
    <font>
      <sz val="13"/>
      <color theme="1"/>
      <name val="等线"/>
      <family val="2"/>
      <scheme val="minor"/>
    </font>
    <font>
      <i/>
      <sz val="12"/>
      <name val="Times New Roman"/>
      <family val="1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80"/>
      </patternFill>
    </fill>
    <fill>
      <patternFill patternType="solid">
        <fgColor rgb="FFFF8A80"/>
      </patternFill>
    </fill>
    <fill>
      <patternFill patternType="solid">
        <fgColor rgb="FF81D4FA"/>
      </patternFill>
    </fill>
    <fill>
      <patternFill patternType="solid">
        <fgColor rgb="FF82B1FF"/>
      </patternFill>
    </fill>
    <fill>
      <patternFill patternType="solid">
        <fgColor rgb="FF81D4FA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4" fillId="0" borderId="0"/>
  </cellStyleXfs>
  <cellXfs count="12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0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176" fontId="19" fillId="0" borderId="0" xfId="42" applyNumberFormat="1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0" fontId="19" fillId="34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7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38" borderId="12" xfId="0" applyFont="1" applyFill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19" fillId="38" borderId="13" xfId="0" applyFont="1" applyFill="1" applyBorder="1" applyAlignment="1">
      <alignment horizontal="center"/>
    </xf>
    <xf numFmtId="0" fontId="19" fillId="38" borderId="11" xfId="0" applyFont="1" applyFill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38" borderId="17" xfId="0" applyFont="1" applyFill="1" applyBorder="1" applyAlignment="1">
      <alignment horizontal="center"/>
    </xf>
    <xf numFmtId="0" fontId="19" fillId="38" borderId="19" xfId="0" applyFont="1" applyFill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 wrapText="1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left"/>
    </xf>
    <xf numFmtId="0" fontId="19" fillId="34" borderId="0" xfId="0" applyFont="1" applyFill="1" applyAlignment="1">
      <alignment horizontal="left" vertical="center"/>
    </xf>
    <xf numFmtId="0" fontId="25" fillId="0" borderId="0" xfId="43" applyFont="1" applyAlignment="1">
      <alignment horizontal="center" vertical="center"/>
    </xf>
    <xf numFmtId="0" fontId="24" fillId="0" borderId="0" xfId="43"/>
    <xf numFmtId="0" fontId="26" fillId="0" borderId="0" xfId="43" applyFont="1" applyAlignment="1">
      <alignment horizontal="center" vertical="center"/>
    </xf>
    <xf numFmtId="0" fontId="26" fillId="40" borderId="0" xfId="43" applyFont="1" applyFill="1" applyAlignment="1">
      <alignment horizontal="center" vertical="center"/>
    </xf>
    <xf numFmtId="0" fontId="27" fillId="0" borderId="0" xfId="43" applyFont="1"/>
    <xf numFmtId="0" fontId="20" fillId="0" borderId="0" xfId="43" applyFont="1"/>
    <xf numFmtId="0" fontId="0" fillId="0" borderId="0" xfId="0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178" fontId="19" fillId="0" borderId="10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38" borderId="0" xfId="0" applyFont="1" applyFill="1" applyAlignment="1">
      <alignment horizontal="center" vertical="center"/>
    </xf>
    <xf numFmtId="0" fontId="28" fillId="38" borderId="23" xfId="0" applyFont="1" applyFill="1" applyBorder="1" applyAlignment="1">
      <alignment horizontal="center" vertical="center"/>
    </xf>
    <xf numFmtId="0" fontId="28" fillId="39" borderId="23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38" borderId="11" xfId="0" applyFont="1" applyFill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39" borderId="13" xfId="0" applyFont="1" applyFill="1" applyBorder="1" applyAlignment="1">
      <alignment horizontal="center" vertical="center"/>
    </xf>
    <xf numFmtId="0" fontId="28" fillId="38" borderId="13" xfId="0" applyFont="1" applyFill="1" applyBorder="1" applyAlignment="1">
      <alignment horizontal="center" vertical="center"/>
    </xf>
    <xf numFmtId="0" fontId="28" fillId="39" borderId="0" xfId="0" applyFont="1" applyFill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41" borderId="21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41" borderId="0" xfId="0" applyFont="1" applyFill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40" borderId="0" xfId="0" applyFont="1" applyFill="1" applyAlignment="1">
      <alignment horizontal="center" vertical="center"/>
    </xf>
    <xf numFmtId="0" fontId="26" fillId="42" borderId="0" xfId="0" applyFont="1" applyFill="1" applyAlignment="1">
      <alignment horizontal="center" vertical="center"/>
    </xf>
    <xf numFmtId="0" fontId="26" fillId="43" borderId="0" xfId="0" applyFont="1" applyFill="1" applyAlignment="1">
      <alignment horizontal="center" vertical="center"/>
    </xf>
    <xf numFmtId="0" fontId="26" fillId="43" borderId="23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40" borderId="21" xfId="0" applyFont="1" applyFill="1" applyBorder="1" applyAlignment="1">
      <alignment horizontal="center" vertical="center"/>
    </xf>
    <xf numFmtId="0" fontId="30" fillId="0" borderId="0" xfId="43" applyFont="1"/>
    <xf numFmtId="0" fontId="28" fillId="0" borderId="13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26" fillId="33" borderId="15" xfId="43" applyFont="1" applyFill="1" applyBorder="1" applyAlignment="1">
      <alignment horizontal="center" vertical="center"/>
    </xf>
    <xf numFmtId="0" fontId="26" fillId="33" borderId="21" xfId="43" applyFont="1" applyFill="1" applyBorder="1" applyAlignment="1">
      <alignment horizontal="center" vertical="center"/>
    </xf>
    <xf numFmtId="0" fontId="26" fillId="33" borderId="14" xfId="43" applyFont="1" applyFill="1" applyBorder="1" applyAlignment="1">
      <alignment horizontal="center" vertical="center"/>
    </xf>
    <xf numFmtId="0" fontId="26" fillId="33" borderId="13" xfId="43" applyFont="1" applyFill="1" applyBorder="1" applyAlignment="1">
      <alignment horizontal="center" vertical="center"/>
    </xf>
    <xf numFmtId="0" fontId="26" fillId="33" borderId="0" xfId="43" applyFont="1" applyFill="1" applyAlignment="1">
      <alignment horizontal="center" vertical="center"/>
    </xf>
    <xf numFmtId="0" fontId="26" fillId="33" borderId="12" xfId="43" applyFont="1" applyFill="1" applyBorder="1" applyAlignment="1">
      <alignment horizontal="center" vertical="center"/>
    </xf>
    <xf numFmtId="0" fontId="26" fillId="0" borderId="13" xfId="43" applyFont="1" applyBorder="1" applyAlignment="1">
      <alignment horizontal="center" vertical="center"/>
    </xf>
    <xf numFmtId="0" fontId="26" fillId="0" borderId="12" xfId="43" applyFont="1" applyBorder="1" applyAlignment="1">
      <alignment horizontal="center" vertical="center"/>
    </xf>
    <xf numFmtId="0" fontId="26" fillId="44" borderId="0" xfId="43" applyFont="1" applyFill="1" applyAlignment="1">
      <alignment horizontal="center" vertical="center"/>
    </xf>
    <xf numFmtId="0" fontId="26" fillId="42" borderId="0" xfId="43" applyFont="1" applyFill="1" applyAlignment="1">
      <alignment horizontal="center" vertical="center"/>
    </xf>
    <xf numFmtId="0" fontId="26" fillId="0" borderId="11" xfId="43" applyFont="1" applyBorder="1" applyAlignment="1">
      <alignment horizontal="center" vertical="center"/>
    </xf>
    <xf numFmtId="0" fontId="26" fillId="0" borderId="23" xfId="43" applyFont="1" applyBorder="1" applyAlignment="1">
      <alignment horizontal="center" vertical="center"/>
    </xf>
    <xf numFmtId="0" fontId="26" fillId="44" borderId="23" xfId="43" applyFont="1" applyFill="1" applyBorder="1" applyAlignment="1">
      <alignment horizontal="center" vertical="center"/>
    </xf>
    <xf numFmtId="0" fontId="26" fillId="0" borderId="10" xfId="43" applyFont="1" applyBorder="1" applyAlignment="1">
      <alignment horizontal="center" vertical="center"/>
    </xf>
    <xf numFmtId="0" fontId="25" fillId="0" borderId="17" xfId="43" applyFont="1" applyBorder="1" applyAlignment="1">
      <alignment horizontal="center" vertical="center"/>
    </xf>
    <xf numFmtId="0" fontId="25" fillId="0" borderId="18" xfId="43" applyFont="1" applyBorder="1" applyAlignment="1">
      <alignment horizontal="center" vertical="center"/>
    </xf>
    <xf numFmtId="0" fontId="25" fillId="0" borderId="19" xfId="43" applyFont="1" applyBorder="1" applyAlignment="1">
      <alignment horizontal="center" vertical="center"/>
    </xf>
    <xf numFmtId="0" fontId="33" fillId="0" borderId="0" xfId="43" applyFont="1"/>
    <xf numFmtId="0" fontId="26" fillId="0" borderId="0" xfId="43" applyFont="1" applyAlignment="1">
      <alignment horizontal="left" vertical="center"/>
    </xf>
    <xf numFmtId="0" fontId="19" fillId="36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E!$F$1</c:f>
              <c:strCache>
                <c:ptCount val="1"/>
                <c:pt idx="0">
                  <c:v>yRate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E!$E$2:$E$100</c:f>
              <c:numCache>
                <c:formatCode>General</c:formatCode>
                <c:ptCount val="99"/>
                <c:pt idx="0">
                  <c:v>0.78360613756162101</c:v>
                </c:pt>
                <c:pt idx="1">
                  <c:v>0.3351157744799258</c:v>
                </c:pt>
                <c:pt idx="2">
                  <c:v>0.70826939394486477</c:v>
                </c:pt>
                <c:pt idx="3">
                  <c:v>0.72159804849293385</c:v>
                </c:pt>
                <c:pt idx="4">
                  <c:v>0.4081155664865973</c:v>
                </c:pt>
                <c:pt idx="5">
                  <c:v>0.60717984349489329</c:v>
                </c:pt>
                <c:pt idx="6">
                  <c:v>0.47310376942306753</c:v>
                </c:pt>
                <c:pt idx="7">
                  <c:v>0.48606083481615953</c:v>
                </c:pt>
                <c:pt idx="8">
                  <c:v>1.0187415940588271</c:v>
                </c:pt>
                <c:pt idx="9">
                  <c:v>1.0416178309110797</c:v>
                </c:pt>
                <c:pt idx="10">
                  <c:v>0.9059482344209896</c:v>
                </c:pt>
                <c:pt idx="11">
                  <c:v>1.0643119808869017</c:v>
                </c:pt>
                <c:pt idx="12">
                  <c:v>0.53571157974491723</c:v>
                </c:pt>
                <c:pt idx="13">
                  <c:v>0.51531816873020442</c:v>
                </c:pt>
                <c:pt idx="14">
                  <c:v>0.96994469824477036</c:v>
                </c:pt>
                <c:pt idx="15">
                  <c:v>0.51188352770790457</c:v>
                </c:pt>
                <c:pt idx="16">
                  <c:v>0.97250093219895317</c:v>
                </c:pt>
                <c:pt idx="17">
                  <c:v>0.98647070993675012</c:v>
                </c:pt>
                <c:pt idx="18">
                  <c:v>0.48551896691477192</c:v>
                </c:pt>
                <c:pt idx="19">
                  <c:v>0.49653055871294915</c:v>
                </c:pt>
                <c:pt idx="20">
                  <c:v>0.94876034882215821</c:v>
                </c:pt>
                <c:pt idx="21">
                  <c:v>0.51478004881377892</c:v>
                </c:pt>
                <c:pt idx="22">
                  <c:v>1.4998651036678314</c:v>
                </c:pt>
                <c:pt idx="23">
                  <c:v>0.78792925661845048</c:v>
                </c:pt>
                <c:pt idx="24">
                  <c:v>0.41747979149876691</c:v>
                </c:pt>
                <c:pt idx="25">
                  <c:v>0.54016939367484307</c:v>
                </c:pt>
                <c:pt idx="26">
                  <c:v>0.43238567481077778</c:v>
                </c:pt>
                <c:pt idx="27">
                  <c:v>0.92050239955316127</c:v>
                </c:pt>
                <c:pt idx="28">
                  <c:v>1.000868856025968</c:v>
                </c:pt>
                <c:pt idx="29">
                  <c:v>1.0263542398205188</c:v>
                </c:pt>
                <c:pt idx="30">
                  <c:v>0.49820004617543112</c:v>
                </c:pt>
                <c:pt idx="31">
                  <c:v>0.89512949096654526</c:v>
                </c:pt>
                <c:pt idx="32">
                  <c:v>0.4371996836386739</c:v>
                </c:pt>
                <c:pt idx="33">
                  <c:v>1.0112653688077555</c:v>
                </c:pt>
                <c:pt idx="34">
                  <c:v>0.95661310976561986</c:v>
                </c:pt>
                <c:pt idx="35">
                  <c:v>0.43251823409454165</c:v>
                </c:pt>
                <c:pt idx="36">
                  <c:v>0.50752107140038849</c:v>
                </c:pt>
                <c:pt idx="37">
                  <c:v>0.49256362184298019</c:v>
                </c:pt>
                <c:pt idx="38">
                  <c:v>0.84748958998295743</c:v>
                </c:pt>
                <c:pt idx="39">
                  <c:v>0.86936930348213226</c:v>
                </c:pt>
                <c:pt idx="40">
                  <c:v>0.91383532292623182</c:v>
                </c:pt>
                <c:pt idx="41">
                  <c:v>0.86351626631169187</c:v>
                </c:pt>
                <c:pt idx="42">
                  <c:v>0.49790660225442834</c:v>
                </c:pt>
                <c:pt idx="43">
                  <c:v>0.99164194706413655</c:v>
                </c:pt>
                <c:pt idx="44">
                  <c:v>0.95937751749289046</c:v>
                </c:pt>
                <c:pt idx="45">
                  <c:v>0.43761504635231091</c:v>
                </c:pt>
                <c:pt idx="46">
                  <c:v>0.90166976853914915</c:v>
                </c:pt>
                <c:pt idx="47">
                  <c:v>0.50022186442182137</c:v>
                </c:pt>
                <c:pt idx="48">
                  <c:v>0.4745986700312167</c:v>
                </c:pt>
                <c:pt idx="49">
                  <c:v>0.5017169364973757</c:v>
                </c:pt>
                <c:pt idx="50">
                  <c:v>1.0491017964071856</c:v>
                </c:pt>
                <c:pt idx="51">
                  <c:v>0.52162611404380166</c:v>
                </c:pt>
                <c:pt idx="52">
                  <c:v>0.49173931681105687</c:v>
                </c:pt>
                <c:pt idx="53">
                  <c:v>0.51565738903355729</c:v>
                </c:pt>
                <c:pt idx="54">
                  <c:v>1.0105046854794424</c:v>
                </c:pt>
                <c:pt idx="55">
                  <c:v>0.50817918445515997</c:v>
                </c:pt>
                <c:pt idx="56">
                  <c:v>0.98044788334201327</c:v>
                </c:pt>
                <c:pt idx="57">
                  <c:v>0.50462614969121233</c:v>
                </c:pt>
                <c:pt idx="58">
                  <c:v>0.48912446198270559</c:v>
                </c:pt>
                <c:pt idx="59">
                  <c:v>0.6916904224901117</c:v>
                </c:pt>
                <c:pt idx="60">
                  <c:v>0.47996859269369035</c:v>
                </c:pt>
                <c:pt idx="61">
                  <c:v>0.96557344039064175</c:v>
                </c:pt>
                <c:pt idx="62">
                  <c:v>0.48034604364117262</c:v>
                </c:pt>
                <c:pt idx="63">
                  <c:v>0.46879221449738667</c:v>
                </c:pt>
                <c:pt idx="64">
                  <c:v>0.50924185898430174</c:v>
                </c:pt>
                <c:pt idx="65">
                  <c:v>0.96065548068205153</c:v>
                </c:pt>
                <c:pt idx="66">
                  <c:v>0.45706258419486556</c:v>
                </c:pt>
                <c:pt idx="67">
                  <c:v>0.98066300530198336</c:v>
                </c:pt>
                <c:pt idx="68">
                  <c:v>0.95632830158337823</c:v>
                </c:pt>
              </c:numCache>
            </c:numRef>
          </c:xVal>
          <c:yVal>
            <c:numRef>
              <c:f>E!$F$2:$F$100</c:f>
              <c:numCache>
                <c:formatCode>General</c:formatCode>
                <c:ptCount val="99"/>
                <c:pt idx="0">
                  <c:v>2.1984250624213064E-2</c:v>
                </c:pt>
                <c:pt idx="1">
                  <c:v>0.42158556380018553</c:v>
                </c:pt>
                <c:pt idx="2">
                  <c:v>7.4576044243047923E-3</c:v>
                </c:pt>
                <c:pt idx="3">
                  <c:v>1.1451472162325673E-2</c:v>
                </c:pt>
                <c:pt idx="4">
                  <c:v>0.4701341004582254</c:v>
                </c:pt>
                <c:pt idx="5">
                  <c:v>0.37832414838924439</c:v>
                </c:pt>
                <c:pt idx="6">
                  <c:v>0.48490760256850157</c:v>
                </c:pt>
                <c:pt idx="7">
                  <c:v>0.47682597312340114</c:v>
                </c:pt>
                <c:pt idx="8">
                  <c:v>4.9056585384870278E-3</c:v>
                </c:pt>
                <c:pt idx="9">
                  <c:v>1.4089255017525058E-2</c:v>
                </c:pt>
                <c:pt idx="10">
                  <c:v>1.0838470815447025E-2</c:v>
                </c:pt>
                <c:pt idx="11">
                  <c:v>1.0007040091071817E-2</c:v>
                </c:pt>
                <c:pt idx="12">
                  <c:v>0.53795091972892195</c:v>
                </c:pt>
                <c:pt idx="13">
                  <c:v>0.56131354318568127</c:v>
                </c:pt>
                <c:pt idx="14">
                  <c:v>8.0627587637966194E-3</c:v>
                </c:pt>
                <c:pt idx="15">
                  <c:v>0.51752637940609592</c:v>
                </c:pt>
                <c:pt idx="16">
                  <c:v>1.3665449020737019E-2</c:v>
                </c:pt>
                <c:pt idx="17">
                  <c:v>1.7710784023960119E-2</c:v>
                </c:pt>
                <c:pt idx="18">
                  <c:v>0.48959216229120472</c:v>
                </c:pt>
                <c:pt idx="19">
                  <c:v>0.5944793215003934</c:v>
                </c:pt>
                <c:pt idx="20">
                  <c:v>2.0908659446865426E-2</c:v>
                </c:pt>
                <c:pt idx="21">
                  <c:v>0.47840857826977129</c:v>
                </c:pt>
                <c:pt idx="22">
                  <c:v>7.3679027667237721E-3</c:v>
                </c:pt>
                <c:pt idx="23">
                  <c:v>0.19610863031438328</c:v>
                </c:pt>
                <c:pt idx="24">
                  <c:v>0.43954398137739481</c:v>
                </c:pt>
                <c:pt idx="25">
                  <c:v>0.56981328677236764</c:v>
                </c:pt>
                <c:pt idx="26">
                  <c:v>0.44772441813475466</c:v>
                </c:pt>
                <c:pt idx="27">
                  <c:v>1.0389513989431677E-2</c:v>
                </c:pt>
                <c:pt idx="28">
                  <c:v>8.8317956900596656E-3</c:v>
                </c:pt>
                <c:pt idx="29">
                  <c:v>2.3652123091715486E-2</c:v>
                </c:pt>
                <c:pt idx="30">
                  <c:v>0.47359742127976978</c:v>
                </c:pt>
                <c:pt idx="31">
                  <c:v>5.7562473248397548E-3</c:v>
                </c:pt>
                <c:pt idx="32">
                  <c:v>0.44088905312017845</c:v>
                </c:pt>
                <c:pt idx="33">
                  <c:v>1.3795408336896482E-2</c:v>
                </c:pt>
                <c:pt idx="34">
                  <c:v>1.0239511339755402E-2</c:v>
                </c:pt>
                <c:pt idx="35">
                  <c:v>0.4440374051551505</c:v>
                </c:pt>
                <c:pt idx="36">
                  <c:v>0.50477042225470559</c:v>
                </c:pt>
                <c:pt idx="37">
                  <c:v>0.52635555731771555</c:v>
                </c:pt>
                <c:pt idx="38">
                  <c:v>5.5553063268306115E-3</c:v>
                </c:pt>
                <c:pt idx="39">
                  <c:v>6.0981103787470176E-3</c:v>
                </c:pt>
                <c:pt idx="40">
                  <c:v>8.3467833414357477E-3</c:v>
                </c:pt>
                <c:pt idx="41">
                  <c:v>5.2251870676267116E-3</c:v>
                </c:pt>
                <c:pt idx="42">
                  <c:v>0.48577720943449848</c:v>
                </c:pt>
                <c:pt idx="43">
                  <c:v>7.2950259727755798E-3</c:v>
                </c:pt>
                <c:pt idx="44">
                  <c:v>6.988690599580692E-3</c:v>
                </c:pt>
                <c:pt idx="45">
                  <c:v>0.44786428911158765</c:v>
                </c:pt>
                <c:pt idx="46">
                  <c:v>4.772418674146111E-3</c:v>
                </c:pt>
                <c:pt idx="47">
                  <c:v>0.49042179596079977</c:v>
                </c:pt>
                <c:pt idx="48">
                  <c:v>0.44708657069006513</c:v>
                </c:pt>
                <c:pt idx="49">
                  <c:v>0.51914134693575809</c:v>
                </c:pt>
                <c:pt idx="50">
                  <c:v>1.2405958915502328E-2</c:v>
                </c:pt>
                <c:pt idx="51">
                  <c:v>0.43092331275844481</c:v>
                </c:pt>
                <c:pt idx="52">
                  <c:v>0.47913327672401318</c:v>
                </c:pt>
                <c:pt idx="53">
                  <c:v>0.52683776067985155</c:v>
                </c:pt>
                <c:pt idx="54">
                  <c:v>1.5486907735406434E-3</c:v>
                </c:pt>
                <c:pt idx="55">
                  <c:v>0.46403337354372798</c:v>
                </c:pt>
                <c:pt idx="56">
                  <c:v>1.2065620117550777E-2</c:v>
                </c:pt>
                <c:pt idx="57">
                  <c:v>0.53249919734083739</c:v>
                </c:pt>
                <c:pt idx="58">
                  <c:v>0.4633369914617726</c:v>
                </c:pt>
                <c:pt idx="59">
                  <c:v>0.30906281530415869</c:v>
                </c:pt>
                <c:pt idx="60">
                  <c:v>0.47057517712857466</c:v>
                </c:pt>
                <c:pt idx="61">
                  <c:v>7.9905989252318805E-3</c:v>
                </c:pt>
                <c:pt idx="62">
                  <c:v>0.47963118066269933</c:v>
                </c:pt>
                <c:pt idx="63">
                  <c:v>0.42590051700603293</c:v>
                </c:pt>
                <c:pt idx="64">
                  <c:v>0.48684539213205225</c:v>
                </c:pt>
                <c:pt idx="65">
                  <c:v>1.3950367565526924E-2</c:v>
                </c:pt>
                <c:pt idx="66">
                  <c:v>0.41337822561341037</c:v>
                </c:pt>
                <c:pt idx="67">
                  <c:v>6.8031891093539021E-3</c:v>
                </c:pt>
                <c:pt idx="68">
                  <c:v>6.6519009770667744E-3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E-4DBD-9B67-CE28DEB29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033808"/>
        <c:axId val="1363391792"/>
      </c:scatterChart>
      <c:valAx>
        <c:axId val="136203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X-rate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3391792"/>
        <c:crosses val="autoZero"/>
        <c:crossBetween val="midCat"/>
      </c:valAx>
      <c:valAx>
        <c:axId val="136339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Y-rate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203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309563</xdr:colOff>
      <xdr:row>1</xdr:row>
      <xdr:rowOff>142875</xdr:rowOff>
    </xdr:from>
    <xdr:to>
      <xdr:col>16</xdr:col>
      <xdr:colOff>552451</xdr:colOff>
      <xdr:row>22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69A8298-9AC3-45E4-989B-9D6D43313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tabSelected="1" topLeftCell="A43" zoomScaleNormal="100" workbookViewId="0">
      <selection activeCell="M71" sqref="M71"/>
    </sheetView>
  </sheetViews>
  <sheetFormatPr defaultColWidth="9" defaultRowHeight="15" x14ac:dyDescent="0.2"/>
  <cols>
    <col min="1" max="1" width="20.5" style="1" customWidth="1"/>
    <col min="2" max="2" width="13.125" style="1" bestFit="1" customWidth="1"/>
    <col min="3" max="3" width="10.25" style="1" bestFit="1" customWidth="1"/>
    <col min="4" max="4" width="12.875" style="1" bestFit="1" customWidth="1"/>
    <col min="5" max="5" width="11.25" style="1" bestFit="1" customWidth="1"/>
    <col min="6" max="6" width="12.5" style="1" bestFit="1" customWidth="1"/>
    <col min="7" max="7" width="11.875" style="1" bestFit="1" customWidth="1"/>
    <col min="8" max="8" width="12.25" style="1" bestFit="1" customWidth="1"/>
    <col min="9" max="9" width="8.75" style="1" bestFit="1" customWidth="1"/>
    <col min="10" max="10" width="9.25" style="1" bestFit="1" customWidth="1"/>
    <col min="11" max="11" width="11.875" style="1" bestFit="1" customWidth="1"/>
    <col min="12" max="12" width="8.375" style="1" bestFit="1" customWidth="1"/>
    <col min="13" max="13" width="31.875" style="3" customWidth="1"/>
    <col min="14" max="15" width="6.75" style="11" bestFit="1" customWidth="1"/>
    <col min="16" max="16" width="12.875" style="1" bestFit="1" customWidth="1"/>
    <col min="17" max="17" width="8.375" style="1" bestFit="1" customWidth="1"/>
    <col min="18" max="18" width="10.125" style="1" bestFit="1" customWidth="1"/>
    <col min="19" max="19" width="11.75" style="1" bestFit="1" customWidth="1"/>
    <col min="20" max="20" width="7.625" style="1" bestFit="1" customWidth="1"/>
    <col min="21" max="21" width="4.25" style="1" bestFit="1" customWidth="1"/>
    <col min="22" max="22" width="9" style="1"/>
    <col min="23" max="24" width="13.625" style="1" bestFit="1" customWidth="1"/>
    <col min="25" max="25" width="10.5" style="1" bestFit="1" customWidth="1"/>
    <col min="26" max="32" width="9.125" style="1" bestFit="1" customWidth="1"/>
    <col min="33" max="16384" width="9" style="1"/>
  </cols>
  <sheetData>
    <row r="1" spans="1:25" x14ac:dyDescent="0.2">
      <c r="A1" s="4" t="s">
        <v>802</v>
      </c>
    </row>
    <row r="2" spans="1: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803</v>
      </c>
      <c r="L2" s="1" t="s">
        <v>11</v>
      </c>
      <c r="M2" s="1" t="s">
        <v>804</v>
      </c>
      <c r="N2" s="11" t="s">
        <v>12</v>
      </c>
      <c r="O2" s="1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805</v>
      </c>
      <c r="W2" s="1" t="s">
        <v>155</v>
      </c>
      <c r="X2" s="1" t="s">
        <v>806</v>
      </c>
      <c r="Y2" s="1" t="s">
        <v>156</v>
      </c>
    </row>
    <row r="3" spans="1:25" x14ac:dyDescent="0.2">
      <c r="A3" s="1" t="s">
        <v>165</v>
      </c>
      <c r="B3" s="2">
        <v>2.47E-2</v>
      </c>
      <c r="C3" s="2">
        <v>5.0000000000000001E-3</v>
      </c>
      <c r="D3" s="1">
        <v>0.8</v>
      </c>
      <c r="E3" s="1">
        <v>101</v>
      </c>
      <c r="F3" s="1">
        <v>61</v>
      </c>
      <c r="G3" s="1">
        <v>387566</v>
      </c>
      <c r="H3" s="1">
        <v>23790551</v>
      </c>
      <c r="I3" s="1">
        <v>1849</v>
      </c>
      <c r="J3" s="1">
        <v>57</v>
      </c>
      <c r="K3" s="1" t="s">
        <v>807</v>
      </c>
      <c r="L3" s="1">
        <v>0.89710000000000001</v>
      </c>
      <c r="M3" s="3" t="s">
        <v>809</v>
      </c>
      <c r="N3" s="11">
        <v>0.224</v>
      </c>
      <c r="O3" s="11">
        <v>0.25080000000000002</v>
      </c>
      <c r="P3" s="1">
        <v>40.9</v>
      </c>
      <c r="Q3" s="2">
        <v>7.6899999999999998E-3</v>
      </c>
      <c r="R3" s="1">
        <v>55782</v>
      </c>
      <c r="S3" s="1">
        <v>110175</v>
      </c>
      <c r="T3" s="1" t="s">
        <v>26</v>
      </c>
      <c r="U3" s="1" t="s">
        <v>26</v>
      </c>
      <c r="V3" s="1" t="s">
        <v>26</v>
      </c>
      <c r="W3" s="1" t="s">
        <v>153</v>
      </c>
      <c r="X3" s="1" t="s">
        <v>22</v>
      </c>
      <c r="Y3" s="1" t="s">
        <v>157</v>
      </c>
    </row>
    <row r="4" spans="1:25" x14ac:dyDescent="0.2">
      <c r="A4" s="1" t="s">
        <v>123</v>
      </c>
      <c r="B4" s="2">
        <v>0.02</v>
      </c>
      <c r="C4" s="2">
        <v>5.7000000000000002E-3</v>
      </c>
      <c r="D4" s="1">
        <v>0.72</v>
      </c>
      <c r="E4" s="1">
        <v>87</v>
      </c>
      <c r="F4" s="1">
        <v>53</v>
      </c>
      <c r="G4" s="1">
        <v>449206</v>
      </c>
      <c r="H4" s="1">
        <v>23872886</v>
      </c>
      <c r="I4" s="1">
        <v>2</v>
      </c>
      <c r="J4" s="1">
        <v>50</v>
      </c>
      <c r="K4" s="1" t="s">
        <v>22</v>
      </c>
      <c r="L4" s="1" t="s">
        <v>22</v>
      </c>
      <c r="M4" s="3" t="s">
        <v>22</v>
      </c>
      <c r="N4" s="11">
        <v>5.5999999999999999E-3</v>
      </c>
      <c r="O4" s="11">
        <v>6.1999999999999998E-3</v>
      </c>
      <c r="P4" s="1">
        <v>40.200000000000003</v>
      </c>
      <c r="Q4" s="2">
        <v>7.7099999999999998E-3</v>
      </c>
      <c r="R4" s="1">
        <v>5446</v>
      </c>
      <c r="S4" s="1">
        <v>10475</v>
      </c>
      <c r="T4" s="1" t="s">
        <v>22</v>
      </c>
      <c r="U4" s="1" t="s">
        <v>26</v>
      </c>
      <c r="V4" s="1" t="s">
        <v>22</v>
      </c>
      <c r="W4" s="1" t="s">
        <v>810</v>
      </c>
      <c r="X4" s="1" t="s">
        <v>22</v>
      </c>
      <c r="Y4" s="1" t="s">
        <v>22</v>
      </c>
    </row>
    <row r="5" spans="1:25" x14ac:dyDescent="0.2">
      <c r="A5" s="1" t="s">
        <v>70</v>
      </c>
      <c r="B5" s="2">
        <v>4.48E-2</v>
      </c>
      <c r="C5" s="2">
        <v>1.03E-2</v>
      </c>
      <c r="D5" s="1">
        <v>0.78</v>
      </c>
      <c r="E5" s="1">
        <v>79</v>
      </c>
      <c r="F5" s="1">
        <v>63</v>
      </c>
      <c r="G5" s="1">
        <v>893949</v>
      </c>
      <c r="H5" s="1">
        <v>56935532</v>
      </c>
      <c r="I5" s="1">
        <v>2386</v>
      </c>
      <c r="J5" s="1">
        <v>54</v>
      </c>
      <c r="K5" s="1" t="s">
        <v>71</v>
      </c>
      <c r="L5" s="1">
        <v>0.89690000000000003</v>
      </c>
      <c r="M5" s="3" t="s">
        <v>811</v>
      </c>
      <c r="N5" s="11">
        <v>0.23250000000000001</v>
      </c>
      <c r="O5" s="11">
        <v>0.23499999999999999</v>
      </c>
      <c r="P5" s="1">
        <v>40.9</v>
      </c>
      <c r="Q5" s="2">
        <v>1.839E-2</v>
      </c>
      <c r="R5" s="1">
        <v>48771</v>
      </c>
      <c r="S5" s="1">
        <v>96028</v>
      </c>
      <c r="T5" s="1" t="s">
        <v>26</v>
      </c>
      <c r="U5" s="1" t="s">
        <v>26</v>
      </c>
      <c r="V5" s="1" t="s">
        <v>26</v>
      </c>
      <c r="W5" s="1" t="s">
        <v>153</v>
      </c>
      <c r="X5" s="1" t="s">
        <v>22</v>
      </c>
      <c r="Y5" s="1" t="s">
        <v>157</v>
      </c>
    </row>
    <row r="6" spans="1:25" x14ac:dyDescent="0.2">
      <c r="A6" s="1" t="s">
        <v>163</v>
      </c>
      <c r="B6" s="2">
        <v>6.7500000000000004E-2</v>
      </c>
      <c r="C6" s="2">
        <v>1.2800000000000001E-2</v>
      </c>
      <c r="D6" s="1">
        <v>0.82</v>
      </c>
      <c r="E6" s="1">
        <v>91</v>
      </c>
      <c r="F6" s="1">
        <v>60</v>
      </c>
      <c r="G6" s="1">
        <v>1030374</v>
      </c>
      <c r="H6" s="1">
        <v>62804077</v>
      </c>
      <c r="I6" s="1">
        <v>1663</v>
      </c>
      <c r="J6" s="1">
        <v>57</v>
      </c>
      <c r="K6" s="1" t="s">
        <v>164</v>
      </c>
      <c r="L6" s="1">
        <v>0.95350000000000001</v>
      </c>
      <c r="M6" s="3" t="s">
        <v>812</v>
      </c>
      <c r="N6" s="11">
        <v>0.2097</v>
      </c>
      <c r="O6" s="11">
        <v>0.23960000000000001</v>
      </c>
      <c r="P6" s="1">
        <v>40.9</v>
      </c>
      <c r="Q6" s="2">
        <v>2.0289999999999999E-2</v>
      </c>
      <c r="R6" s="1">
        <v>122254</v>
      </c>
      <c r="S6" s="1">
        <v>234923</v>
      </c>
      <c r="T6" s="1" t="s">
        <v>26</v>
      </c>
      <c r="U6" s="1" t="s">
        <v>26</v>
      </c>
      <c r="V6" s="1" t="s">
        <v>26</v>
      </c>
      <c r="W6" s="1" t="s">
        <v>153</v>
      </c>
      <c r="X6" s="1" t="s">
        <v>22</v>
      </c>
      <c r="Y6" s="1" t="s">
        <v>157</v>
      </c>
    </row>
    <row r="7" spans="1:25" x14ac:dyDescent="0.2">
      <c r="A7" s="1" t="s">
        <v>813</v>
      </c>
      <c r="B7" s="2">
        <v>2.2700000000000001E-2</v>
      </c>
      <c r="C7" s="2">
        <v>1.46E-2</v>
      </c>
      <c r="D7" s="1">
        <v>0.36</v>
      </c>
      <c r="E7" s="1">
        <v>87</v>
      </c>
      <c r="F7" s="1">
        <v>59</v>
      </c>
      <c r="G7" s="1">
        <v>1211068</v>
      </c>
      <c r="H7" s="1">
        <v>72162314</v>
      </c>
      <c r="I7" s="1">
        <v>492</v>
      </c>
      <c r="J7" s="1">
        <v>55</v>
      </c>
      <c r="K7" s="1" t="s">
        <v>22</v>
      </c>
      <c r="L7" s="1" t="s">
        <v>22</v>
      </c>
      <c r="M7" s="3" t="s">
        <v>808</v>
      </c>
      <c r="N7" s="11">
        <v>0.24940000000000001</v>
      </c>
      <c r="O7" s="11">
        <v>0.245</v>
      </c>
      <c r="P7" s="1">
        <v>40.9</v>
      </c>
      <c r="Q7" s="2">
        <v>2.3310000000000001E-2</v>
      </c>
      <c r="R7" s="1">
        <v>87170</v>
      </c>
      <c r="S7" s="1">
        <v>173487</v>
      </c>
      <c r="T7" s="1" t="s">
        <v>26</v>
      </c>
      <c r="U7" s="1" t="s">
        <v>26</v>
      </c>
      <c r="V7" s="1" t="s">
        <v>26</v>
      </c>
      <c r="W7" s="1" t="s">
        <v>814</v>
      </c>
      <c r="X7" s="1" t="s">
        <v>22</v>
      </c>
      <c r="Y7" s="1" t="s">
        <v>157</v>
      </c>
    </row>
    <row r="8" spans="1:25" x14ac:dyDescent="0.2">
      <c r="A8" s="1" t="s">
        <v>815</v>
      </c>
      <c r="B8" s="2">
        <v>1.9800000000000002E-2</v>
      </c>
      <c r="C8" s="2">
        <v>1.41E-2</v>
      </c>
      <c r="D8" s="1">
        <v>0.28999999999999998</v>
      </c>
      <c r="E8" s="1">
        <v>86</v>
      </c>
      <c r="F8" s="1">
        <v>60</v>
      </c>
      <c r="G8" s="1">
        <v>1252540</v>
      </c>
      <c r="H8" s="1">
        <v>75609832</v>
      </c>
      <c r="I8" s="1">
        <v>8467</v>
      </c>
      <c r="J8" s="1">
        <v>57</v>
      </c>
      <c r="K8" s="1" t="s">
        <v>105</v>
      </c>
      <c r="L8" s="1">
        <v>0.91080000000000005</v>
      </c>
      <c r="M8" s="3" t="s">
        <v>816</v>
      </c>
      <c r="N8" s="11">
        <v>0.1812</v>
      </c>
      <c r="O8" s="11">
        <v>0.18770000000000001</v>
      </c>
      <c r="P8" s="1">
        <v>40.9</v>
      </c>
      <c r="Q8" s="2">
        <v>2.4420000000000001E-2</v>
      </c>
      <c r="R8" s="1">
        <v>59267</v>
      </c>
      <c r="S8" s="1">
        <v>115559</v>
      </c>
      <c r="T8" s="1" t="s">
        <v>26</v>
      </c>
      <c r="U8" s="1" t="s">
        <v>26</v>
      </c>
      <c r="V8" s="1" t="s">
        <v>26</v>
      </c>
      <c r="W8" s="1" t="s">
        <v>153</v>
      </c>
      <c r="X8" s="1" t="s">
        <v>22</v>
      </c>
      <c r="Y8" s="1" t="s">
        <v>157</v>
      </c>
    </row>
    <row r="9" spans="1:25" x14ac:dyDescent="0.2">
      <c r="A9" s="1" t="s">
        <v>61</v>
      </c>
      <c r="B9" s="2">
        <v>1.9699999999999999E-2</v>
      </c>
      <c r="C9" s="2">
        <v>1.5599999999999999E-2</v>
      </c>
      <c r="D9" s="1">
        <v>0.21</v>
      </c>
      <c r="E9" s="1">
        <v>96</v>
      </c>
      <c r="F9" s="1">
        <v>66</v>
      </c>
      <c r="G9" s="1">
        <v>1232380</v>
      </c>
      <c r="H9" s="1">
        <v>81982012</v>
      </c>
      <c r="I9" s="1">
        <v>546</v>
      </c>
      <c r="J9" s="1">
        <v>60</v>
      </c>
      <c r="K9" s="1" t="s">
        <v>22</v>
      </c>
      <c r="L9" s="1" t="s">
        <v>22</v>
      </c>
      <c r="M9" s="3" t="s">
        <v>817</v>
      </c>
      <c r="N9" s="11">
        <v>0.26769999999999999</v>
      </c>
      <c r="O9" s="11">
        <v>0.26979999999999998</v>
      </c>
      <c r="P9" s="1">
        <v>40.9</v>
      </c>
      <c r="Q9" s="2">
        <v>2.648E-2</v>
      </c>
      <c r="R9" s="1">
        <v>118499</v>
      </c>
      <c r="S9" s="1">
        <v>238542</v>
      </c>
      <c r="T9" s="1" t="s">
        <v>26</v>
      </c>
      <c r="U9" s="1" t="s">
        <v>26</v>
      </c>
      <c r="V9" s="1" t="s">
        <v>26</v>
      </c>
      <c r="W9" s="1" t="s">
        <v>814</v>
      </c>
      <c r="X9" s="1" t="s">
        <v>22</v>
      </c>
      <c r="Y9" s="1" t="s">
        <v>157</v>
      </c>
    </row>
    <row r="10" spans="1:25" x14ac:dyDescent="0.2">
      <c r="A10" s="1" t="s">
        <v>84</v>
      </c>
      <c r="B10" s="2">
        <v>1.7000000000000001E-2</v>
      </c>
      <c r="C10" s="2">
        <v>1.5299999999999999E-2</v>
      </c>
      <c r="D10" s="1">
        <v>0.1</v>
      </c>
      <c r="E10" s="1">
        <v>89</v>
      </c>
      <c r="F10" s="1">
        <v>57</v>
      </c>
      <c r="G10" s="1">
        <v>1439145</v>
      </c>
      <c r="H10" s="1">
        <v>82213256</v>
      </c>
      <c r="I10" s="1">
        <v>326</v>
      </c>
      <c r="J10" s="1">
        <v>52</v>
      </c>
      <c r="K10" s="1" t="s">
        <v>22</v>
      </c>
      <c r="L10" s="1" t="s">
        <v>22</v>
      </c>
      <c r="M10" s="3" t="s">
        <v>818</v>
      </c>
      <c r="N10" s="11">
        <v>0.2356</v>
      </c>
      <c r="O10" s="11">
        <v>0.2235</v>
      </c>
      <c r="P10" s="1">
        <v>40.9</v>
      </c>
      <c r="Q10" s="2">
        <v>2.656E-2</v>
      </c>
      <c r="R10" s="1">
        <v>80140</v>
      </c>
      <c r="S10" s="1">
        <v>156534</v>
      </c>
      <c r="T10" s="1" t="s">
        <v>26</v>
      </c>
      <c r="U10" s="1" t="s">
        <v>26</v>
      </c>
      <c r="V10" s="1" t="s">
        <v>26</v>
      </c>
      <c r="W10" s="1" t="s">
        <v>810</v>
      </c>
      <c r="X10" s="1" t="s">
        <v>22</v>
      </c>
      <c r="Y10" s="1" t="s">
        <v>157</v>
      </c>
    </row>
    <row r="11" spans="1:25" x14ac:dyDescent="0.2">
      <c r="A11" s="1" t="s">
        <v>76</v>
      </c>
      <c r="B11" s="2">
        <v>4.02E-2</v>
      </c>
      <c r="C11" s="2">
        <v>1.47E-2</v>
      </c>
      <c r="D11" s="1">
        <v>0.65</v>
      </c>
      <c r="E11" s="1">
        <v>81</v>
      </c>
      <c r="F11" s="1">
        <v>70</v>
      </c>
      <c r="G11" s="1">
        <v>1338949</v>
      </c>
      <c r="H11" s="1">
        <v>94880508</v>
      </c>
      <c r="I11" s="1">
        <v>2262</v>
      </c>
      <c r="J11" s="1">
        <v>60</v>
      </c>
      <c r="K11" s="1" t="s">
        <v>77</v>
      </c>
      <c r="L11" s="1">
        <v>0.86509999999999998</v>
      </c>
      <c r="M11" s="3" t="s">
        <v>22</v>
      </c>
      <c r="N11" s="11">
        <v>0.19939999999999999</v>
      </c>
      <c r="O11" s="11">
        <v>0.2034</v>
      </c>
      <c r="P11" s="1">
        <v>40.9</v>
      </c>
      <c r="Q11" s="2">
        <v>3.065E-2</v>
      </c>
      <c r="R11" s="1">
        <v>150420</v>
      </c>
      <c r="S11" s="1">
        <v>300409</v>
      </c>
      <c r="T11" s="1" t="s">
        <v>23</v>
      </c>
      <c r="U11" s="1" t="s">
        <v>23</v>
      </c>
      <c r="V11" s="1" t="s">
        <v>23</v>
      </c>
      <c r="W11" s="1" t="s">
        <v>154</v>
      </c>
      <c r="X11" s="1" t="s">
        <v>22</v>
      </c>
      <c r="Y11" s="1" t="s">
        <v>22</v>
      </c>
    </row>
    <row r="12" spans="1:25" x14ac:dyDescent="0.2">
      <c r="A12" s="1" t="s">
        <v>82</v>
      </c>
      <c r="B12" s="2">
        <v>1.5699999999999999E-2</v>
      </c>
      <c r="C12" s="2">
        <v>1.2699999999999999E-2</v>
      </c>
      <c r="D12" s="1">
        <v>0.19</v>
      </c>
      <c r="E12" s="1">
        <v>81</v>
      </c>
      <c r="F12" s="1">
        <v>56</v>
      </c>
      <c r="G12" s="1">
        <v>1902863</v>
      </c>
      <c r="H12" s="1">
        <v>107624262</v>
      </c>
      <c r="I12" s="1">
        <v>1280</v>
      </c>
      <c r="J12" s="1">
        <v>53</v>
      </c>
      <c r="K12" s="1" t="s">
        <v>83</v>
      </c>
      <c r="L12" s="1">
        <v>0.69599999999999995</v>
      </c>
      <c r="M12" s="3" t="s">
        <v>819</v>
      </c>
      <c r="N12" s="11">
        <v>0.2331</v>
      </c>
      <c r="O12" s="11">
        <v>0.22559999999999999</v>
      </c>
      <c r="P12" s="1">
        <v>40.9</v>
      </c>
      <c r="Q12" s="2">
        <v>3.4770000000000002E-2</v>
      </c>
      <c r="R12" s="1">
        <v>112198</v>
      </c>
      <c r="S12" s="1">
        <v>222884</v>
      </c>
      <c r="T12" s="1" t="s">
        <v>26</v>
      </c>
      <c r="U12" s="1" t="s">
        <v>26</v>
      </c>
      <c r="V12" s="1" t="s">
        <v>26</v>
      </c>
      <c r="W12" s="1" t="s">
        <v>153</v>
      </c>
      <c r="X12" s="1" t="s">
        <v>22</v>
      </c>
      <c r="Y12" s="1" t="s">
        <v>157</v>
      </c>
    </row>
    <row r="13" spans="1:25" x14ac:dyDescent="0.2">
      <c r="A13" s="1" t="s">
        <v>94</v>
      </c>
      <c r="B13" s="2">
        <v>5.11E-2</v>
      </c>
      <c r="C13" s="2">
        <v>3.0599999999999999E-2</v>
      </c>
      <c r="D13" s="1">
        <v>0.41</v>
      </c>
      <c r="E13" s="1">
        <v>81</v>
      </c>
      <c r="F13" s="1">
        <v>67</v>
      </c>
      <c r="G13" s="1">
        <v>1698961</v>
      </c>
      <c r="H13" s="1">
        <v>113850880</v>
      </c>
      <c r="I13" s="1">
        <v>3746</v>
      </c>
      <c r="J13" s="1">
        <v>56</v>
      </c>
      <c r="K13" s="1" t="s">
        <v>95</v>
      </c>
      <c r="L13" s="1">
        <v>0.92520000000000002</v>
      </c>
      <c r="M13" s="3" t="s">
        <v>22</v>
      </c>
      <c r="N13" s="11">
        <v>0.1943</v>
      </c>
      <c r="O13" s="11">
        <v>0.19489999999999999</v>
      </c>
      <c r="P13" s="1">
        <v>40.9</v>
      </c>
      <c r="Q13" s="2">
        <v>3.678E-2</v>
      </c>
      <c r="R13" s="1">
        <v>99133</v>
      </c>
      <c r="S13" s="1">
        <v>196865</v>
      </c>
      <c r="T13" s="1" t="s">
        <v>23</v>
      </c>
      <c r="U13" s="1" t="s">
        <v>23</v>
      </c>
      <c r="V13" s="1" t="s">
        <v>23</v>
      </c>
      <c r="W13" s="1" t="s">
        <v>153</v>
      </c>
      <c r="X13" s="1" t="s">
        <v>22</v>
      </c>
      <c r="Y13" s="1" t="s">
        <v>22</v>
      </c>
    </row>
    <row r="14" spans="1:25" x14ac:dyDescent="0.2">
      <c r="A14" s="1" t="s">
        <v>119</v>
      </c>
      <c r="B14" s="2">
        <v>3.0599999999999999E-2</v>
      </c>
      <c r="C14" s="2">
        <v>1.4999999999999999E-2</v>
      </c>
      <c r="D14" s="1">
        <v>0.52</v>
      </c>
      <c r="E14" s="1">
        <v>84</v>
      </c>
      <c r="F14" s="1">
        <v>70</v>
      </c>
      <c r="G14" s="1">
        <v>1634880</v>
      </c>
      <c r="H14" s="1">
        <v>114537497</v>
      </c>
      <c r="I14" s="1">
        <v>6921</v>
      </c>
      <c r="J14" s="1">
        <v>61</v>
      </c>
      <c r="K14" s="1" t="s">
        <v>31</v>
      </c>
      <c r="L14" s="1">
        <v>0.93020000000000003</v>
      </c>
      <c r="M14" s="3" t="s">
        <v>22</v>
      </c>
      <c r="N14" s="11">
        <v>0.18920000000000001</v>
      </c>
      <c r="O14" s="11">
        <v>0.20419999999999999</v>
      </c>
      <c r="P14" s="1">
        <v>40.6</v>
      </c>
      <c r="Q14" s="2">
        <v>3.6999999999999998E-2</v>
      </c>
      <c r="R14" s="1">
        <v>60425</v>
      </c>
      <c r="S14" s="1">
        <v>120085</v>
      </c>
      <c r="T14" s="1" t="s">
        <v>23</v>
      </c>
      <c r="U14" s="1" t="s">
        <v>23</v>
      </c>
      <c r="V14" s="1" t="s">
        <v>23</v>
      </c>
      <c r="W14" s="1" t="s">
        <v>153</v>
      </c>
      <c r="X14" s="1" t="s">
        <v>22</v>
      </c>
      <c r="Y14" s="1" t="s">
        <v>22</v>
      </c>
    </row>
    <row r="15" spans="1:25" x14ac:dyDescent="0.2">
      <c r="A15" s="1" t="s">
        <v>78</v>
      </c>
      <c r="B15" s="2">
        <v>3.7699999999999997E-2</v>
      </c>
      <c r="C15" s="2">
        <v>3.2800000000000003E-2</v>
      </c>
      <c r="D15" s="1">
        <v>0.13</v>
      </c>
      <c r="E15" s="1">
        <v>74</v>
      </c>
      <c r="F15" s="1">
        <v>53</v>
      </c>
      <c r="G15" s="1">
        <v>2213896</v>
      </c>
      <c r="H15" s="1">
        <v>118227744</v>
      </c>
      <c r="I15" s="1">
        <v>995</v>
      </c>
      <c r="J15" s="1">
        <v>52</v>
      </c>
      <c r="K15" s="1" t="s">
        <v>79</v>
      </c>
      <c r="L15" s="1">
        <v>0.81489999999999996</v>
      </c>
      <c r="M15" s="3" t="s">
        <v>22</v>
      </c>
      <c r="N15" s="11">
        <v>0.29199999999999998</v>
      </c>
      <c r="O15" s="11">
        <v>0.27679999999999999</v>
      </c>
      <c r="P15" s="1">
        <v>41</v>
      </c>
      <c r="Q15" s="2">
        <v>3.8190000000000002E-2</v>
      </c>
      <c r="R15" s="1">
        <v>96771</v>
      </c>
      <c r="S15" s="1">
        <v>189182</v>
      </c>
      <c r="T15" s="1" t="s">
        <v>23</v>
      </c>
      <c r="U15" s="1" t="s">
        <v>23</v>
      </c>
      <c r="V15" s="1" t="s">
        <v>23</v>
      </c>
      <c r="W15" s="1" t="s">
        <v>153</v>
      </c>
      <c r="X15" s="1" t="s">
        <v>22</v>
      </c>
      <c r="Y15" s="1" t="s">
        <v>22</v>
      </c>
    </row>
    <row r="16" spans="1:25" x14ac:dyDescent="0.2">
      <c r="A16" s="1" t="s">
        <v>68</v>
      </c>
      <c r="B16" s="2">
        <v>7.9699999999999993E-2</v>
      </c>
      <c r="C16" s="2">
        <v>1.7000000000000001E-2</v>
      </c>
      <c r="D16" s="1">
        <v>0.8</v>
      </c>
      <c r="E16" s="1">
        <v>102</v>
      </c>
      <c r="F16" s="1">
        <v>61</v>
      </c>
      <c r="G16" s="1">
        <v>1958638</v>
      </c>
      <c r="H16" s="1">
        <v>119628213</v>
      </c>
      <c r="I16" s="1">
        <v>2345</v>
      </c>
      <c r="J16" s="1">
        <v>60</v>
      </c>
      <c r="K16" s="1" t="s">
        <v>69</v>
      </c>
      <c r="L16" s="1">
        <v>0.94199999999999995</v>
      </c>
      <c r="M16" s="3" t="s">
        <v>22</v>
      </c>
      <c r="N16" s="11">
        <v>0.21210000000000001</v>
      </c>
      <c r="O16" s="11">
        <v>0.21740000000000001</v>
      </c>
      <c r="P16" s="1">
        <v>40.799999999999997</v>
      </c>
      <c r="Q16" s="2">
        <v>3.8640000000000001E-2</v>
      </c>
      <c r="R16" s="1">
        <v>50097</v>
      </c>
      <c r="S16" s="1">
        <v>97976</v>
      </c>
      <c r="T16" s="1" t="s">
        <v>23</v>
      </c>
      <c r="U16" s="1" t="s">
        <v>23</v>
      </c>
      <c r="V16" s="1" t="s">
        <v>23</v>
      </c>
      <c r="W16" s="1" t="s">
        <v>153</v>
      </c>
      <c r="X16" s="1" t="s">
        <v>22</v>
      </c>
      <c r="Y16" s="1" t="s">
        <v>22</v>
      </c>
    </row>
    <row r="17" spans="1:25" x14ac:dyDescent="0.2">
      <c r="A17" s="1" t="s">
        <v>108</v>
      </c>
      <c r="B17" s="2">
        <v>0.1007</v>
      </c>
      <c r="C17" s="2">
        <v>2.3199999999999998E-2</v>
      </c>
      <c r="D17" s="1">
        <v>0.79</v>
      </c>
      <c r="E17" s="1">
        <v>100</v>
      </c>
      <c r="F17" s="1">
        <v>63</v>
      </c>
      <c r="G17" s="1">
        <v>2025057</v>
      </c>
      <c r="H17" s="1">
        <v>127883893</v>
      </c>
      <c r="I17" s="1">
        <v>2251</v>
      </c>
      <c r="J17" s="1">
        <v>63</v>
      </c>
      <c r="K17" s="1" t="s">
        <v>69</v>
      </c>
      <c r="L17" s="1">
        <v>0.98099999999999998</v>
      </c>
      <c r="M17" s="3" t="s">
        <v>22</v>
      </c>
      <c r="N17" s="11">
        <v>0.19259999999999999</v>
      </c>
      <c r="O17" s="11">
        <v>0.2011</v>
      </c>
      <c r="P17" s="1">
        <v>40.799999999999997</v>
      </c>
      <c r="Q17" s="2">
        <v>4.1309999999999999E-2</v>
      </c>
      <c r="R17" s="1">
        <v>59989</v>
      </c>
      <c r="S17" s="1">
        <v>117360</v>
      </c>
      <c r="T17" s="1" t="s">
        <v>23</v>
      </c>
      <c r="U17" s="1" t="s">
        <v>23</v>
      </c>
      <c r="V17" s="1" t="s">
        <v>23</v>
      </c>
      <c r="W17" s="1" t="s">
        <v>153</v>
      </c>
      <c r="X17" s="1" t="s">
        <v>22</v>
      </c>
      <c r="Y17" s="1" t="s">
        <v>22</v>
      </c>
    </row>
    <row r="18" spans="1:25" x14ac:dyDescent="0.2">
      <c r="A18" s="1" t="s">
        <v>106</v>
      </c>
      <c r="B18" s="2">
        <v>3.7900000000000003E-2</v>
      </c>
      <c r="C18" s="2">
        <v>2.5700000000000001E-2</v>
      </c>
      <c r="D18" s="1">
        <v>0.33</v>
      </c>
      <c r="E18" s="1">
        <v>96</v>
      </c>
      <c r="F18" s="1">
        <v>64</v>
      </c>
      <c r="G18" s="1">
        <v>2670235</v>
      </c>
      <c r="H18" s="1">
        <v>172961413</v>
      </c>
      <c r="I18" s="1">
        <v>2318</v>
      </c>
      <c r="J18" s="1">
        <v>54</v>
      </c>
      <c r="K18" s="1" t="s">
        <v>107</v>
      </c>
      <c r="L18" s="1">
        <v>0.87839999999999996</v>
      </c>
      <c r="M18" s="3" t="s">
        <v>820</v>
      </c>
      <c r="N18" s="11">
        <v>0.20419999999999999</v>
      </c>
      <c r="O18" s="11">
        <v>0.21129999999999999</v>
      </c>
      <c r="P18" s="1">
        <v>40.9</v>
      </c>
      <c r="Q18" s="2">
        <v>5.5870000000000003E-2</v>
      </c>
      <c r="R18" s="1">
        <v>119091</v>
      </c>
      <c r="S18" s="1">
        <v>235213</v>
      </c>
      <c r="T18" s="1" t="s">
        <v>26</v>
      </c>
      <c r="U18" s="1" t="s">
        <v>26</v>
      </c>
      <c r="V18" s="1" t="s">
        <v>26</v>
      </c>
      <c r="W18" s="1" t="s">
        <v>153</v>
      </c>
      <c r="X18" s="1">
        <v>8.0490000000000006E-3</v>
      </c>
      <c r="Y18" s="1">
        <v>1883</v>
      </c>
    </row>
    <row r="19" spans="1:25" x14ac:dyDescent="0.2">
      <c r="A19" s="1" t="s">
        <v>30</v>
      </c>
      <c r="B19" s="2">
        <v>9.4000000000000004E-3</v>
      </c>
      <c r="C19" s="2">
        <v>5.7000000000000002E-3</v>
      </c>
      <c r="D19" s="1">
        <v>0.39</v>
      </c>
      <c r="E19" s="1">
        <v>159</v>
      </c>
      <c r="F19" s="1">
        <v>95</v>
      </c>
      <c r="G19" s="1">
        <v>2023140</v>
      </c>
      <c r="H19" s="1">
        <v>193580609</v>
      </c>
      <c r="I19" s="1">
        <v>1367</v>
      </c>
      <c r="J19" s="1">
        <v>99</v>
      </c>
      <c r="K19" s="1" t="s">
        <v>31</v>
      </c>
      <c r="L19" s="1">
        <v>0.96579999999999999</v>
      </c>
      <c r="M19" s="3" t="s">
        <v>821</v>
      </c>
      <c r="N19" s="11">
        <v>0.12529999999999999</v>
      </c>
      <c r="O19" s="11">
        <v>0.1181</v>
      </c>
      <c r="P19" s="1">
        <v>40.299999999999997</v>
      </c>
      <c r="Q19" s="2">
        <v>6.2530000000000002E-2</v>
      </c>
      <c r="R19" s="1">
        <v>41377</v>
      </c>
      <c r="S19" s="1">
        <v>79736</v>
      </c>
      <c r="T19" s="1" t="s">
        <v>26</v>
      </c>
      <c r="U19" s="1" t="s">
        <v>26</v>
      </c>
      <c r="V19" s="1" t="s">
        <v>22</v>
      </c>
      <c r="W19" s="1" t="s">
        <v>153</v>
      </c>
      <c r="X19" s="1" t="s">
        <v>22</v>
      </c>
      <c r="Y19" s="1" t="s">
        <v>157</v>
      </c>
    </row>
    <row r="20" spans="1:25" x14ac:dyDescent="0.2">
      <c r="A20" s="1" t="s">
        <v>39</v>
      </c>
      <c r="B20" s="2">
        <v>1.72E-2</v>
      </c>
      <c r="C20" s="2">
        <v>5.1000000000000004E-3</v>
      </c>
      <c r="D20" s="1">
        <v>0.71</v>
      </c>
      <c r="E20" s="1">
        <v>138</v>
      </c>
      <c r="F20" s="1">
        <v>113</v>
      </c>
      <c r="G20" s="1">
        <v>1945745</v>
      </c>
      <c r="H20" s="1">
        <v>221289999</v>
      </c>
      <c r="I20" s="1">
        <v>10178</v>
      </c>
      <c r="J20" s="1">
        <v>98</v>
      </c>
      <c r="K20" s="1" t="s">
        <v>25</v>
      </c>
      <c r="L20" s="1">
        <v>0.95350000000000001</v>
      </c>
      <c r="M20" s="3" t="s">
        <v>822</v>
      </c>
      <c r="N20" s="11">
        <v>0.14860000000000001</v>
      </c>
      <c r="O20" s="11">
        <v>0.14449999999999999</v>
      </c>
      <c r="P20" s="1">
        <v>40.799999999999997</v>
      </c>
      <c r="Q20" s="2">
        <v>7.1480000000000002E-2</v>
      </c>
      <c r="R20" s="1">
        <v>36958</v>
      </c>
      <c r="S20" s="1">
        <v>75132</v>
      </c>
      <c r="T20" s="1" t="s">
        <v>26</v>
      </c>
      <c r="U20" s="1" t="s">
        <v>26</v>
      </c>
      <c r="V20" s="1" t="s">
        <v>26</v>
      </c>
      <c r="W20" s="1" t="s">
        <v>153</v>
      </c>
      <c r="X20" s="1" t="s">
        <v>22</v>
      </c>
      <c r="Y20" s="1" t="s">
        <v>157</v>
      </c>
    </row>
    <row r="21" spans="1:25" x14ac:dyDescent="0.2">
      <c r="A21" s="1" t="s">
        <v>115</v>
      </c>
      <c r="B21" s="2">
        <v>0.1404</v>
      </c>
      <c r="C21" s="2">
        <v>8.6999999999999994E-3</v>
      </c>
      <c r="D21" s="1">
        <v>0.95</v>
      </c>
      <c r="E21" s="1">
        <v>75</v>
      </c>
      <c r="F21" s="1">
        <v>57</v>
      </c>
      <c r="G21" s="1">
        <v>4059305</v>
      </c>
      <c r="H21" s="1">
        <v>231900932</v>
      </c>
      <c r="I21" s="1">
        <v>4634</v>
      </c>
      <c r="J21" s="1">
        <v>55</v>
      </c>
      <c r="K21" s="1" t="s">
        <v>116</v>
      </c>
      <c r="L21" s="1">
        <v>0.872</v>
      </c>
      <c r="M21" s="3" t="s">
        <v>22</v>
      </c>
      <c r="N21" s="11">
        <v>0.156</v>
      </c>
      <c r="O21" s="11">
        <v>0.1338</v>
      </c>
      <c r="P21" s="1">
        <v>40.700000000000003</v>
      </c>
      <c r="Q21" s="2">
        <v>7.4910000000000004E-2</v>
      </c>
      <c r="R21" s="1">
        <v>15957</v>
      </c>
      <c r="S21" s="1">
        <v>32351</v>
      </c>
      <c r="T21" s="1" t="s">
        <v>23</v>
      </c>
      <c r="U21" s="1" t="s">
        <v>23</v>
      </c>
      <c r="V21" s="1" t="s">
        <v>23</v>
      </c>
      <c r="W21" s="1" t="s">
        <v>154</v>
      </c>
      <c r="X21" s="1" t="s">
        <v>22</v>
      </c>
      <c r="Y21" s="1" t="s">
        <v>22</v>
      </c>
    </row>
    <row r="22" spans="1:25" x14ac:dyDescent="0.2">
      <c r="A22" s="1" t="s">
        <v>36</v>
      </c>
      <c r="B22" s="2">
        <v>6.83E-2</v>
      </c>
      <c r="C22" s="2">
        <v>6.3E-3</v>
      </c>
      <c r="D22" s="1">
        <v>0.91</v>
      </c>
      <c r="E22" s="1">
        <v>147</v>
      </c>
      <c r="F22" s="1">
        <v>117</v>
      </c>
      <c r="G22" s="1">
        <v>2085846</v>
      </c>
      <c r="H22" s="1">
        <v>245957982</v>
      </c>
      <c r="I22" s="1">
        <v>1428</v>
      </c>
      <c r="J22" s="1">
        <v>104</v>
      </c>
      <c r="K22" s="1" t="s">
        <v>25</v>
      </c>
      <c r="L22" s="1">
        <v>0.9788</v>
      </c>
      <c r="M22" s="3" t="s">
        <v>22</v>
      </c>
      <c r="N22" s="11">
        <v>0.1578</v>
      </c>
      <c r="O22" s="11">
        <v>0.15160000000000001</v>
      </c>
      <c r="P22" s="1">
        <v>40.799999999999997</v>
      </c>
      <c r="Q22" s="2">
        <v>7.9450000000000007E-2</v>
      </c>
      <c r="R22" s="1">
        <v>37168</v>
      </c>
      <c r="S22" s="1">
        <v>76154</v>
      </c>
      <c r="T22" s="1" t="s">
        <v>23</v>
      </c>
      <c r="U22" s="1" t="s">
        <v>23</v>
      </c>
      <c r="V22" s="1" t="s">
        <v>23</v>
      </c>
      <c r="W22" s="1" t="s">
        <v>153</v>
      </c>
      <c r="X22" s="1" t="s">
        <v>22</v>
      </c>
      <c r="Y22" s="1" t="s">
        <v>22</v>
      </c>
    </row>
    <row r="23" spans="1:25" x14ac:dyDescent="0.2">
      <c r="A23" s="1" t="s">
        <v>58</v>
      </c>
      <c r="B23" s="2">
        <v>3.4000000000000002E-2</v>
      </c>
      <c r="C23" s="2">
        <v>8.6E-3</v>
      </c>
      <c r="D23" s="1">
        <v>0.75</v>
      </c>
      <c r="E23" s="1">
        <v>159</v>
      </c>
      <c r="F23" s="1">
        <v>114</v>
      </c>
      <c r="G23" s="1">
        <v>2437515</v>
      </c>
      <c r="H23" s="1">
        <v>279093887</v>
      </c>
      <c r="I23" s="1">
        <v>2275</v>
      </c>
      <c r="J23" s="1">
        <v>107</v>
      </c>
      <c r="K23" s="1" t="s">
        <v>35</v>
      </c>
      <c r="L23" s="1">
        <v>0.91590000000000005</v>
      </c>
      <c r="M23" s="3" t="s">
        <v>22</v>
      </c>
      <c r="N23" s="11">
        <v>0.12870000000000001</v>
      </c>
      <c r="O23" s="11">
        <v>0.1275</v>
      </c>
      <c r="P23" s="1">
        <v>40.799999999999997</v>
      </c>
      <c r="Q23" s="2">
        <v>9.0160000000000004E-2</v>
      </c>
      <c r="R23" s="1">
        <v>49173</v>
      </c>
      <c r="S23" s="1">
        <v>96934</v>
      </c>
      <c r="T23" s="1" t="s">
        <v>23</v>
      </c>
      <c r="U23" s="1" t="s">
        <v>22</v>
      </c>
      <c r="V23" s="1" t="s">
        <v>23</v>
      </c>
      <c r="W23" s="1" t="s">
        <v>153</v>
      </c>
      <c r="X23" s="1" t="s">
        <v>22</v>
      </c>
      <c r="Y23" s="1" t="s">
        <v>22</v>
      </c>
    </row>
    <row r="24" spans="1:25" x14ac:dyDescent="0.2">
      <c r="A24" s="1" t="s">
        <v>120</v>
      </c>
      <c r="B24" s="2">
        <v>0.1575</v>
      </c>
      <c r="C24" s="2">
        <v>8.0299999999999996E-2</v>
      </c>
      <c r="D24" s="1">
        <v>0.53</v>
      </c>
      <c r="E24" s="1">
        <v>95</v>
      </c>
      <c r="F24" s="1">
        <v>73</v>
      </c>
      <c r="G24" s="1">
        <v>4283668</v>
      </c>
      <c r="H24" s="1">
        <v>316577529</v>
      </c>
      <c r="I24" s="1">
        <v>3514</v>
      </c>
      <c r="J24" s="1">
        <v>62</v>
      </c>
      <c r="K24" s="1" t="s">
        <v>121</v>
      </c>
      <c r="L24" s="1">
        <v>0.79400000000000004</v>
      </c>
      <c r="M24" s="3" t="s">
        <v>823</v>
      </c>
      <c r="N24" s="11">
        <v>0.1704</v>
      </c>
      <c r="O24" s="11">
        <v>0.1923</v>
      </c>
      <c r="P24" s="1">
        <v>40.799999999999997</v>
      </c>
      <c r="Q24" s="2">
        <v>0.10226</v>
      </c>
      <c r="R24" s="1">
        <v>184684</v>
      </c>
      <c r="S24" s="1">
        <v>366162</v>
      </c>
      <c r="T24" s="1" t="s">
        <v>26</v>
      </c>
      <c r="U24" s="1" t="s">
        <v>26</v>
      </c>
      <c r="V24" s="1" t="s">
        <v>26</v>
      </c>
      <c r="W24" s="1" t="s">
        <v>153</v>
      </c>
      <c r="X24" s="1">
        <v>1.8890000000000001E-3</v>
      </c>
      <c r="Y24" s="1">
        <v>3412</v>
      </c>
    </row>
    <row r="25" spans="1:25" x14ac:dyDescent="0.2">
      <c r="A25" s="1" t="s">
        <v>109</v>
      </c>
      <c r="B25" s="2">
        <v>0.111</v>
      </c>
      <c r="C25" s="2">
        <v>7.0099999999999996E-2</v>
      </c>
      <c r="D25" s="1">
        <v>0.4</v>
      </c>
      <c r="E25" s="1">
        <v>87</v>
      </c>
      <c r="F25" s="1">
        <v>66</v>
      </c>
      <c r="G25" s="1">
        <v>4804530</v>
      </c>
      <c r="H25" s="1">
        <v>321029012</v>
      </c>
      <c r="I25" s="1">
        <v>4478</v>
      </c>
      <c r="J25" s="1">
        <v>61</v>
      </c>
      <c r="K25" s="1" t="s">
        <v>110</v>
      </c>
      <c r="L25" s="1">
        <v>0.94099999999999995</v>
      </c>
      <c r="M25" s="3" t="s">
        <v>824</v>
      </c>
      <c r="N25" s="11">
        <v>0.19420000000000001</v>
      </c>
      <c r="O25" s="11">
        <v>0.19439999999999999</v>
      </c>
      <c r="P25" s="1">
        <v>40.799999999999997</v>
      </c>
      <c r="Q25" s="2">
        <v>0.1037</v>
      </c>
      <c r="R25" s="1">
        <v>258351</v>
      </c>
      <c r="S25" s="1">
        <v>511581</v>
      </c>
      <c r="T25" s="1" t="s">
        <v>26</v>
      </c>
      <c r="U25" s="1" t="s">
        <v>26</v>
      </c>
      <c r="V25" s="1" t="s">
        <v>26</v>
      </c>
      <c r="W25" s="1" t="s">
        <v>153</v>
      </c>
      <c r="X25" s="1">
        <v>1.9178000000000001E-2</v>
      </c>
      <c r="Y25" s="1">
        <v>977</v>
      </c>
    </row>
    <row r="26" spans="1:25" x14ac:dyDescent="0.2">
      <c r="A26" s="1" t="s">
        <v>40</v>
      </c>
      <c r="B26" s="2">
        <v>3.78E-2</v>
      </c>
      <c r="C26" s="2">
        <v>8.5000000000000006E-3</v>
      </c>
      <c r="D26" s="1">
        <v>0.78</v>
      </c>
      <c r="E26" s="1">
        <v>123</v>
      </c>
      <c r="F26" s="1">
        <v>86</v>
      </c>
      <c r="G26" s="1">
        <v>4109045</v>
      </c>
      <c r="H26" s="1">
        <v>357161729</v>
      </c>
      <c r="I26" s="1">
        <v>4631</v>
      </c>
      <c r="J26" s="1">
        <v>80</v>
      </c>
      <c r="K26" s="1" t="s">
        <v>41</v>
      </c>
      <c r="L26" s="1">
        <v>0.90249999999999997</v>
      </c>
      <c r="M26" s="3" t="s">
        <v>825</v>
      </c>
      <c r="N26" s="11">
        <v>0.15909999999999999</v>
      </c>
      <c r="O26" s="11">
        <v>0.15279999999999999</v>
      </c>
      <c r="P26" s="1">
        <v>40.9</v>
      </c>
      <c r="Q26" s="2">
        <v>0.11537</v>
      </c>
      <c r="R26" s="1">
        <v>52837</v>
      </c>
      <c r="S26" s="1">
        <v>106313</v>
      </c>
      <c r="T26" s="1" t="s">
        <v>26</v>
      </c>
      <c r="U26" s="1" t="s">
        <v>26</v>
      </c>
      <c r="V26" s="1" t="s">
        <v>26</v>
      </c>
      <c r="W26" s="1" t="s">
        <v>153</v>
      </c>
      <c r="X26" s="1" t="s">
        <v>22</v>
      </c>
      <c r="Y26" s="1" t="s">
        <v>157</v>
      </c>
    </row>
    <row r="27" spans="1:25" x14ac:dyDescent="0.2">
      <c r="A27" s="1" t="s">
        <v>52</v>
      </c>
      <c r="B27" s="2">
        <v>5.91E-2</v>
      </c>
      <c r="C27" s="2">
        <v>1.2E-2</v>
      </c>
      <c r="D27" s="1">
        <v>0.81</v>
      </c>
      <c r="E27" s="1">
        <v>132</v>
      </c>
      <c r="F27" s="1">
        <v>109</v>
      </c>
      <c r="G27" s="1">
        <v>3295210</v>
      </c>
      <c r="H27" s="1">
        <v>359527250</v>
      </c>
      <c r="I27" s="1">
        <v>14902</v>
      </c>
      <c r="J27" s="1">
        <v>98</v>
      </c>
      <c r="K27" s="1" t="s">
        <v>53</v>
      </c>
      <c r="L27" s="1">
        <v>0.95640000000000003</v>
      </c>
      <c r="M27" s="3" t="s">
        <v>826</v>
      </c>
      <c r="N27" s="11">
        <v>7.7600000000000002E-2</v>
      </c>
      <c r="O27" s="11">
        <v>7.5300000000000006E-2</v>
      </c>
      <c r="P27" s="1">
        <v>40.799999999999997</v>
      </c>
      <c r="Q27" s="2">
        <v>0.11613999999999999</v>
      </c>
      <c r="R27" s="1">
        <v>62627</v>
      </c>
      <c r="S27" s="1">
        <v>124467</v>
      </c>
      <c r="T27" s="1" t="s">
        <v>26</v>
      </c>
      <c r="U27" s="1" t="s">
        <v>26</v>
      </c>
      <c r="V27" s="1" t="s">
        <v>26</v>
      </c>
      <c r="W27" s="1" t="s">
        <v>153</v>
      </c>
      <c r="X27" s="1" t="s">
        <v>22</v>
      </c>
      <c r="Y27" s="1" t="s">
        <v>157</v>
      </c>
    </row>
    <row r="28" spans="1:25" x14ac:dyDescent="0.2">
      <c r="A28" s="1" t="s">
        <v>37</v>
      </c>
      <c r="B28" s="2">
        <v>4.2900000000000001E-2</v>
      </c>
      <c r="C28" s="2">
        <v>8.0999999999999996E-3</v>
      </c>
      <c r="D28" s="1">
        <v>0.82</v>
      </c>
      <c r="E28" s="1">
        <v>143</v>
      </c>
      <c r="F28" s="1">
        <v>126</v>
      </c>
      <c r="G28" s="1">
        <v>2982957</v>
      </c>
      <c r="H28" s="1">
        <v>378166366</v>
      </c>
      <c r="I28" s="1">
        <v>3803</v>
      </c>
      <c r="J28" s="1">
        <v>105</v>
      </c>
      <c r="K28" s="1" t="s">
        <v>25</v>
      </c>
      <c r="L28" s="1">
        <v>0.97909999999999997</v>
      </c>
      <c r="M28" s="3" t="s">
        <v>22</v>
      </c>
      <c r="N28" s="11">
        <v>0.158</v>
      </c>
      <c r="O28" s="11">
        <v>0.1555</v>
      </c>
      <c r="P28" s="1">
        <v>40.799999999999997</v>
      </c>
      <c r="Q28" s="2">
        <v>0.12216</v>
      </c>
      <c r="R28" s="1">
        <v>59535</v>
      </c>
      <c r="S28" s="1">
        <v>123037</v>
      </c>
      <c r="T28" s="1" t="s">
        <v>23</v>
      </c>
      <c r="U28" s="1" t="s">
        <v>23</v>
      </c>
      <c r="V28" s="1" t="s">
        <v>23</v>
      </c>
      <c r="W28" s="1" t="s">
        <v>153</v>
      </c>
      <c r="X28" s="1" t="s">
        <v>22</v>
      </c>
      <c r="Y28" s="1" t="s">
        <v>22</v>
      </c>
    </row>
    <row r="29" spans="1:25" x14ac:dyDescent="0.2">
      <c r="A29" s="1" t="s">
        <v>166</v>
      </c>
      <c r="B29" s="2">
        <v>9.8199999999999996E-2</v>
      </c>
      <c r="C29" s="2">
        <v>8.14E-2</v>
      </c>
      <c r="D29" s="1">
        <v>0.19</v>
      </c>
      <c r="E29" s="1">
        <v>101</v>
      </c>
      <c r="F29" s="1">
        <v>70</v>
      </c>
      <c r="G29" s="1">
        <v>5356122</v>
      </c>
      <c r="H29" s="1">
        <v>379387998</v>
      </c>
      <c r="I29" s="1">
        <v>3898</v>
      </c>
      <c r="J29" s="1">
        <v>67</v>
      </c>
      <c r="K29" s="1" t="s">
        <v>167</v>
      </c>
      <c r="L29" s="1">
        <v>0.97660000000000002</v>
      </c>
      <c r="M29" s="3" t="s">
        <v>22</v>
      </c>
      <c r="N29" s="11">
        <v>0.1928</v>
      </c>
      <c r="O29" s="11">
        <v>0.21510000000000001</v>
      </c>
      <c r="P29" s="1">
        <v>40.799999999999997</v>
      </c>
      <c r="Q29" s="2">
        <v>0.12255000000000001</v>
      </c>
      <c r="R29" s="1">
        <v>328413</v>
      </c>
      <c r="S29" s="1">
        <v>644617</v>
      </c>
      <c r="T29" s="1" t="s">
        <v>23</v>
      </c>
      <c r="U29" s="1" t="s">
        <v>23</v>
      </c>
      <c r="V29" s="1" t="s">
        <v>23</v>
      </c>
      <c r="W29" s="1" t="s">
        <v>153</v>
      </c>
      <c r="X29" s="1" t="s">
        <v>22</v>
      </c>
      <c r="Y29" s="1" t="s">
        <v>22</v>
      </c>
    </row>
    <row r="30" spans="1:25" x14ac:dyDescent="0.2">
      <c r="A30" s="1" t="s">
        <v>117</v>
      </c>
      <c r="B30" s="2">
        <v>7.9600000000000004E-2</v>
      </c>
      <c r="C30" s="2">
        <v>5.0799999999999998E-2</v>
      </c>
      <c r="D30" s="1">
        <v>0.38</v>
      </c>
      <c r="E30" s="1">
        <v>100</v>
      </c>
      <c r="F30" s="1">
        <v>59</v>
      </c>
      <c r="G30" s="1">
        <v>6864600</v>
      </c>
      <c r="H30" s="1">
        <v>405908130</v>
      </c>
      <c r="I30" s="1">
        <v>6113</v>
      </c>
      <c r="J30" s="1">
        <v>63</v>
      </c>
      <c r="K30" s="1" t="s">
        <v>118</v>
      </c>
      <c r="L30" s="1">
        <v>0.92059999999999997</v>
      </c>
      <c r="M30" s="3" t="s">
        <v>827</v>
      </c>
      <c r="N30" s="11">
        <v>0.188</v>
      </c>
      <c r="O30" s="11">
        <v>0.20860000000000001</v>
      </c>
      <c r="P30" s="1">
        <v>40.799999999999997</v>
      </c>
      <c r="Q30" s="2">
        <v>0.13111999999999999</v>
      </c>
      <c r="R30" s="1">
        <v>306433</v>
      </c>
      <c r="S30" s="1">
        <v>612073</v>
      </c>
      <c r="T30" s="1" t="s">
        <v>26</v>
      </c>
      <c r="U30" s="1" t="s">
        <v>26</v>
      </c>
      <c r="V30" s="1" t="s">
        <v>26</v>
      </c>
      <c r="W30" s="1" t="s">
        <v>153</v>
      </c>
      <c r="X30" s="1">
        <v>9.0530000000000003E-3</v>
      </c>
      <c r="Y30" s="1">
        <v>1464</v>
      </c>
    </row>
    <row r="31" spans="1:25" x14ac:dyDescent="0.2">
      <c r="A31" s="1" t="s">
        <v>828</v>
      </c>
      <c r="B31" s="2">
        <v>0.1169</v>
      </c>
      <c r="C31" s="2">
        <v>8.6099999999999996E-2</v>
      </c>
      <c r="D31" s="1">
        <v>0.28999999999999998</v>
      </c>
      <c r="E31" s="1">
        <v>96</v>
      </c>
      <c r="F31" s="1">
        <v>80</v>
      </c>
      <c r="G31" s="1">
        <v>5446617</v>
      </c>
      <c r="H31" s="1">
        <v>440544599</v>
      </c>
      <c r="I31" s="1">
        <v>1905</v>
      </c>
      <c r="J31" s="1">
        <v>74</v>
      </c>
      <c r="K31" s="1" t="s">
        <v>114</v>
      </c>
      <c r="L31" s="1">
        <v>0.96460000000000001</v>
      </c>
      <c r="M31" s="3" t="s">
        <v>829</v>
      </c>
      <c r="N31" s="11">
        <v>0.16370000000000001</v>
      </c>
      <c r="O31" s="11">
        <v>0.16400000000000001</v>
      </c>
      <c r="P31" s="1">
        <v>40.700000000000003</v>
      </c>
      <c r="Q31" s="2">
        <v>0.14230999999999999</v>
      </c>
      <c r="R31" s="1">
        <v>404993</v>
      </c>
      <c r="S31" s="1">
        <v>810830</v>
      </c>
      <c r="T31" s="1" t="s">
        <v>26</v>
      </c>
      <c r="U31" s="1" t="s">
        <v>26</v>
      </c>
      <c r="V31" s="1" t="s">
        <v>26</v>
      </c>
      <c r="W31" s="1" t="s">
        <v>153</v>
      </c>
      <c r="X31" s="1">
        <v>1.1592999999999999E-2</v>
      </c>
      <c r="Y31" s="1">
        <v>3012</v>
      </c>
    </row>
    <row r="32" spans="1:25" x14ac:dyDescent="0.2">
      <c r="A32" s="1" t="s">
        <v>33</v>
      </c>
      <c r="B32" s="2">
        <v>1.8700000000000001E-2</v>
      </c>
      <c r="C32" s="2">
        <v>1.17E-2</v>
      </c>
      <c r="D32" s="1">
        <v>0.37</v>
      </c>
      <c r="E32" s="1">
        <v>132</v>
      </c>
      <c r="F32" s="1">
        <v>100</v>
      </c>
      <c r="G32" s="1">
        <v>4532815</v>
      </c>
      <c r="H32" s="1">
        <v>453532311</v>
      </c>
      <c r="I32" s="1">
        <v>2926</v>
      </c>
      <c r="J32" s="1">
        <v>93</v>
      </c>
      <c r="K32" s="1" t="s">
        <v>25</v>
      </c>
      <c r="L32" s="1">
        <v>0.98109999999999997</v>
      </c>
      <c r="M32" s="3" t="s">
        <v>822</v>
      </c>
      <c r="N32" s="11">
        <v>0.1095</v>
      </c>
      <c r="O32" s="11">
        <v>0.11</v>
      </c>
      <c r="P32" s="1">
        <v>40.799999999999997</v>
      </c>
      <c r="Q32" s="2">
        <v>0.14649999999999999</v>
      </c>
      <c r="R32" s="1">
        <v>88909</v>
      </c>
      <c r="S32" s="1">
        <v>172680</v>
      </c>
      <c r="T32" s="1" t="s">
        <v>26</v>
      </c>
      <c r="U32" s="1" t="s">
        <v>26</v>
      </c>
      <c r="V32" s="1" t="s">
        <v>26</v>
      </c>
      <c r="W32" s="1" t="s">
        <v>153</v>
      </c>
      <c r="X32" s="1" t="s">
        <v>22</v>
      </c>
      <c r="Y32" s="1" t="s">
        <v>157</v>
      </c>
    </row>
    <row r="33" spans="1:25" x14ac:dyDescent="0.2">
      <c r="A33" s="1" t="s">
        <v>20</v>
      </c>
      <c r="B33" s="2">
        <v>0.25950000000000001</v>
      </c>
      <c r="C33" s="2">
        <v>1.6299999999999999E-2</v>
      </c>
      <c r="D33" s="1">
        <v>0.95</v>
      </c>
      <c r="E33" s="1">
        <v>146</v>
      </c>
      <c r="F33" s="1">
        <v>115</v>
      </c>
      <c r="G33" s="1">
        <v>4276290</v>
      </c>
      <c r="H33" s="1">
        <v>494659567</v>
      </c>
      <c r="I33" s="1">
        <v>2711</v>
      </c>
      <c r="J33" s="1">
        <v>112</v>
      </c>
      <c r="K33" s="1" t="s">
        <v>21</v>
      </c>
      <c r="L33" s="1">
        <v>0.92359999999999998</v>
      </c>
      <c r="M33" s="3" t="s">
        <v>22</v>
      </c>
      <c r="N33" s="11">
        <v>0.12479999999999999</v>
      </c>
      <c r="O33" s="11">
        <v>0.123</v>
      </c>
      <c r="P33" s="1">
        <v>40.700000000000003</v>
      </c>
      <c r="Q33" s="2">
        <v>0.15978999999999999</v>
      </c>
      <c r="R33" s="1">
        <v>77412</v>
      </c>
      <c r="S33" s="1">
        <v>142281</v>
      </c>
      <c r="T33" s="1" t="s">
        <v>23</v>
      </c>
      <c r="U33" s="1" t="s">
        <v>23</v>
      </c>
      <c r="V33" s="1" t="s">
        <v>23</v>
      </c>
      <c r="W33" s="1" t="s">
        <v>153</v>
      </c>
      <c r="X33" s="1" t="s">
        <v>22</v>
      </c>
      <c r="Y33" s="1" t="s">
        <v>22</v>
      </c>
    </row>
    <row r="34" spans="1:25" x14ac:dyDescent="0.2">
      <c r="A34" s="1" t="s">
        <v>122</v>
      </c>
      <c r="B34" s="2">
        <v>0.1018</v>
      </c>
      <c r="C34" s="2">
        <v>5.9200000000000003E-2</v>
      </c>
      <c r="D34" s="1">
        <v>0.45</v>
      </c>
      <c r="E34" s="1">
        <v>95</v>
      </c>
      <c r="F34" s="1">
        <v>69</v>
      </c>
      <c r="G34" s="1">
        <v>7311941</v>
      </c>
      <c r="H34" s="1">
        <v>508967255</v>
      </c>
      <c r="I34" s="1">
        <v>9448</v>
      </c>
      <c r="J34" s="1">
        <v>62</v>
      </c>
      <c r="K34" s="1" t="s">
        <v>121</v>
      </c>
      <c r="L34" s="1">
        <v>0.78790000000000004</v>
      </c>
      <c r="M34" s="3" t="s">
        <v>830</v>
      </c>
      <c r="N34" s="11">
        <v>0.19489999999999999</v>
      </c>
      <c r="O34" s="11">
        <v>0.20219999999999999</v>
      </c>
      <c r="P34" s="1">
        <v>40.799999999999997</v>
      </c>
      <c r="Q34" s="2">
        <v>0.16441</v>
      </c>
      <c r="R34" s="1">
        <v>382351</v>
      </c>
      <c r="S34" s="1">
        <v>759929</v>
      </c>
      <c r="T34" s="1" t="s">
        <v>26</v>
      </c>
      <c r="U34" s="1" t="s">
        <v>26</v>
      </c>
      <c r="V34" s="1" t="s">
        <v>26</v>
      </c>
      <c r="W34" s="1" t="s">
        <v>153</v>
      </c>
      <c r="X34" s="1">
        <v>6.8840000000000004E-3</v>
      </c>
      <c r="Y34" s="1">
        <v>2369</v>
      </c>
    </row>
    <row r="35" spans="1:25" x14ac:dyDescent="0.2">
      <c r="A35" s="1" t="s">
        <v>54</v>
      </c>
      <c r="B35" s="2">
        <v>5.5399999999999998E-2</v>
      </c>
      <c r="C35" s="2">
        <v>1.4999999999999999E-2</v>
      </c>
      <c r="D35" s="1">
        <v>0.74</v>
      </c>
      <c r="E35" s="1">
        <v>161</v>
      </c>
      <c r="F35" s="1">
        <v>99</v>
      </c>
      <c r="G35" s="1">
        <v>5185632</v>
      </c>
      <c r="H35" s="1">
        <v>514340442</v>
      </c>
      <c r="I35" s="1">
        <v>5970</v>
      </c>
      <c r="J35" s="1">
        <v>99</v>
      </c>
      <c r="K35" s="1" t="s">
        <v>55</v>
      </c>
      <c r="L35" s="1">
        <v>0.98380000000000001</v>
      </c>
      <c r="M35" s="3" t="s">
        <v>22</v>
      </c>
      <c r="N35" s="11">
        <v>8.3199999999999996E-2</v>
      </c>
      <c r="O35" s="11">
        <v>8.7800000000000003E-2</v>
      </c>
      <c r="P35" s="1">
        <v>40.4</v>
      </c>
      <c r="Q35" s="2">
        <v>0.16614999999999999</v>
      </c>
      <c r="R35" s="1">
        <v>365684</v>
      </c>
      <c r="S35" s="1">
        <v>720859</v>
      </c>
      <c r="T35" s="1" t="s">
        <v>23</v>
      </c>
      <c r="U35" s="1" t="s">
        <v>23</v>
      </c>
      <c r="V35" s="1" t="s">
        <v>23</v>
      </c>
      <c r="W35" s="1" t="s">
        <v>153</v>
      </c>
      <c r="X35" s="1" t="s">
        <v>22</v>
      </c>
      <c r="Y35" s="1" t="s">
        <v>22</v>
      </c>
    </row>
    <row r="36" spans="1:25" x14ac:dyDescent="0.2">
      <c r="A36" s="1" t="s">
        <v>32</v>
      </c>
      <c r="B36" s="2">
        <v>2.06E-2</v>
      </c>
      <c r="C36" s="2">
        <v>1.21E-2</v>
      </c>
      <c r="D36" s="1">
        <v>0.42</v>
      </c>
      <c r="E36" s="1">
        <v>132</v>
      </c>
      <c r="F36" s="1">
        <v>119</v>
      </c>
      <c r="G36" s="1">
        <v>4702916</v>
      </c>
      <c r="H36" s="1">
        <v>560686679</v>
      </c>
      <c r="I36" s="1">
        <v>7187</v>
      </c>
      <c r="J36" s="1">
        <v>102</v>
      </c>
      <c r="K36" s="1" t="s">
        <v>25</v>
      </c>
      <c r="L36" s="1">
        <v>0.9849</v>
      </c>
      <c r="M36" s="3" t="s">
        <v>831</v>
      </c>
      <c r="N36" s="11">
        <v>0.11119999999999999</v>
      </c>
      <c r="O36" s="11">
        <v>0.1081</v>
      </c>
      <c r="P36" s="1">
        <v>40.700000000000003</v>
      </c>
      <c r="Q36" s="2">
        <v>0.18112</v>
      </c>
      <c r="R36" s="1">
        <v>106459</v>
      </c>
      <c r="S36" s="1">
        <v>205698</v>
      </c>
      <c r="T36" s="1" t="s">
        <v>26</v>
      </c>
      <c r="U36" s="1" t="s">
        <v>26</v>
      </c>
      <c r="V36" s="1" t="s">
        <v>26</v>
      </c>
      <c r="W36" s="1" t="s">
        <v>153</v>
      </c>
      <c r="X36" s="1">
        <v>2.4550000000000002E-3</v>
      </c>
      <c r="Y36" s="1">
        <v>228</v>
      </c>
    </row>
    <row r="37" spans="1:25" x14ac:dyDescent="0.2">
      <c r="A37" s="1" t="s">
        <v>56</v>
      </c>
      <c r="B37" s="2">
        <v>6.8500000000000005E-2</v>
      </c>
      <c r="C37" s="2">
        <v>1.67E-2</v>
      </c>
      <c r="D37" s="1">
        <v>0.77</v>
      </c>
      <c r="E37" s="1">
        <v>165</v>
      </c>
      <c r="F37" s="1">
        <v>88</v>
      </c>
      <c r="G37" s="1">
        <v>6987373</v>
      </c>
      <c r="H37" s="1">
        <v>615595557</v>
      </c>
      <c r="I37" s="1">
        <v>11410</v>
      </c>
      <c r="J37" s="1">
        <v>77</v>
      </c>
      <c r="K37" s="1" t="s">
        <v>35</v>
      </c>
      <c r="L37" s="1">
        <v>0.91139999999999999</v>
      </c>
      <c r="M37" s="3" t="s">
        <v>832</v>
      </c>
      <c r="N37" s="11">
        <v>0.1321</v>
      </c>
      <c r="O37" s="11">
        <v>0.1391</v>
      </c>
      <c r="P37" s="1">
        <v>40.700000000000003</v>
      </c>
      <c r="Q37" s="2">
        <v>0.19886000000000001</v>
      </c>
      <c r="R37" s="1">
        <v>458039</v>
      </c>
      <c r="S37" s="1">
        <v>921571</v>
      </c>
      <c r="T37" s="1" t="s">
        <v>26</v>
      </c>
      <c r="U37" s="1" t="s">
        <v>26</v>
      </c>
      <c r="V37" s="1" t="s">
        <v>26</v>
      </c>
      <c r="W37" s="1" t="s">
        <v>153</v>
      </c>
      <c r="X37" s="1">
        <v>3.1792000000000001E-2</v>
      </c>
      <c r="Y37" s="1">
        <v>4376</v>
      </c>
    </row>
    <row r="38" spans="1:25" x14ac:dyDescent="0.2">
      <c r="A38" s="1" t="s">
        <v>57</v>
      </c>
      <c r="B38" s="2">
        <v>0.1409</v>
      </c>
      <c r="C38" s="2">
        <v>2.7099999999999999E-2</v>
      </c>
      <c r="D38" s="1">
        <v>0.83</v>
      </c>
      <c r="E38" s="1">
        <v>153</v>
      </c>
      <c r="F38" s="1">
        <v>94</v>
      </c>
      <c r="G38" s="1">
        <v>6621523</v>
      </c>
      <c r="H38" s="1">
        <v>622578794</v>
      </c>
      <c r="I38" s="1">
        <v>6416</v>
      </c>
      <c r="J38" s="1">
        <v>83</v>
      </c>
      <c r="K38" s="1" t="s">
        <v>35</v>
      </c>
      <c r="L38" s="1">
        <v>0.94610000000000005</v>
      </c>
      <c r="M38" s="3" t="s">
        <v>22</v>
      </c>
      <c r="N38" s="11">
        <v>0.11219999999999999</v>
      </c>
      <c r="O38" s="11">
        <v>0.11749999999999999</v>
      </c>
      <c r="P38" s="1">
        <v>40.700000000000003</v>
      </c>
      <c r="Q38" s="2">
        <v>0.20111000000000001</v>
      </c>
      <c r="R38" s="1">
        <v>441963</v>
      </c>
      <c r="S38" s="1">
        <v>884396</v>
      </c>
      <c r="T38" s="1" t="s">
        <v>23</v>
      </c>
      <c r="U38" s="1" t="s">
        <v>23</v>
      </c>
      <c r="V38" s="1" t="s">
        <v>23</v>
      </c>
      <c r="W38" s="1" t="s">
        <v>153</v>
      </c>
      <c r="X38" s="1" t="s">
        <v>22</v>
      </c>
      <c r="Y38" s="1" t="s">
        <v>22</v>
      </c>
    </row>
    <row r="39" spans="1:25" x14ac:dyDescent="0.2">
      <c r="A39" s="1" t="s">
        <v>34</v>
      </c>
      <c r="B39" s="2">
        <v>0.1022</v>
      </c>
      <c r="C39" s="2">
        <v>1.9E-2</v>
      </c>
      <c r="D39" s="1">
        <v>0.83</v>
      </c>
      <c r="E39" s="1">
        <v>119</v>
      </c>
      <c r="F39" s="1">
        <v>92</v>
      </c>
      <c r="G39" s="1">
        <v>8321289</v>
      </c>
      <c r="H39" s="1">
        <v>768741509</v>
      </c>
      <c r="I39" s="1">
        <v>10336</v>
      </c>
      <c r="J39" s="1">
        <v>72</v>
      </c>
      <c r="K39" s="1" t="s">
        <v>35</v>
      </c>
      <c r="L39" s="1">
        <v>0.94610000000000005</v>
      </c>
      <c r="M39" s="3" t="s">
        <v>22</v>
      </c>
      <c r="N39" s="11">
        <v>0.11849999999999999</v>
      </c>
      <c r="O39" s="11">
        <v>0.124</v>
      </c>
      <c r="P39" s="1">
        <v>40.6</v>
      </c>
      <c r="Q39" s="2">
        <v>0.24833</v>
      </c>
      <c r="R39" s="1">
        <v>500419</v>
      </c>
      <c r="S39" s="1">
        <v>1000210</v>
      </c>
      <c r="T39" s="1" t="s">
        <v>23</v>
      </c>
      <c r="U39" s="1" t="s">
        <v>23</v>
      </c>
      <c r="V39" s="1" t="s">
        <v>23</v>
      </c>
      <c r="W39" s="1" t="s">
        <v>153</v>
      </c>
      <c r="X39" s="1" t="s">
        <v>22</v>
      </c>
      <c r="Y39" s="1" t="s">
        <v>22</v>
      </c>
    </row>
    <row r="40" spans="1:25" x14ac:dyDescent="0.2">
      <c r="A40" s="1" t="s">
        <v>59</v>
      </c>
      <c r="B40" s="2">
        <v>4.3200000000000002E-2</v>
      </c>
      <c r="C40" s="2">
        <v>2.0899999999999998E-2</v>
      </c>
      <c r="D40" s="1">
        <v>0.53</v>
      </c>
      <c r="E40" s="1">
        <v>86</v>
      </c>
      <c r="F40" s="1">
        <v>57</v>
      </c>
      <c r="G40" s="1">
        <v>15455900</v>
      </c>
      <c r="H40" s="1">
        <v>892480375</v>
      </c>
      <c r="I40" s="1">
        <v>19558</v>
      </c>
      <c r="J40" s="1">
        <v>65</v>
      </c>
      <c r="K40" s="1" t="s">
        <v>60</v>
      </c>
      <c r="L40" s="1">
        <v>0.86180000000000001</v>
      </c>
      <c r="M40" s="3" t="s">
        <v>833</v>
      </c>
      <c r="N40" s="11">
        <v>0.18859999999999999</v>
      </c>
      <c r="O40" s="11">
        <v>0.16270000000000001</v>
      </c>
      <c r="P40" s="1">
        <v>40.9</v>
      </c>
      <c r="Q40" s="2">
        <v>0.2883</v>
      </c>
      <c r="R40" s="1">
        <v>125830</v>
      </c>
      <c r="S40" s="1">
        <v>238089</v>
      </c>
      <c r="T40" s="1" t="s">
        <v>26</v>
      </c>
      <c r="U40" s="1" t="s">
        <v>26</v>
      </c>
      <c r="V40" s="1" t="s">
        <v>26</v>
      </c>
      <c r="W40" s="1" t="s">
        <v>153</v>
      </c>
      <c r="X40" s="1">
        <v>2.3969999999999998E-3</v>
      </c>
      <c r="Y40" s="1">
        <v>358</v>
      </c>
    </row>
    <row r="41" spans="1:25" x14ac:dyDescent="0.2">
      <c r="A41" s="1" t="s">
        <v>42</v>
      </c>
      <c r="B41" s="2">
        <v>7.5300000000000006E-2</v>
      </c>
      <c r="C41" s="2">
        <v>2.58E-2</v>
      </c>
      <c r="D41" s="1">
        <v>0.68</v>
      </c>
      <c r="E41" s="1">
        <v>120</v>
      </c>
      <c r="F41" s="1">
        <v>89</v>
      </c>
      <c r="G41" s="1">
        <v>10523887</v>
      </c>
      <c r="H41" s="1">
        <v>939323105</v>
      </c>
      <c r="I41" s="1">
        <v>19715</v>
      </c>
      <c r="J41" s="1">
        <v>77</v>
      </c>
      <c r="K41" s="1" t="s">
        <v>43</v>
      </c>
      <c r="L41" s="1">
        <v>1</v>
      </c>
      <c r="M41" s="3" t="s">
        <v>22</v>
      </c>
      <c r="N41" s="11">
        <v>0.1578</v>
      </c>
      <c r="O41" s="11">
        <v>0.1502</v>
      </c>
      <c r="P41" s="1">
        <v>40.9</v>
      </c>
      <c r="Q41" s="2">
        <v>0.30342999999999998</v>
      </c>
      <c r="R41" s="1">
        <v>142758</v>
      </c>
      <c r="S41" s="1">
        <v>282264</v>
      </c>
      <c r="T41" s="1" t="s">
        <v>23</v>
      </c>
      <c r="U41" s="1" t="s">
        <v>23</v>
      </c>
      <c r="V41" s="1" t="s">
        <v>23</v>
      </c>
      <c r="W41" s="1" t="s">
        <v>153</v>
      </c>
      <c r="X41" s="1" t="s">
        <v>22</v>
      </c>
      <c r="Y41" s="1" t="s">
        <v>22</v>
      </c>
    </row>
    <row r="42" spans="1:25" x14ac:dyDescent="0.2">
      <c r="A42" s="1" t="s">
        <v>159</v>
      </c>
      <c r="B42" s="2">
        <v>0.24399999999999999</v>
      </c>
      <c r="C42" s="2">
        <v>0.21190000000000001</v>
      </c>
      <c r="D42" s="1">
        <v>0.17</v>
      </c>
      <c r="E42" s="1">
        <v>90</v>
      </c>
      <c r="F42" s="1">
        <v>62</v>
      </c>
      <c r="G42" s="1">
        <v>15301273</v>
      </c>
      <c r="H42" s="1">
        <v>961680220</v>
      </c>
      <c r="I42" s="1">
        <v>5595</v>
      </c>
      <c r="J42" s="1">
        <v>61</v>
      </c>
      <c r="K42" s="1" t="s">
        <v>161</v>
      </c>
      <c r="L42" s="1">
        <v>0.90059999999999996</v>
      </c>
      <c r="M42" s="3" t="s">
        <v>22</v>
      </c>
      <c r="N42" s="11">
        <v>0.16309999999999999</v>
      </c>
      <c r="O42" s="11">
        <v>0.1915</v>
      </c>
      <c r="P42" s="1">
        <v>40.9</v>
      </c>
      <c r="Q42" s="2">
        <v>0.31064999999999998</v>
      </c>
      <c r="R42" s="1">
        <v>141644</v>
      </c>
      <c r="S42" s="1">
        <v>279098</v>
      </c>
      <c r="T42" s="1" t="s">
        <v>23</v>
      </c>
      <c r="U42" s="1" t="s">
        <v>23</v>
      </c>
      <c r="V42" s="1" t="s">
        <v>23</v>
      </c>
      <c r="W42" s="1" t="s">
        <v>153</v>
      </c>
      <c r="X42" s="1" t="s">
        <v>22</v>
      </c>
      <c r="Y42" s="1" t="s">
        <v>22</v>
      </c>
    </row>
    <row r="43" spans="1:25" x14ac:dyDescent="0.2">
      <c r="A43" s="1" t="s">
        <v>38</v>
      </c>
      <c r="B43" s="2">
        <v>7.9699999999999993E-2</v>
      </c>
      <c r="C43" s="2">
        <v>3.0599999999999999E-2</v>
      </c>
      <c r="D43" s="1">
        <v>0.64</v>
      </c>
      <c r="E43" s="1">
        <v>140</v>
      </c>
      <c r="F43" s="1">
        <v>115</v>
      </c>
      <c r="G43" s="1">
        <v>10557747</v>
      </c>
      <c r="H43" s="1">
        <v>1218612144</v>
      </c>
      <c r="I43" s="1">
        <v>8496</v>
      </c>
      <c r="J43" s="1">
        <v>100</v>
      </c>
      <c r="K43" s="1" t="s">
        <v>25</v>
      </c>
      <c r="L43" s="1">
        <v>0.9849</v>
      </c>
      <c r="M43" s="3" t="s">
        <v>22</v>
      </c>
      <c r="N43" s="11">
        <v>0.1268</v>
      </c>
      <c r="O43" s="11">
        <v>0.12759999999999999</v>
      </c>
      <c r="P43" s="1">
        <v>40.799999999999997</v>
      </c>
      <c r="Q43" s="2">
        <v>0.39365</v>
      </c>
      <c r="R43" s="1">
        <v>182870</v>
      </c>
      <c r="S43" s="1">
        <v>371281</v>
      </c>
      <c r="T43" s="1" t="s">
        <v>23</v>
      </c>
      <c r="U43" s="1" t="s">
        <v>23</v>
      </c>
      <c r="V43" s="1" t="s">
        <v>23</v>
      </c>
      <c r="W43" s="1" t="s">
        <v>153</v>
      </c>
      <c r="X43" s="1" t="s">
        <v>22</v>
      </c>
      <c r="Y43" s="1" t="s">
        <v>22</v>
      </c>
    </row>
    <row r="44" spans="1:25" x14ac:dyDescent="0.2">
      <c r="A44" s="1" t="s">
        <v>102</v>
      </c>
      <c r="B44" s="2">
        <v>5.5800000000000002E-2</v>
      </c>
      <c r="C44" s="2">
        <v>2.6200000000000001E-2</v>
      </c>
      <c r="D44" s="1">
        <v>0.54</v>
      </c>
      <c r="E44" s="1">
        <v>86</v>
      </c>
      <c r="F44" s="1">
        <v>63</v>
      </c>
      <c r="G44" s="1">
        <v>19335354</v>
      </c>
      <c r="H44" s="1">
        <v>1235236539</v>
      </c>
      <c r="I44" s="1">
        <v>50038</v>
      </c>
      <c r="J44" s="1">
        <v>59</v>
      </c>
      <c r="K44" s="1" t="s">
        <v>103</v>
      </c>
      <c r="L44" s="1">
        <v>0.93789999999999996</v>
      </c>
      <c r="M44" s="3" t="s">
        <v>834</v>
      </c>
      <c r="N44" s="11">
        <v>0.15440000000000001</v>
      </c>
      <c r="O44" s="11">
        <v>0.14480000000000001</v>
      </c>
      <c r="P44" s="1">
        <v>40.799999999999997</v>
      </c>
      <c r="Q44" s="2">
        <v>0.39901999999999999</v>
      </c>
      <c r="R44" s="1">
        <v>162942</v>
      </c>
      <c r="S44" s="1">
        <v>325886</v>
      </c>
      <c r="T44" s="1" t="s">
        <v>26</v>
      </c>
      <c r="U44" s="1" t="s">
        <v>26</v>
      </c>
      <c r="V44" s="1" t="s">
        <v>26</v>
      </c>
      <c r="W44" s="1" t="s">
        <v>153</v>
      </c>
      <c r="X44" s="1">
        <v>1.4486000000000001E-2</v>
      </c>
      <c r="Y44" s="1">
        <v>845</v>
      </c>
    </row>
    <row r="45" spans="1:25" x14ac:dyDescent="0.2">
      <c r="A45" s="1" t="s">
        <v>48</v>
      </c>
      <c r="B45" s="2">
        <v>0.12640000000000001</v>
      </c>
      <c r="C45" s="2">
        <v>2.8000000000000001E-2</v>
      </c>
      <c r="D45" s="1">
        <v>0.8</v>
      </c>
      <c r="E45" s="1">
        <v>134</v>
      </c>
      <c r="F45" s="1">
        <v>97</v>
      </c>
      <c r="G45" s="1">
        <v>14099634</v>
      </c>
      <c r="H45" s="1">
        <v>1369380132</v>
      </c>
      <c r="I45" s="1">
        <v>83359</v>
      </c>
      <c r="J45" s="1">
        <v>93</v>
      </c>
      <c r="K45" s="1" t="s">
        <v>49</v>
      </c>
      <c r="L45" s="1">
        <v>0.97</v>
      </c>
      <c r="M45" s="3" t="s">
        <v>22</v>
      </c>
      <c r="N45" s="11">
        <v>0.12809999999999999</v>
      </c>
      <c r="O45" s="11">
        <v>0.13</v>
      </c>
      <c r="P45" s="1">
        <v>40.799999999999997</v>
      </c>
      <c r="Q45" s="2">
        <v>0.44235000000000002</v>
      </c>
      <c r="R45" s="1">
        <v>185045</v>
      </c>
      <c r="S45" s="1">
        <v>372171</v>
      </c>
      <c r="T45" s="1" t="s">
        <v>23</v>
      </c>
      <c r="U45" s="1" t="s">
        <v>23</v>
      </c>
      <c r="V45" s="1" t="s">
        <v>23</v>
      </c>
      <c r="W45" s="1" t="s">
        <v>153</v>
      </c>
      <c r="X45" s="1" t="s">
        <v>22</v>
      </c>
      <c r="Y45" s="1" t="s">
        <v>22</v>
      </c>
    </row>
    <row r="46" spans="1:25" x14ac:dyDescent="0.2">
      <c r="A46" s="1" t="s">
        <v>158</v>
      </c>
      <c r="B46" s="2">
        <v>0.33450000000000002</v>
      </c>
      <c r="C46" s="2">
        <v>0.30590000000000001</v>
      </c>
      <c r="D46" s="1">
        <v>0.12</v>
      </c>
      <c r="E46" s="1">
        <v>83</v>
      </c>
      <c r="F46" s="1">
        <v>73</v>
      </c>
      <c r="G46" s="1">
        <v>18769541</v>
      </c>
      <c r="H46" s="1">
        <v>1375174801</v>
      </c>
      <c r="I46" s="1">
        <v>13976</v>
      </c>
      <c r="J46" s="1">
        <v>72</v>
      </c>
      <c r="K46" s="1" t="s">
        <v>161</v>
      </c>
      <c r="L46" s="1">
        <v>0.88680000000000003</v>
      </c>
      <c r="M46" s="3" t="s">
        <v>835</v>
      </c>
      <c r="N46" s="11">
        <v>0.1235</v>
      </c>
      <c r="O46" s="11">
        <v>0.1376</v>
      </c>
      <c r="P46" s="1">
        <v>40.799999999999997</v>
      </c>
      <c r="Q46" s="2">
        <v>0.44422</v>
      </c>
      <c r="R46" s="1">
        <v>195454</v>
      </c>
      <c r="S46" s="1">
        <v>385791</v>
      </c>
      <c r="T46" s="1" t="s">
        <v>26</v>
      </c>
      <c r="U46" s="1" t="s">
        <v>26</v>
      </c>
      <c r="V46" s="1" t="s">
        <v>26</v>
      </c>
      <c r="W46" s="1" t="s">
        <v>153</v>
      </c>
      <c r="X46" s="1">
        <v>7.1419999999999999E-3</v>
      </c>
      <c r="Y46" s="1">
        <v>1088</v>
      </c>
    </row>
    <row r="47" spans="1:25" x14ac:dyDescent="0.2">
      <c r="A47" s="1" t="s">
        <v>44</v>
      </c>
      <c r="B47" s="2">
        <v>0.13639999999999999</v>
      </c>
      <c r="C47" s="2">
        <v>5.1200000000000002E-2</v>
      </c>
      <c r="D47" s="1">
        <v>0.66</v>
      </c>
      <c r="E47" s="1">
        <v>123</v>
      </c>
      <c r="F47" s="1">
        <v>94</v>
      </c>
      <c r="G47" s="1">
        <v>15363664</v>
      </c>
      <c r="H47" s="1">
        <v>1447705875</v>
      </c>
      <c r="I47" s="1">
        <v>11336</v>
      </c>
      <c r="J47" s="1">
        <v>87</v>
      </c>
      <c r="K47" s="1" t="s">
        <v>45</v>
      </c>
      <c r="L47" s="1">
        <v>0.93889999999999996</v>
      </c>
      <c r="M47" s="3" t="s">
        <v>836</v>
      </c>
      <c r="N47" s="11">
        <v>0.1996</v>
      </c>
      <c r="O47" s="11">
        <v>0.20200000000000001</v>
      </c>
      <c r="P47" s="1">
        <v>40.9</v>
      </c>
      <c r="Q47" s="2">
        <v>0.46765000000000001</v>
      </c>
      <c r="R47" s="1">
        <v>190471</v>
      </c>
      <c r="S47" s="1">
        <v>383354</v>
      </c>
      <c r="T47" s="1" t="s">
        <v>26</v>
      </c>
      <c r="U47" s="1" t="s">
        <v>26</v>
      </c>
      <c r="V47" s="1" t="s">
        <v>26</v>
      </c>
      <c r="W47" s="1" t="s">
        <v>153</v>
      </c>
      <c r="X47" s="1">
        <v>2.3630000000000001E-3</v>
      </c>
      <c r="Y47" s="1">
        <v>1211</v>
      </c>
    </row>
    <row r="48" spans="1:25" x14ac:dyDescent="0.2">
      <c r="A48" s="1" t="s">
        <v>50</v>
      </c>
      <c r="B48" s="2">
        <v>6.6299999999999998E-2</v>
      </c>
      <c r="C48" s="2">
        <v>3.6700000000000003E-2</v>
      </c>
      <c r="D48" s="1">
        <v>0.46</v>
      </c>
      <c r="E48" s="1">
        <v>130</v>
      </c>
      <c r="F48" s="1">
        <v>86</v>
      </c>
      <c r="G48" s="1">
        <v>19230248</v>
      </c>
      <c r="H48" s="1">
        <v>1655001089</v>
      </c>
      <c r="I48" s="1">
        <v>15717</v>
      </c>
      <c r="J48" s="1">
        <v>90</v>
      </c>
      <c r="K48" s="1" t="s">
        <v>51</v>
      </c>
      <c r="L48" s="1">
        <v>0.96830000000000005</v>
      </c>
      <c r="M48" s="3" t="s">
        <v>837</v>
      </c>
      <c r="N48" s="11">
        <v>0.16739999999999999</v>
      </c>
      <c r="O48" s="11">
        <v>0.16339999999999999</v>
      </c>
      <c r="P48" s="1">
        <v>40.9</v>
      </c>
      <c r="Q48" s="2">
        <v>0.53461000000000003</v>
      </c>
      <c r="R48" s="1">
        <v>220407</v>
      </c>
      <c r="S48" s="1">
        <v>432724</v>
      </c>
      <c r="T48" s="1" t="s">
        <v>26</v>
      </c>
      <c r="U48" s="1" t="s">
        <v>26</v>
      </c>
      <c r="V48" s="1" t="s">
        <v>26</v>
      </c>
      <c r="W48" s="1" t="s">
        <v>153</v>
      </c>
      <c r="X48" s="1">
        <v>1.8703000000000001E-2</v>
      </c>
      <c r="Y48" s="1">
        <v>1444</v>
      </c>
    </row>
    <row r="49" spans="1:25" x14ac:dyDescent="0.2">
      <c r="A49" s="1" t="s">
        <v>28</v>
      </c>
      <c r="B49" s="2">
        <v>0.3508</v>
      </c>
      <c r="C49" s="2">
        <v>4.7699999999999999E-2</v>
      </c>
      <c r="D49" s="1">
        <v>0.91</v>
      </c>
      <c r="E49" s="1">
        <v>144</v>
      </c>
      <c r="F49" s="1">
        <v>109</v>
      </c>
      <c r="G49" s="1">
        <v>15515126</v>
      </c>
      <c r="H49" s="1">
        <v>1699261170</v>
      </c>
      <c r="I49" s="1">
        <v>6909</v>
      </c>
      <c r="J49" s="1">
        <v>112</v>
      </c>
      <c r="K49" s="1" t="s">
        <v>25</v>
      </c>
      <c r="L49" s="1">
        <v>0.99550000000000005</v>
      </c>
      <c r="M49" s="3" t="s">
        <v>22</v>
      </c>
      <c r="N49" s="11">
        <v>0.20880000000000001</v>
      </c>
      <c r="O49" s="11">
        <v>0.2029</v>
      </c>
      <c r="P49" s="1">
        <v>40.799999999999997</v>
      </c>
      <c r="Q49" s="2">
        <v>0.54891000000000001</v>
      </c>
      <c r="R49" s="1">
        <v>229601</v>
      </c>
      <c r="S49" s="1">
        <v>418348</v>
      </c>
      <c r="T49" s="1" t="s">
        <v>23</v>
      </c>
      <c r="U49" s="1" t="s">
        <v>23</v>
      </c>
      <c r="V49" s="1" t="s">
        <v>23</v>
      </c>
      <c r="W49" s="1" t="s">
        <v>153</v>
      </c>
      <c r="X49" s="1" t="s">
        <v>22</v>
      </c>
      <c r="Y49" s="1" t="s">
        <v>22</v>
      </c>
    </row>
    <row r="50" spans="1:25" x14ac:dyDescent="0.2">
      <c r="A50" s="1" t="s">
        <v>111</v>
      </c>
      <c r="B50" s="2">
        <v>9.4600000000000004E-2</v>
      </c>
      <c r="C50" s="2">
        <v>5.67E-2</v>
      </c>
      <c r="D50" s="1">
        <v>0.42</v>
      </c>
      <c r="E50" s="1">
        <v>88</v>
      </c>
      <c r="F50" s="1">
        <v>65</v>
      </c>
      <c r="G50" s="1">
        <v>33188052</v>
      </c>
      <c r="H50" s="1">
        <v>2180757252</v>
      </c>
      <c r="I50" s="1">
        <v>13474</v>
      </c>
      <c r="J50" s="1">
        <v>62</v>
      </c>
      <c r="K50" s="1" t="s">
        <v>112</v>
      </c>
      <c r="L50" s="1">
        <v>0.98029999999999995</v>
      </c>
      <c r="M50" s="3" t="s">
        <v>838</v>
      </c>
      <c r="N50" s="11">
        <v>0.17330000000000001</v>
      </c>
      <c r="O50" s="11">
        <v>0.1636</v>
      </c>
      <c r="P50" s="1">
        <v>40.799999999999997</v>
      </c>
      <c r="Q50" s="2">
        <v>0.70445000000000002</v>
      </c>
      <c r="R50" s="1">
        <v>261493</v>
      </c>
      <c r="S50" s="1">
        <v>520349</v>
      </c>
      <c r="T50" s="1" t="s">
        <v>26</v>
      </c>
      <c r="U50" s="1" t="s">
        <v>26</v>
      </c>
      <c r="V50" s="1" t="s">
        <v>26</v>
      </c>
      <c r="W50" s="1" t="s">
        <v>153</v>
      </c>
      <c r="X50" s="1">
        <v>7.4099999999999999E-3</v>
      </c>
      <c r="Y50" s="1">
        <v>2413</v>
      </c>
    </row>
    <row r="51" spans="1:25" x14ac:dyDescent="0.2">
      <c r="A51" s="1" t="s">
        <v>27</v>
      </c>
      <c r="B51" s="2">
        <v>0.41649999999999998</v>
      </c>
      <c r="C51" s="2">
        <v>8.5300000000000001E-2</v>
      </c>
      <c r="D51" s="1">
        <v>0.87</v>
      </c>
      <c r="E51" s="1">
        <v>122</v>
      </c>
      <c r="F51" s="1">
        <v>96</v>
      </c>
      <c r="G51" s="1">
        <v>23810003</v>
      </c>
      <c r="H51" s="1">
        <v>2287447152</v>
      </c>
      <c r="I51" s="1">
        <v>10541</v>
      </c>
      <c r="J51" s="1">
        <v>103</v>
      </c>
      <c r="K51" s="1" t="s">
        <v>25</v>
      </c>
      <c r="L51" s="1">
        <v>0.99550000000000005</v>
      </c>
      <c r="M51" s="3" t="s">
        <v>22</v>
      </c>
      <c r="N51" s="11">
        <v>0.2135</v>
      </c>
      <c r="O51" s="11">
        <v>0.2082</v>
      </c>
      <c r="P51" s="1">
        <v>40.799999999999997</v>
      </c>
      <c r="Q51" s="2">
        <v>0.73890999999999996</v>
      </c>
      <c r="R51" s="1">
        <v>267896</v>
      </c>
      <c r="S51" s="1">
        <v>487509</v>
      </c>
      <c r="T51" s="1" t="s">
        <v>23</v>
      </c>
      <c r="U51" s="1" t="s">
        <v>23</v>
      </c>
      <c r="V51" s="1" t="s">
        <v>23</v>
      </c>
      <c r="W51" s="1" t="s">
        <v>153</v>
      </c>
      <c r="X51" s="1" t="s">
        <v>22</v>
      </c>
      <c r="Y51" s="1" t="s">
        <v>22</v>
      </c>
    </row>
    <row r="52" spans="1:25" x14ac:dyDescent="0.2">
      <c r="A52" s="1" t="s">
        <v>66</v>
      </c>
      <c r="B52" s="2">
        <v>0.25569999999999998</v>
      </c>
      <c r="C52" s="2">
        <v>0.1714</v>
      </c>
      <c r="D52" s="1">
        <v>0.4</v>
      </c>
      <c r="E52" s="1">
        <v>81</v>
      </c>
      <c r="F52" s="1">
        <v>50</v>
      </c>
      <c r="G52" s="1">
        <v>46570384</v>
      </c>
      <c r="H52" s="1">
        <v>2374390462</v>
      </c>
      <c r="I52" s="1">
        <v>16771</v>
      </c>
      <c r="J52" s="1">
        <v>50</v>
      </c>
      <c r="K52" s="1" t="s">
        <v>67</v>
      </c>
      <c r="L52" s="1">
        <v>0.84550000000000003</v>
      </c>
      <c r="M52" s="3" t="s">
        <v>22</v>
      </c>
      <c r="N52" s="11">
        <v>0.28029999999999999</v>
      </c>
      <c r="O52" s="11">
        <v>0.26500000000000001</v>
      </c>
      <c r="P52" s="1">
        <v>41</v>
      </c>
      <c r="Q52" s="2">
        <v>0.76700000000000002</v>
      </c>
      <c r="R52" s="1">
        <v>222796</v>
      </c>
      <c r="S52" s="1">
        <v>446351</v>
      </c>
      <c r="T52" s="1" t="s">
        <v>23</v>
      </c>
      <c r="U52" s="1" t="s">
        <v>23</v>
      </c>
      <c r="V52" s="1" t="s">
        <v>23</v>
      </c>
      <c r="W52" s="1" t="s">
        <v>153</v>
      </c>
      <c r="X52" s="1" t="s">
        <v>22</v>
      </c>
      <c r="Y52" s="1" t="s">
        <v>22</v>
      </c>
    </row>
    <row r="53" spans="1:25" x14ac:dyDescent="0.2">
      <c r="A53" s="1" t="s">
        <v>100</v>
      </c>
      <c r="B53" s="2">
        <v>0.17219999999999999</v>
      </c>
      <c r="C53" s="2">
        <v>9.1999999999999998E-2</v>
      </c>
      <c r="D53" s="1">
        <v>0.51</v>
      </c>
      <c r="E53" s="1">
        <v>71</v>
      </c>
      <c r="F53" s="1">
        <v>57</v>
      </c>
      <c r="G53" s="1">
        <v>42417111</v>
      </c>
      <c r="H53" s="1">
        <v>2438020009</v>
      </c>
      <c r="I53" s="1">
        <v>15883</v>
      </c>
      <c r="J53" s="1">
        <v>56</v>
      </c>
      <c r="K53" s="1" t="s">
        <v>101</v>
      </c>
      <c r="L53" s="1">
        <v>0.88770000000000004</v>
      </c>
      <c r="M53" s="3" t="s">
        <v>22</v>
      </c>
      <c r="N53" s="11">
        <v>0.25419999999999998</v>
      </c>
      <c r="O53" s="11">
        <v>0.2429</v>
      </c>
      <c r="P53" s="1">
        <v>40.9</v>
      </c>
      <c r="Q53" s="2">
        <v>0.78754999999999997</v>
      </c>
      <c r="R53" s="1">
        <v>265950</v>
      </c>
      <c r="S53" s="1">
        <v>515012</v>
      </c>
      <c r="T53" s="1" t="s">
        <v>23</v>
      </c>
      <c r="U53" s="1" t="s">
        <v>23</v>
      </c>
      <c r="V53" s="1" t="s">
        <v>23</v>
      </c>
      <c r="W53" s="1" t="s">
        <v>153</v>
      </c>
      <c r="X53" s="1" t="s">
        <v>22</v>
      </c>
      <c r="Y53" s="1" t="s">
        <v>22</v>
      </c>
    </row>
    <row r="54" spans="1:25" x14ac:dyDescent="0.2">
      <c r="A54" s="1" t="s">
        <v>96</v>
      </c>
      <c r="B54" s="2">
        <v>0.1303</v>
      </c>
      <c r="C54" s="2">
        <v>7.5800000000000006E-2</v>
      </c>
      <c r="D54" s="1">
        <v>0.45</v>
      </c>
      <c r="E54" s="1">
        <v>77</v>
      </c>
      <c r="F54" s="1">
        <v>57</v>
      </c>
      <c r="G54" s="1">
        <v>45378450</v>
      </c>
      <c r="H54" s="1">
        <v>2599292358</v>
      </c>
      <c r="I54" s="1">
        <v>22620</v>
      </c>
      <c r="J54" s="1">
        <v>57</v>
      </c>
      <c r="K54" s="1" t="s">
        <v>97</v>
      </c>
      <c r="L54" s="1">
        <v>0.86519999999999997</v>
      </c>
      <c r="M54" s="3" t="s">
        <v>22</v>
      </c>
      <c r="N54" s="11">
        <v>0.32400000000000001</v>
      </c>
      <c r="O54" s="11">
        <v>0.28820000000000001</v>
      </c>
      <c r="P54" s="1">
        <v>40.9</v>
      </c>
      <c r="Q54" s="2">
        <v>0.83965000000000001</v>
      </c>
      <c r="R54" s="1">
        <v>252952</v>
      </c>
      <c r="S54" s="1">
        <v>498903</v>
      </c>
      <c r="T54" s="1" t="s">
        <v>23</v>
      </c>
      <c r="U54" s="1" t="s">
        <v>23</v>
      </c>
      <c r="V54" s="1" t="s">
        <v>23</v>
      </c>
      <c r="W54" s="1" t="s">
        <v>153</v>
      </c>
      <c r="X54" s="1" t="s">
        <v>22</v>
      </c>
      <c r="Y54" s="1" t="s">
        <v>22</v>
      </c>
    </row>
    <row r="55" spans="1:25" x14ac:dyDescent="0.2">
      <c r="A55" s="1" t="s">
        <v>72</v>
      </c>
      <c r="B55" s="2">
        <v>0.29859999999999998</v>
      </c>
      <c r="C55" s="2">
        <v>0.27289999999999998</v>
      </c>
      <c r="D55" s="1">
        <v>0.12</v>
      </c>
      <c r="E55" s="1">
        <v>74</v>
      </c>
      <c r="F55" s="1">
        <v>56</v>
      </c>
      <c r="G55" s="1">
        <v>48107413</v>
      </c>
      <c r="H55" s="1">
        <v>2719452900</v>
      </c>
      <c r="I55" s="1">
        <v>33006</v>
      </c>
      <c r="J55" s="1">
        <v>56</v>
      </c>
      <c r="K55" s="1" t="s">
        <v>73</v>
      </c>
      <c r="L55" s="1">
        <v>0.93559999999999999</v>
      </c>
      <c r="M55" s="3" t="s">
        <v>22</v>
      </c>
      <c r="N55" s="11">
        <v>0.25609999999999999</v>
      </c>
      <c r="O55" s="11">
        <v>0.2321</v>
      </c>
      <c r="P55" s="1">
        <v>40.9</v>
      </c>
      <c r="Q55" s="2">
        <v>0.87846000000000002</v>
      </c>
      <c r="R55" s="1">
        <v>299847</v>
      </c>
      <c r="S55" s="1">
        <v>577297</v>
      </c>
      <c r="T55" s="1" t="s">
        <v>23</v>
      </c>
      <c r="U55" s="1" t="s">
        <v>23</v>
      </c>
      <c r="V55" s="1" t="s">
        <v>23</v>
      </c>
      <c r="W55" s="1" t="s">
        <v>153</v>
      </c>
      <c r="X55" s="1" t="s">
        <v>22</v>
      </c>
      <c r="Y55" s="1" t="s">
        <v>22</v>
      </c>
    </row>
    <row r="56" spans="1:25" x14ac:dyDescent="0.2">
      <c r="A56" s="1" t="s">
        <v>62</v>
      </c>
      <c r="B56" s="2">
        <v>0.15479999999999999</v>
      </c>
      <c r="C56" s="2">
        <v>9.5399999999999999E-2</v>
      </c>
      <c r="D56" s="1">
        <v>0.42</v>
      </c>
      <c r="E56" s="1">
        <v>84</v>
      </c>
      <c r="F56" s="1">
        <v>50</v>
      </c>
      <c r="G56" s="1">
        <v>57252184</v>
      </c>
      <c r="H56" s="1">
        <v>2895869461</v>
      </c>
      <c r="I56" s="1">
        <v>19917</v>
      </c>
      <c r="J56" s="1">
        <v>50</v>
      </c>
      <c r="K56" s="1" t="s">
        <v>63</v>
      </c>
      <c r="L56" s="1">
        <v>0.96530000000000005</v>
      </c>
      <c r="M56" s="3" t="s">
        <v>839</v>
      </c>
      <c r="N56" s="11">
        <v>0.25130000000000002</v>
      </c>
      <c r="O56" s="11">
        <v>0.2462</v>
      </c>
      <c r="P56" s="1">
        <v>41</v>
      </c>
      <c r="Q56" s="2">
        <v>0.93545</v>
      </c>
      <c r="R56" s="1">
        <v>291226</v>
      </c>
      <c r="S56" s="1">
        <v>559251</v>
      </c>
      <c r="T56" s="1" t="s">
        <v>26</v>
      </c>
      <c r="U56" s="1" t="s">
        <v>26</v>
      </c>
      <c r="V56" s="1" t="s">
        <v>26</v>
      </c>
      <c r="W56" s="1" t="s">
        <v>153</v>
      </c>
      <c r="X56" s="1">
        <v>1.6285000000000001E-2</v>
      </c>
      <c r="Y56" s="1">
        <v>2836</v>
      </c>
    </row>
    <row r="57" spans="1:25" x14ac:dyDescent="0.2">
      <c r="A57" s="1" t="s">
        <v>46</v>
      </c>
      <c r="B57" s="2">
        <v>0.28239999999999998</v>
      </c>
      <c r="C57" s="2">
        <v>0.1222</v>
      </c>
      <c r="D57" s="1">
        <v>0.65</v>
      </c>
      <c r="E57" s="1">
        <v>130</v>
      </c>
      <c r="F57" s="1">
        <v>83</v>
      </c>
      <c r="G57" s="1">
        <v>35703551</v>
      </c>
      <c r="H57" s="1">
        <v>2980294129</v>
      </c>
      <c r="I57" s="1">
        <v>15685</v>
      </c>
      <c r="J57" s="1">
        <v>81</v>
      </c>
      <c r="K57" s="1" t="s">
        <v>47</v>
      </c>
      <c r="L57" s="1">
        <v>0.91839999999999999</v>
      </c>
      <c r="M57" s="3" t="s">
        <v>22</v>
      </c>
      <c r="N57" s="11">
        <v>0.19270000000000001</v>
      </c>
      <c r="O57" s="11">
        <v>0.191</v>
      </c>
      <c r="P57" s="1">
        <v>40.9</v>
      </c>
      <c r="Q57" s="2">
        <v>0.96272000000000002</v>
      </c>
      <c r="R57" s="1">
        <v>324997</v>
      </c>
      <c r="S57" s="1">
        <v>648642</v>
      </c>
      <c r="T57" s="1" t="s">
        <v>23</v>
      </c>
      <c r="U57" s="1" t="s">
        <v>23</v>
      </c>
      <c r="V57" s="1" t="s">
        <v>23</v>
      </c>
      <c r="W57" s="1" t="s">
        <v>153</v>
      </c>
      <c r="X57" s="1" t="s">
        <v>22</v>
      </c>
      <c r="Y57" s="1" t="s">
        <v>22</v>
      </c>
    </row>
    <row r="58" spans="1:25" x14ac:dyDescent="0.2">
      <c r="A58" s="1" t="s">
        <v>87</v>
      </c>
      <c r="B58" s="2">
        <v>0.14680000000000001</v>
      </c>
      <c r="C58" s="2">
        <v>0.12759999999999999</v>
      </c>
      <c r="D58" s="1">
        <v>0.15</v>
      </c>
      <c r="E58" s="1">
        <v>81</v>
      </c>
      <c r="F58" s="1">
        <v>57</v>
      </c>
      <c r="G58" s="1">
        <v>54523306</v>
      </c>
      <c r="H58" s="1">
        <v>3139929349</v>
      </c>
      <c r="I58" s="1">
        <v>26899</v>
      </c>
      <c r="J58" s="1">
        <v>57</v>
      </c>
      <c r="K58" s="1" t="s">
        <v>88</v>
      </c>
      <c r="L58" s="1">
        <v>0.91859999999999997</v>
      </c>
      <c r="M58" s="3" t="s">
        <v>22</v>
      </c>
      <c r="N58" s="11">
        <v>0.2319</v>
      </c>
      <c r="O58" s="11">
        <v>0.21099999999999999</v>
      </c>
      <c r="P58" s="1">
        <v>40.799999999999997</v>
      </c>
      <c r="Q58" s="2">
        <v>1.0142899999999999</v>
      </c>
      <c r="R58" s="1">
        <v>341407</v>
      </c>
      <c r="S58" s="1">
        <v>654777</v>
      </c>
      <c r="T58" s="1" t="s">
        <v>23</v>
      </c>
      <c r="U58" s="1" t="s">
        <v>23</v>
      </c>
      <c r="V58" s="1" t="s">
        <v>23</v>
      </c>
      <c r="W58" s="1" t="s">
        <v>153</v>
      </c>
      <c r="X58" s="1" t="s">
        <v>22</v>
      </c>
      <c r="Y58" s="1" t="s">
        <v>22</v>
      </c>
    </row>
    <row r="59" spans="1:25" x14ac:dyDescent="0.2">
      <c r="A59" s="1" t="s">
        <v>98</v>
      </c>
      <c r="B59" s="2">
        <v>0.20710000000000001</v>
      </c>
      <c r="C59" s="2">
        <v>0.17030000000000001</v>
      </c>
      <c r="D59" s="1">
        <v>0.21</v>
      </c>
      <c r="E59" s="1">
        <v>76</v>
      </c>
      <c r="F59" s="1">
        <v>59</v>
      </c>
      <c r="G59" s="1">
        <v>57006114</v>
      </c>
      <c r="H59" s="1">
        <v>3367694074</v>
      </c>
      <c r="I59" s="1">
        <v>21022</v>
      </c>
      <c r="J59" s="1">
        <v>57</v>
      </c>
      <c r="K59" s="1" t="s">
        <v>99</v>
      </c>
      <c r="L59" s="1">
        <v>0.95020000000000004</v>
      </c>
      <c r="M59" s="3" t="s">
        <v>840</v>
      </c>
      <c r="N59" s="11">
        <v>0.25359999999999999</v>
      </c>
      <c r="O59" s="11">
        <v>0.23699999999999999</v>
      </c>
      <c r="P59" s="1">
        <v>40.9</v>
      </c>
      <c r="Q59" s="2">
        <v>1.08786</v>
      </c>
      <c r="R59" s="1">
        <v>371251</v>
      </c>
      <c r="S59" s="1">
        <v>715495</v>
      </c>
      <c r="T59" s="1" t="s">
        <v>26</v>
      </c>
      <c r="U59" s="1" t="s">
        <v>26</v>
      </c>
      <c r="V59" s="1" t="s">
        <v>26</v>
      </c>
      <c r="W59" s="1" t="s">
        <v>153</v>
      </c>
      <c r="X59" s="1">
        <v>7.5519999999999997E-3</v>
      </c>
      <c r="Y59" s="1">
        <v>4769</v>
      </c>
    </row>
    <row r="60" spans="1:25" x14ac:dyDescent="0.2">
      <c r="A60" s="1" t="s">
        <v>89</v>
      </c>
      <c r="B60" s="2">
        <v>0.2893</v>
      </c>
      <c r="C60" s="2">
        <v>0.25650000000000001</v>
      </c>
      <c r="D60" s="1">
        <v>0.15</v>
      </c>
      <c r="E60" s="1">
        <v>74</v>
      </c>
      <c r="F60" s="1">
        <v>52</v>
      </c>
      <c r="G60" s="1">
        <v>65480245</v>
      </c>
      <c r="H60" s="1">
        <v>3417720320</v>
      </c>
      <c r="I60" s="1">
        <v>24738</v>
      </c>
      <c r="J60" s="1">
        <v>52</v>
      </c>
      <c r="K60" s="1" t="s">
        <v>90</v>
      </c>
      <c r="L60" s="1">
        <v>0.91539999999999999</v>
      </c>
      <c r="M60" s="3" t="s">
        <v>22</v>
      </c>
      <c r="N60" s="11">
        <v>0.27460000000000001</v>
      </c>
      <c r="O60" s="11">
        <v>0.25209999999999999</v>
      </c>
      <c r="P60" s="1">
        <v>40.9</v>
      </c>
      <c r="Q60" s="2">
        <v>1.10402</v>
      </c>
      <c r="R60" s="1">
        <v>341676</v>
      </c>
      <c r="S60" s="1">
        <v>664975</v>
      </c>
      <c r="T60" s="1" t="s">
        <v>23</v>
      </c>
      <c r="U60" s="1" t="s">
        <v>23</v>
      </c>
      <c r="V60" s="1" t="s">
        <v>23</v>
      </c>
      <c r="W60" s="1" t="s">
        <v>153</v>
      </c>
      <c r="X60" s="1" t="s">
        <v>22</v>
      </c>
      <c r="Y60" s="1" t="s">
        <v>22</v>
      </c>
    </row>
    <row r="61" spans="1:25" x14ac:dyDescent="0.2">
      <c r="A61" s="1" t="s">
        <v>24</v>
      </c>
      <c r="B61" s="2">
        <v>0.54079999999999995</v>
      </c>
      <c r="C61" s="2">
        <v>0.2878</v>
      </c>
      <c r="D61" s="1">
        <v>0.66</v>
      </c>
      <c r="E61" s="1">
        <v>138</v>
      </c>
      <c r="F61" s="1">
        <v>117</v>
      </c>
      <c r="G61" s="1">
        <v>29337491</v>
      </c>
      <c r="H61" s="1">
        <v>3451764984</v>
      </c>
      <c r="I61" s="1">
        <v>15973</v>
      </c>
      <c r="J61" s="1">
        <v>122</v>
      </c>
      <c r="K61" s="1" t="s">
        <v>25</v>
      </c>
      <c r="L61" s="1">
        <v>0.99560000000000004</v>
      </c>
      <c r="M61" s="3" t="s">
        <v>822</v>
      </c>
      <c r="N61" s="11">
        <v>0.16700000000000001</v>
      </c>
      <c r="O61" s="11">
        <v>0.16239999999999999</v>
      </c>
      <c r="P61" s="1">
        <v>40.799999999999997</v>
      </c>
      <c r="Q61" s="2">
        <v>1.1150199999999999</v>
      </c>
      <c r="R61" s="1">
        <v>369505</v>
      </c>
      <c r="S61" s="1">
        <v>673018</v>
      </c>
      <c r="T61" s="1" t="s">
        <v>26</v>
      </c>
      <c r="U61" s="1" t="s">
        <v>26</v>
      </c>
      <c r="V61" s="1" t="s">
        <v>26</v>
      </c>
      <c r="W61" s="1" t="s">
        <v>153</v>
      </c>
      <c r="X61" s="1">
        <v>9.8999999999999999E-4</v>
      </c>
      <c r="Y61" s="1">
        <v>4315</v>
      </c>
    </row>
    <row r="62" spans="1:25" x14ac:dyDescent="0.2">
      <c r="A62" s="1" t="s">
        <v>29</v>
      </c>
      <c r="B62" s="2">
        <v>0.28870000000000001</v>
      </c>
      <c r="C62" s="2">
        <v>0.2656</v>
      </c>
      <c r="D62" s="1">
        <v>0.11</v>
      </c>
      <c r="E62" s="1">
        <v>121</v>
      </c>
      <c r="F62" s="1">
        <v>102</v>
      </c>
      <c r="G62" s="1">
        <v>35468941</v>
      </c>
      <c r="H62" s="1">
        <v>3631570203</v>
      </c>
      <c r="I62" s="1">
        <v>13306</v>
      </c>
      <c r="J62" s="1">
        <v>100</v>
      </c>
      <c r="K62" s="1" t="s">
        <v>25</v>
      </c>
      <c r="L62" s="1">
        <v>0.96850000000000003</v>
      </c>
      <c r="M62" s="3" t="s">
        <v>822</v>
      </c>
      <c r="N62" s="11">
        <v>0.1656</v>
      </c>
      <c r="O62" s="11">
        <v>0.16309999999999999</v>
      </c>
      <c r="P62" s="1">
        <v>40.700000000000003</v>
      </c>
      <c r="Q62" s="2">
        <v>1.1731</v>
      </c>
      <c r="R62" s="1">
        <v>425379</v>
      </c>
      <c r="S62" s="1">
        <v>807574</v>
      </c>
      <c r="T62" s="1" t="s">
        <v>26</v>
      </c>
      <c r="U62" s="1" t="s">
        <v>26</v>
      </c>
      <c r="V62" s="1" t="s">
        <v>26</v>
      </c>
      <c r="W62" s="1" t="s">
        <v>153</v>
      </c>
      <c r="X62" s="1">
        <v>8.2159999999999993E-3</v>
      </c>
      <c r="Y62" s="1">
        <v>5841</v>
      </c>
    </row>
    <row r="63" spans="1:25" x14ac:dyDescent="0.2">
      <c r="A63" s="1" t="s">
        <v>64</v>
      </c>
      <c r="B63" s="2">
        <v>0.56530000000000002</v>
      </c>
      <c r="C63" s="2">
        <v>0.49630000000000002</v>
      </c>
      <c r="D63" s="1">
        <v>0.24</v>
      </c>
      <c r="E63" s="1">
        <v>71</v>
      </c>
      <c r="F63" s="1">
        <v>54</v>
      </c>
      <c r="G63" s="1">
        <v>75831478</v>
      </c>
      <c r="H63" s="1">
        <v>4157643510</v>
      </c>
      <c r="I63" s="1">
        <v>30155</v>
      </c>
      <c r="J63" s="1">
        <v>54</v>
      </c>
      <c r="K63" s="1" t="s">
        <v>65</v>
      </c>
      <c r="L63" s="1">
        <v>0.92300000000000004</v>
      </c>
      <c r="M63" s="3" t="s">
        <v>22</v>
      </c>
      <c r="N63" s="11">
        <v>0.21959999999999999</v>
      </c>
      <c r="O63" s="11">
        <v>0.20580000000000001</v>
      </c>
      <c r="P63" s="1">
        <v>40.9</v>
      </c>
      <c r="Q63" s="2">
        <v>1.34304</v>
      </c>
      <c r="R63" s="1">
        <v>385189</v>
      </c>
      <c r="S63" s="1">
        <v>751736</v>
      </c>
      <c r="T63" s="1" t="s">
        <v>23</v>
      </c>
      <c r="U63" s="1" t="s">
        <v>23</v>
      </c>
      <c r="V63" s="1" t="s">
        <v>23</v>
      </c>
      <c r="W63" s="1" t="s">
        <v>153</v>
      </c>
      <c r="X63" s="1" t="s">
        <v>22</v>
      </c>
      <c r="Y63" s="1" t="s">
        <v>22</v>
      </c>
    </row>
    <row r="64" spans="1:25" x14ac:dyDescent="0.2">
      <c r="A64" s="1" t="s">
        <v>91</v>
      </c>
      <c r="B64" s="2">
        <v>0.23039999999999999</v>
      </c>
      <c r="C64" s="2">
        <v>0.20760000000000001</v>
      </c>
      <c r="D64" s="1">
        <v>0.12</v>
      </c>
      <c r="E64" s="1">
        <v>81</v>
      </c>
      <c r="F64" s="1">
        <v>60</v>
      </c>
      <c r="G64" s="1">
        <v>69263090</v>
      </c>
      <c r="H64" s="1">
        <v>4159472655</v>
      </c>
      <c r="I64" s="1">
        <v>26426</v>
      </c>
      <c r="J64" s="1">
        <v>59</v>
      </c>
      <c r="K64" s="1" t="s">
        <v>92</v>
      </c>
      <c r="L64" s="1">
        <v>0.92120000000000002</v>
      </c>
      <c r="M64" s="3" t="s">
        <v>22</v>
      </c>
      <c r="N64" s="11">
        <v>0.22559999999999999</v>
      </c>
      <c r="O64" s="11">
        <v>0.2114</v>
      </c>
      <c r="P64" s="1">
        <v>40.799999999999997</v>
      </c>
      <c r="Q64" s="2">
        <v>1.3436300000000001</v>
      </c>
      <c r="R64" s="1">
        <v>417120</v>
      </c>
      <c r="S64" s="1">
        <v>801749</v>
      </c>
      <c r="T64" s="1" t="s">
        <v>23</v>
      </c>
      <c r="U64" s="1" t="s">
        <v>23</v>
      </c>
      <c r="V64" s="1" t="s">
        <v>23</v>
      </c>
      <c r="W64" s="1" t="s">
        <v>153</v>
      </c>
      <c r="X64" s="1" t="s">
        <v>22</v>
      </c>
      <c r="Y64" s="1" t="s">
        <v>22</v>
      </c>
    </row>
    <row r="65" spans="1:25" x14ac:dyDescent="0.2">
      <c r="A65" s="1" t="s">
        <v>160</v>
      </c>
      <c r="B65" s="2">
        <v>0.3034</v>
      </c>
      <c r="C65" s="2">
        <v>0.18210000000000001</v>
      </c>
      <c r="D65" s="1">
        <v>0.49</v>
      </c>
      <c r="E65" s="1">
        <v>89</v>
      </c>
      <c r="F65" s="1">
        <v>63</v>
      </c>
      <c r="G65" s="1">
        <v>65519391</v>
      </c>
      <c r="H65" s="1">
        <v>4177097581</v>
      </c>
      <c r="I65" s="1">
        <v>50170</v>
      </c>
      <c r="J65" s="1">
        <v>62</v>
      </c>
      <c r="K65" s="1" t="s">
        <v>162</v>
      </c>
      <c r="L65" s="1">
        <v>0.88490000000000002</v>
      </c>
      <c r="M65" s="3" t="s">
        <v>841</v>
      </c>
      <c r="N65" s="11">
        <v>0.22140000000000001</v>
      </c>
      <c r="O65" s="11">
        <v>0.28220000000000001</v>
      </c>
      <c r="P65" s="1">
        <v>40.799999999999997</v>
      </c>
      <c r="Q65" s="2">
        <v>1.3493299999999999</v>
      </c>
      <c r="R65" s="1">
        <v>335214</v>
      </c>
      <c r="S65" s="1">
        <v>664252</v>
      </c>
      <c r="T65" s="1" t="s">
        <v>26</v>
      </c>
      <c r="U65" s="1" t="s">
        <v>26</v>
      </c>
      <c r="V65" s="1" t="s">
        <v>26</v>
      </c>
      <c r="W65" s="1" t="s">
        <v>153</v>
      </c>
      <c r="X65" s="1">
        <v>1.6237000000000001E-2</v>
      </c>
      <c r="Y65" s="1">
        <v>7243</v>
      </c>
    </row>
    <row r="66" spans="1:25" x14ac:dyDescent="0.2">
      <c r="A66" s="1" t="s">
        <v>74</v>
      </c>
      <c r="B66" s="2">
        <v>0.71340000000000003</v>
      </c>
      <c r="C66" s="2">
        <v>0.63239999999999996</v>
      </c>
      <c r="D66" s="1">
        <v>0.31</v>
      </c>
      <c r="E66" s="1">
        <v>69</v>
      </c>
      <c r="F66" s="1">
        <v>58</v>
      </c>
      <c r="G66" s="1">
        <v>74653910</v>
      </c>
      <c r="H66" s="1">
        <v>4398048375</v>
      </c>
      <c r="I66" s="1">
        <v>39232</v>
      </c>
      <c r="J66" s="1">
        <v>57</v>
      </c>
      <c r="K66" s="1" t="s">
        <v>75</v>
      </c>
      <c r="L66" s="1">
        <v>0.94320000000000004</v>
      </c>
      <c r="M66" s="3" t="s">
        <v>842</v>
      </c>
      <c r="N66" s="11">
        <v>0.20300000000000001</v>
      </c>
      <c r="O66" s="11">
        <v>0.19520000000000001</v>
      </c>
      <c r="P66" s="1">
        <v>40.799999999999997</v>
      </c>
      <c r="Q66" s="2">
        <v>1.4207000000000001</v>
      </c>
      <c r="R66" s="1">
        <v>414951</v>
      </c>
      <c r="S66" s="1">
        <v>806688</v>
      </c>
      <c r="T66" s="1" t="s">
        <v>26</v>
      </c>
      <c r="U66" s="1" t="s">
        <v>26</v>
      </c>
      <c r="V66" s="1" t="s">
        <v>26</v>
      </c>
      <c r="W66" s="1" t="s">
        <v>153</v>
      </c>
      <c r="X66" s="1">
        <v>3.6219999999999998E-3</v>
      </c>
      <c r="Y66" s="1">
        <v>7022</v>
      </c>
    </row>
    <row r="67" spans="1:25" x14ac:dyDescent="0.2">
      <c r="A67" s="1" t="s">
        <v>85</v>
      </c>
      <c r="B67" s="2">
        <v>0.28589999999999999</v>
      </c>
      <c r="C67" s="2">
        <v>0.25919999999999999</v>
      </c>
      <c r="D67" s="1">
        <v>0.13</v>
      </c>
      <c r="E67" s="1">
        <v>72</v>
      </c>
      <c r="F67" s="1">
        <v>59</v>
      </c>
      <c r="G67" s="1">
        <v>81078178</v>
      </c>
      <c r="H67" s="1">
        <v>4856903296</v>
      </c>
      <c r="I67" s="1">
        <v>37842</v>
      </c>
      <c r="J67" s="1">
        <v>59</v>
      </c>
      <c r="K67" s="1" t="s">
        <v>86</v>
      </c>
      <c r="L67" s="1">
        <v>0.95</v>
      </c>
      <c r="M67" s="3" t="s">
        <v>22</v>
      </c>
      <c r="N67" s="11">
        <v>0.22270000000000001</v>
      </c>
      <c r="O67" s="11">
        <v>0.20230000000000001</v>
      </c>
      <c r="P67" s="1">
        <v>40.799999999999997</v>
      </c>
      <c r="Q67" s="2">
        <v>1.5689200000000001</v>
      </c>
      <c r="R67" s="1">
        <v>443799</v>
      </c>
      <c r="S67" s="1">
        <v>853259</v>
      </c>
      <c r="T67" s="1" t="s">
        <v>23</v>
      </c>
      <c r="U67" s="1" t="s">
        <v>23</v>
      </c>
      <c r="V67" s="1" t="s">
        <v>23</v>
      </c>
      <c r="W67" s="1" t="s">
        <v>153</v>
      </c>
      <c r="X67" s="1" t="s">
        <v>22</v>
      </c>
      <c r="Y67" s="1" t="s">
        <v>22</v>
      </c>
    </row>
    <row r="68" spans="1:25" x14ac:dyDescent="0.2">
      <c r="A68" s="1" t="s">
        <v>80</v>
      </c>
      <c r="B68" s="2">
        <v>0.40820000000000001</v>
      </c>
      <c r="C68" s="2">
        <v>0.33629999999999999</v>
      </c>
      <c r="D68" s="1">
        <v>0.27</v>
      </c>
      <c r="E68" s="1">
        <v>71</v>
      </c>
      <c r="F68" s="1">
        <v>57</v>
      </c>
      <c r="G68" s="1">
        <v>133987573</v>
      </c>
      <c r="H68" s="1">
        <v>7707601977</v>
      </c>
      <c r="I68" s="1">
        <v>55784</v>
      </c>
      <c r="J68" s="1">
        <v>56</v>
      </c>
      <c r="K68" s="1" t="s">
        <v>81</v>
      </c>
      <c r="L68" s="1">
        <v>0.95309999999999995</v>
      </c>
      <c r="M68" s="3" t="s">
        <v>843</v>
      </c>
      <c r="N68" s="11">
        <v>0.24399999999999999</v>
      </c>
      <c r="O68" s="11">
        <v>0.2293</v>
      </c>
      <c r="P68" s="1">
        <v>40.799999999999997</v>
      </c>
      <c r="Q68" s="2">
        <v>2.4897800000000001</v>
      </c>
      <c r="R68" s="1">
        <v>523165</v>
      </c>
      <c r="S68" s="1">
        <v>1030621</v>
      </c>
      <c r="T68" s="1" t="s">
        <v>26</v>
      </c>
      <c r="U68" s="1" t="s">
        <v>26</v>
      </c>
      <c r="V68" s="1" t="s">
        <v>26</v>
      </c>
      <c r="W68" s="1" t="s">
        <v>153</v>
      </c>
      <c r="X68" s="1">
        <v>7.7710000000000001E-3</v>
      </c>
      <c r="Y68" s="1">
        <v>15612</v>
      </c>
    </row>
    <row r="69" spans="1:25" x14ac:dyDescent="0.2">
      <c r="B69" s="2"/>
      <c r="C69" s="2"/>
      <c r="M69" s="1"/>
      <c r="N69" s="1"/>
      <c r="O69" s="1"/>
      <c r="Q69" s="2"/>
    </row>
    <row r="70" spans="1:25" x14ac:dyDescent="0.2">
      <c r="A70" s="4" t="s">
        <v>381</v>
      </c>
      <c r="M70" s="1"/>
    </row>
    <row r="71" spans="1:25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804</v>
      </c>
      <c r="N71" s="11" t="s">
        <v>12</v>
      </c>
      <c r="O71" s="11" t="s">
        <v>844</v>
      </c>
      <c r="P71" s="1" t="s">
        <v>14</v>
      </c>
      <c r="Q71" s="1" t="s">
        <v>15</v>
      </c>
      <c r="R71" s="1" t="s">
        <v>16</v>
      </c>
      <c r="S71" s="1" t="s">
        <v>17</v>
      </c>
      <c r="T71" s="1" t="s">
        <v>18</v>
      </c>
      <c r="U71" s="1" t="s">
        <v>19</v>
      </c>
      <c r="V71" s="1" t="s">
        <v>845</v>
      </c>
      <c r="W71" s="1" t="s">
        <v>155</v>
      </c>
      <c r="X71" s="1" t="s">
        <v>806</v>
      </c>
      <c r="Y71" s="1" t="s">
        <v>156</v>
      </c>
    </row>
    <row r="72" spans="1:25" x14ac:dyDescent="0.2">
      <c r="A72" s="1" t="s">
        <v>846</v>
      </c>
      <c r="B72" s="2">
        <v>0.36870000000000003</v>
      </c>
      <c r="C72" s="2">
        <v>0.2019</v>
      </c>
      <c r="D72" s="1">
        <v>0.56999999999999995</v>
      </c>
      <c r="E72" s="1">
        <v>52</v>
      </c>
      <c r="F72" s="1">
        <v>44</v>
      </c>
      <c r="G72" s="1">
        <v>2254498</v>
      </c>
      <c r="H72" s="1">
        <v>100592894</v>
      </c>
      <c r="I72" s="1">
        <v>7123</v>
      </c>
      <c r="J72" s="1">
        <v>43</v>
      </c>
      <c r="K72" s="1" t="s">
        <v>169</v>
      </c>
      <c r="L72" s="1">
        <v>0.85340000000000005</v>
      </c>
      <c r="M72" s="3" t="s">
        <v>847</v>
      </c>
      <c r="N72" s="11">
        <v>0.43969999999999998</v>
      </c>
      <c r="O72" s="11">
        <v>0.29599999999999999</v>
      </c>
      <c r="P72" s="1">
        <v>45.9</v>
      </c>
      <c r="Q72" s="2">
        <v>3.2489999999999998E-2</v>
      </c>
      <c r="R72" s="1">
        <v>194692</v>
      </c>
      <c r="S72" s="1">
        <v>368365</v>
      </c>
      <c r="T72" s="1" t="s">
        <v>26</v>
      </c>
      <c r="U72" s="1" t="s">
        <v>26</v>
      </c>
      <c r="V72" s="1" t="s">
        <v>26</v>
      </c>
      <c r="W72" s="1" t="s">
        <v>153</v>
      </c>
      <c r="X72" s="1">
        <v>2.4523E-2</v>
      </c>
      <c r="Y72" s="1">
        <v>202</v>
      </c>
    </row>
    <row r="73" spans="1:25" x14ac:dyDescent="0.2">
      <c r="A73" s="1" t="s">
        <v>170</v>
      </c>
      <c r="B73" s="2">
        <v>0.6603</v>
      </c>
      <c r="C73" s="2">
        <v>0.57609999999999995</v>
      </c>
      <c r="D73" s="1">
        <v>0.3</v>
      </c>
      <c r="E73" s="1">
        <v>47</v>
      </c>
      <c r="F73" s="1">
        <v>45</v>
      </c>
      <c r="G73" s="1">
        <v>29804373</v>
      </c>
      <c r="H73" s="1">
        <v>1351121764</v>
      </c>
      <c r="I73" s="1">
        <v>30454</v>
      </c>
      <c r="J73" s="1">
        <v>46</v>
      </c>
      <c r="K73" s="1" t="s">
        <v>171</v>
      </c>
      <c r="L73" s="1">
        <v>0.82010000000000005</v>
      </c>
      <c r="M73" s="3" t="s">
        <v>22</v>
      </c>
      <c r="N73" s="11">
        <v>0.43</v>
      </c>
      <c r="O73" s="11">
        <v>0.30609999999999998</v>
      </c>
      <c r="P73" s="1">
        <v>45.9</v>
      </c>
      <c r="Q73" s="2">
        <v>0.43645</v>
      </c>
      <c r="R73" s="1">
        <v>548295</v>
      </c>
      <c r="S73" s="1">
        <v>1084207</v>
      </c>
      <c r="T73" s="1" t="s">
        <v>23</v>
      </c>
      <c r="U73" s="1" t="s">
        <v>23</v>
      </c>
      <c r="V73" s="1" t="s">
        <v>23</v>
      </c>
      <c r="W73" s="1" t="s">
        <v>154</v>
      </c>
      <c r="X73" s="1" t="s">
        <v>22</v>
      </c>
      <c r="Y73" s="1" t="s">
        <v>22</v>
      </c>
    </row>
    <row r="74" spans="1:25" x14ac:dyDescent="0.2">
      <c r="A74" s="1" t="s">
        <v>172</v>
      </c>
      <c r="B74" s="2">
        <v>0.75939999999999996</v>
      </c>
      <c r="C74" s="2">
        <v>0.72340000000000004</v>
      </c>
      <c r="D74" s="1">
        <v>0.17</v>
      </c>
      <c r="E74" s="1">
        <v>44</v>
      </c>
      <c r="F74" s="1">
        <v>43</v>
      </c>
      <c r="G74" s="1">
        <v>37507458</v>
      </c>
      <c r="H74" s="1">
        <v>1648078183</v>
      </c>
      <c r="I74" s="1">
        <v>29163</v>
      </c>
      <c r="J74" s="1">
        <v>44</v>
      </c>
      <c r="K74" s="1" t="s">
        <v>173</v>
      </c>
      <c r="L74" s="13">
        <v>0.93300000000000005</v>
      </c>
      <c r="M74" s="3" t="s">
        <v>22</v>
      </c>
      <c r="N74" s="11">
        <v>0.43390000000000001</v>
      </c>
      <c r="O74" s="11">
        <v>0.28760000000000002</v>
      </c>
      <c r="P74" s="1">
        <v>46</v>
      </c>
      <c r="Q74" s="2">
        <v>0.53237999999999996</v>
      </c>
      <c r="R74" s="1">
        <v>553211</v>
      </c>
      <c r="S74" s="1">
        <v>1090325</v>
      </c>
      <c r="T74" s="1" t="s">
        <v>23</v>
      </c>
      <c r="U74" s="1" t="s">
        <v>23</v>
      </c>
      <c r="V74" s="1" t="s">
        <v>23</v>
      </c>
      <c r="W74" s="1" t="s">
        <v>154</v>
      </c>
      <c r="X74" s="1" t="s">
        <v>22</v>
      </c>
      <c r="Y74" s="1" t="s">
        <v>22</v>
      </c>
    </row>
    <row r="76" spans="1:25" x14ac:dyDescent="0.2">
      <c r="A76" s="3" t="s">
        <v>124</v>
      </c>
    </row>
    <row r="77" spans="1:25" x14ac:dyDescent="0.2">
      <c r="A77" s="3" t="s">
        <v>125</v>
      </c>
    </row>
    <row r="78" spans="1:25" x14ac:dyDescent="0.2">
      <c r="A78" s="3" t="s">
        <v>126</v>
      </c>
    </row>
    <row r="79" spans="1:25" x14ac:dyDescent="0.2">
      <c r="A79" s="3" t="s">
        <v>127</v>
      </c>
    </row>
    <row r="80" spans="1:25" x14ac:dyDescent="0.2">
      <c r="A80" s="3" t="s">
        <v>128</v>
      </c>
    </row>
    <row r="81" spans="1:1" x14ac:dyDescent="0.2">
      <c r="A81" s="3" t="s">
        <v>129</v>
      </c>
    </row>
    <row r="82" spans="1:1" x14ac:dyDescent="0.2">
      <c r="A82" s="3" t="s">
        <v>130</v>
      </c>
    </row>
    <row r="83" spans="1:1" x14ac:dyDescent="0.2">
      <c r="A83" s="3" t="s">
        <v>131</v>
      </c>
    </row>
    <row r="84" spans="1:1" x14ac:dyDescent="0.2">
      <c r="A84" s="3" t="s">
        <v>132</v>
      </c>
    </row>
    <row r="85" spans="1:1" x14ac:dyDescent="0.2">
      <c r="A85" s="3" t="s">
        <v>848</v>
      </c>
    </row>
    <row r="86" spans="1:1" x14ac:dyDescent="0.2">
      <c r="A86" s="3" t="s">
        <v>849</v>
      </c>
    </row>
    <row r="87" spans="1:1" x14ac:dyDescent="0.2">
      <c r="A87" s="3" t="s">
        <v>133</v>
      </c>
    </row>
    <row r="88" spans="1:1" x14ac:dyDescent="0.2">
      <c r="A88" s="3" t="s">
        <v>134</v>
      </c>
    </row>
    <row r="89" spans="1:1" x14ac:dyDescent="0.2">
      <c r="A89" s="3" t="s">
        <v>135</v>
      </c>
    </row>
    <row r="90" spans="1:1" x14ac:dyDescent="0.2">
      <c r="A90" s="3" t="s">
        <v>136</v>
      </c>
    </row>
    <row r="91" spans="1:1" x14ac:dyDescent="0.2">
      <c r="A91" s="3" t="s">
        <v>137</v>
      </c>
    </row>
    <row r="92" spans="1:1" x14ac:dyDescent="0.2">
      <c r="A92" s="3" t="s">
        <v>138</v>
      </c>
    </row>
    <row r="93" spans="1:1" x14ac:dyDescent="0.2">
      <c r="A93" s="3" t="s">
        <v>139</v>
      </c>
    </row>
    <row r="94" spans="1:1" x14ac:dyDescent="0.2">
      <c r="A94" s="3" t="s">
        <v>140</v>
      </c>
    </row>
    <row r="95" spans="1:1" x14ac:dyDescent="0.2">
      <c r="A95" s="3" t="s">
        <v>141</v>
      </c>
    </row>
    <row r="96" spans="1:1" x14ac:dyDescent="0.2">
      <c r="A96" s="3" t="s">
        <v>142</v>
      </c>
    </row>
    <row r="97" spans="1:1" x14ac:dyDescent="0.2">
      <c r="A97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zoomScale="80" zoomScaleNormal="80" workbookViewId="0">
      <pane ySplit="1" topLeftCell="A25" activePane="bottomLeft" state="frozen"/>
      <selection pane="bottomLeft" activeCell="E1" sqref="E1:E1048576"/>
    </sheetView>
  </sheetViews>
  <sheetFormatPr defaultColWidth="9.125" defaultRowHeight="15" x14ac:dyDescent="0.2"/>
  <cols>
    <col min="1" max="1" width="10.75" style="1" customWidth="1"/>
    <col min="2" max="2" width="21.875" customWidth="1"/>
    <col min="3" max="3" width="30.125" style="1" bestFit="1" customWidth="1"/>
    <col min="4" max="4" width="19" style="1" bestFit="1" customWidth="1"/>
    <col min="5" max="5" width="16.75" style="1" customWidth="1"/>
    <col min="6" max="6" width="14.625" style="1" customWidth="1"/>
    <col min="7" max="7" width="30.125" style="1" customWidth="1"/>
    <col min="8" max="8" width="15.625" style="1" customWidth="1"/>
    <col min="9" max="9" width="27.125" style="1" customWidth="1"/>
    <col min="10" max="10" width="14.75" style="1" customWidth="1"/>
    <col min="11" max="11" width="18.375" style="1" customWidth="1"/>
    <col min="12" max="12" width="51.75" style="1" customWidth="1"/>
    <col min="13" max="16384" width="9.125" style="1"/>
  </cols>
  <sheetData>
    <row r="1" spans="1:13" ht="135" customHeight="1" x14ac:dyDescent="0.2">
      <c r="A1" s="41" t="s">
        <v>383</v>
      </c>
      <c r="B1" s="41" t="s">
        <v>384</v>
      </c>
      <c r="C1" s="41" t="s">
        <v>387</v>
      </c>
      <c r="D1" s="41" t="s">
        <v>388</v>
      </c>
      <c r="E1" s="41" t="s">
        <v>395</v>
      </c>
      <c r="F1" s="41" t="s">
        <v>396</v>
      </c>
      <c r="G1" s="41" t="s">
        <v>386</v>
      </c>
      <c r="H1" s="41" t="s">
        <v>389</v>
      </c>
      <c r="I1" s="41" t="s">
        <v>390</v>
      </c>
      <c r="J1" s="41" t="s">
        <v>393</v>
      </c>
      <c r="K1" s="41" t="s">
        <v>424</v>
      </c>
      <c r="L1" s="41" t="s">
        <v>394</v>
      </c>
      <c r="M1" s="41" t="s">
        <v>397</v>
      </c>
    </row>
    <row r="2" spans="1:13" x14ac:dyDescent="0.25">
      <c r="A2" s="42" t="s">
        <v>172</v>
      </c>
      <c r="B2" s="42" t="s">
        <v>602</v>
      </c>
      <c r="C2" s="42" t="s">
        <v>751</v>
      </c>
      <c r="D2" s="14" t="s">
        <v>592</v>
      </c>
      <c r="E2" s="14">
        <v>34.535054000000002</v>
      </c>
      <c r="F2" s="42">
        <v>117.822362</v>
      </c>
      <c r="G2" s="14" t="s">
        <v>382</v>
      </c>
      <c r="H2" s="14" t="s">
        <v>400</v>
      </c>
      <c r="I2" s="14" t="s">
        <v>391</v>
      </c>
      <c r="J2" s="14">
        <v>5396</v>
      </c>
      <c r="K2" s="14">
        <v>44</v>
      </c>
      <c r="L2" s="14" t="s">
        <v>603</v>
      </c>
      <c r="M2" s="42" t="s">
        <v>23</v>
      </c>
    </row>
    <row r="3" spans="1:13" x14ac:dyDescent="0.25">
      <c r="A3" s="42" t="s">
        <v>170</v>
      </c>
      <c r="B3" s="42" t="s">
        <v>604</v>
      </c>
      <c r="C3" s="42" t="s">
        <v>751</v>
      </c>
      <c r="D3" s="14" t="s">
        <v>592</v>
      </c>
      <c r="E3" s="14">
        <v>34.535054000000002</v>
      </c>
      <c r="F3" s="42">
        <v>117.822362</v>
      </c>
      <c r="G3" s="14" t="s">
        <v>382</v>
      </c>
      <c r="H3" s="14" t="s">
        <v>401</v>
      </c>
      <c r="I3" s="14" t="s">
        <v>391</v>
      </c>
      <c r="J3" s="14">
        <v>5410</v>
      </c>
      <c r="K3" s="14">
        <v>66</v>
      </c>
      <c r="L3" s="14" t="s">
        <v>605</v>
      </c>
      <c r="M3" s="42" t="s">
        <v>23</v>
      </c>
    </row>
    <row r="4" spans="1:13" x14ac:dyDescent="0.25">
      <c r="A4" s="42" t="s">
        <v>174</v>
      </c>
      <c r="B4" s="42" t="s">
        <v>385</v>
      </c>
      <c r="C4" s="42" t="s">
        <v>751</v>
      </c>
      <c r="D4" s="14" t="s">
        <v>592</v>
      </c>
      <c r="E4" s="14">
        <v>34.535054000000002</v>
      </c>
      <c r="F4" s="42">
        <v>117.822362</v>
      </c>
      <c r="G4" s="14" t="s">
        <v>382</v>
      </c>
      <c r="H4" s="14" t="s">
        <v>401</v>
      </c>
      <c r="I4" s="14" t="s">
        <v>408</v>
      </c>
      <c r="J4" s="14">
        <v>5300</v>
      </c>
      <c r="K4" s="14">
        <v>144</v>
      </c>
      <c r="L4" s="14" t="s">
        <v>423</v>
      </c>
      <c r="M4" s="42" t="s">
        <v>26</v>
      </c>
    </row>
    <row r="5" spans="1:13" x14ac:dyDescent="0.25">
      <c r="A5" s="42" t="s">
        <v>30</v>
      </c>
      <c r="B5" s="42" t="s">
        <v>470</v>
      </c>
      <c r="C5" s="42" t="s">
        <v>752</v>
      </c>
      <c r="D5" s="14" t="s">
        <v>404</v>
      </c>
      <c r="E5" s="14">
        <v>35.669772999999999</v>
      </c>
      <c r="F5" s="42">
        <v>118.22510800000001</v>
      </c>
      <c r="G5" s="14" t="s">
        <v>406</v>
      </c>
      <c r="H5" s="14" t="s">
        <v>402</v>
      </c>
      <c r="I5" s="14" t="s">
        <v>408</v>
      </c>
      <c r="J5" s="14">
        <v>5050</v>
      </c>
      <c r="K5" s="14">
        <v>289</v>
      </c>
      <c r="L5" s="14" t="s">
        <v>410</v>
      </c>
      <c r="M5" s="42" t="s">
        <v>26</v>
      </c>
    </row>
    <row r="6" spans="1:13" x14ac:dyDescent="0.25">
      <c r="A6" s="42" t="s">
        <v>123</v>
      </c>
      <c r="B6" s="42" t="s">
        <v>398</v>
      </c>
      <c r="C6" s="42" t="s">
        <v>753</v>
      </c>
      <c r="D6" s="14" t="s">
        <v>405</v>
      </c>
      <c r="E6" s="14">
        <v>35.669772999999999</v>
      </c>
      <c r="F6" s="42">
        <v>118.22510800000001</v>
      </c>
      <c r="G6" s="14" t="s">
        <v>407</v>
      </c>
      <c r="H6" s="14" t="s">
        <v>403</v>
      </c>
      <c r="I6" s="14" t="s">
        <v>409</v>
      </c>
      <c r="J6" s="14">
        <v>5050</v>
      </c>
      <c r="K6" s="14">
        <v>289</v>
      </c>
      <c r="L6" s="14" t="s">
        <v>410</v>
      </c>
      <c r="M6" s="42" t="s">
        <v>175</v>
      </c>
    </row>
    <row r="7" spans="1:13" x14ac:dyDescent="0.25">
      <c r="A7" s="42" t="s">
        <v>24</v>
      </c>
      <c r="B7" s="14" t="s">
        <v>606</v>
      </c>
      <c r="C7" s="42" t="s">
        <v>744</v>
      </c>
      <c r="D7" s="42" t="s">
        <v>419</v>
      </c>
      <c r="E7" s="14">
        <v>37.045516999999997</v>
      </c>
      <c r="F7" s="42">
        <v>118.406886</v>
      </c>
      <c r="G7" s="14" t="s">
        <v>418</v>
      </c>
      <c r="H7" s="14" t="s">
        <v>399</v>
      </c>
      <c r="I7" s="14" t="s">
        <v>391</v>
      </c>
      <c r="J7" s="14">
        <v>4712</v>
      </c>
      <c r="K7" s="14">
        <v>68</v>
      </c>
      <c r="L7" s="14" t="s">
        <v>607</v>
      </c>
      <c r="M7" s="42" t="s">
        <v>26</v>
      </c>
    </row>
    <row r="8" spans="1:13" x14ac:dyDescent="0.25">
      <c r="A8" s="42" t="s">
        <v>27</v>
      </c>
      <c r="B8" s="14" t="s">
        <v>608</v>
      </c>
      <c r="C8" s="42" t="s">
        <v>744</v>
      </c>
      <c r="D8" s="42" t="s">
        <v>419</v>
      </c>
      <c r="E8" s="14">
        <v>37.045516999999997</v>
      </c>
      <c r="F8" s="42">
        <v>118.406886</v>
      </c>
      <c r="G8" s="14" t="s">
        <v>418</v>
      </c>
      <c r="H8" s="14" t="s">
        <v>399</v>
      </c>
      <c r="I8" s="14" t="s">
        <v>391</v>
      </c>
      <c r="J8" s="14">
        <v>4727</v>
      </c>
      <c r="K8" s="14">
        <v>65</v>
      </c>
      <c r="L8" s="14" t="s">
        <v>609</v>
      </c>
      <c r="M8" s="42" t="s">
        <v>23</v>
      </c>
    </row>
    <row r="9" spans="1:13" x14ac:dyDescent="0.25">
      <c r="A9" s="42" t="s">
        <v>28</v>
      </c>
      <c r="B9" s="14" t="s">
        <v>610</v>
      </c>
      <c r="C9" s="42" t="s">
        <v>744</v>
      </c>
      <c r="D9" s="42" t="s">
        <v>419</v>
      </c>
      <c r="E9" s="14">
        <v>37.045516999999997</v>
      </c>
      <c r="F9" s="42">
        <v>118.406886</v>
      </c>
      <c r="G9" s="14" t="s">
        <v>418</v>
      </c>
      <c r="H9" s="14" t="s">
        <v>399</v>
      </c>
      <c r="I9" s="14" t="s">
        <v>391</v>
      </c>
      <c r="J9" s="14">
        <v>4719</v>
      </c>
      <c r="K9" s="14">
        <v>66</v>
      </c>
      <c r="L9" s="14" t="s">
        <v>611</v>
      </c>
      <c r="M9" s="42" t="s">
        <v>23</v>
      </c>
    </row>
    <row r="10" spans="1:13" x14ac:dyDescent="0.25">
      <c r="A10" s="42" t="s">
        <v>29</v>
      </c>
      <c r="B10" s="14" t="s">
        <v>612</v>
      </c>
      <c r="C10" s="42" t="s">
        <v>744</v>
      </c>
      <c r="D10" s="42" t="s">
        <v>419</v>
      </c>
      <c r="E10" s="14">
        <v>37.045516999999997</v>
      </c>
      <c r="F10" s="42">
        <v>118.406886</v>
      </c>
      <c r="G10" s="14" t="s">
        <v>418</v>
      </c>
      <c r="H10" s="14" t="s">
        <v>399</v>
      </c>
      <c r="I10" s="14" t="s">
        <v>391</v>
      </c>
      <c r="J10" s="14">
        <v>4678</v>
      </c>
      <c r="K10" s="14">
        <v>83</v>
      </c>
      <c r="L10" s="14" t="s">
        <v>613</v>
      </c>
      <c r="M10" s="42" t="s">
        <v>26</v>
      </c>
    </row>
    <row r="11" spans="1:13" x14ac:dyDescent="0.25">
      <c r="A11" s="42" t="s">
        <v>32</v>
      </c>
      <c r="B11" s="14" t="s">
        <v>411</v>
      </c>
      <c r="C11" s="42" t="s">
        <v>744</v>
      </c>
      <c r="D11" s="42" t="s">
        <v>419</v>
      </c>
      <c r="E11" s="14">
        <v>37.045516999999997</v>
      </c>
      <c r="F11" s="42">
        <v>118.406886</v>
      </c>
      <c r="G11" s="14" t="s">
        <v>418</v>
      </c>
      <c r="H11" s="14" t="s">
        <v>421</v>
      </c>
      <c r="I11" s="14" t="s">
        <v>392</v>
      </c>
      <c r="J11" s="14">
        <v>4800</v>
      </c>
      <c r="K11" s="14">
        <v>144</v>
      </c>
      <c r="L11" s="14" t="s">
        <v>422</v>
      </c>
      <c r="M11" s="42" t="s">
        <v>26</v>
      </c>
    </row>
    <row r="12" spans="1:13" x14ac:dyDescent="0.25">
      <c r="A12" s="42" t="s">
        <v>33</v>
      </c>
      <c r="B12" s="14" t="s">
        <v>412</v>
      </c>
      <c r="C12" s="42" t="s">
        <v>744</v>
      </c>
      <c r="D12" s="42" t="s">
        <v>419</v>
      </c>
      <c r="E12" s="14">
        <v>37.045516999999997</v>
      </c>
      <c r="F12" s="42">
        <v>118.406886</v>
      </c>
      <c r="G12" s="14" t="s">
        <v>418</v>
      </c>
      <c r="H12" s="14" t="s">
        <v>421</v>
      </c>
      <c r="I12" s="14" t="s">
        <v>392</v>
      </c>
      <c r="J12" s="14">
        <v>4800</v>
      </c>
      <c r="K12" s="14">
        <v>144</v>
      </c>
      <c r="L12" s="14" t="s">
        <v>422</v>
      </c>
      <c r="M12" s="42" t="s">
        <v>26</v>
      </c>
    </row>
    <row r="13" spans="1:13" x14ac:dyDescent="0.25">
      <c r="A13" s="42" t="s">
        <v>34</v>
      </c>
      <c r="B13" s="14" t="s">
        <v>413</v>
      </c>
      <c r="C13" s="42" t="s">
        <v>744</v>
      </c>
      <c r="D13" s="42" t="s">
        <v>419</v>
      </c>
      <c r="E13" s="14">
        <v>37.045516999999997</v>
      </c>
      <c r="F13" s="42">
        <v>118.406886</v>
      </c>
      <c r="G13" s="14" t="s">
        <v>418</v>
      </c>
      <c r="H13" s="14" t="s">
        <v>421</v>
      </c>
      <c r="I13" s="14" t="s">
        <v>392</v>
      </c>
      <c r="J13" s="14">
        <v>4800</v>
      </c>
      <c r="K13" s="14">
        <v>144</v>
      </c>
      <c r="L13" s="14" t="s">
        <v>422</v>
      </c>
      <c r="M13" s="42" t="s">
        <v>23</v>
      </c>
    </row>
    <row r="14" spans="1:13" x14ac:dyDescent="0.25">
      <c r="A14" s="42" t="s">
        <v>36</v>
      </c>
      <c r="B14" s="14" t="s">
        <v>414</v>
      </c>
      <c r="C14" s="42" t="s">
        <v>745</v>
      </c>
      <c r="D14" s="42" t="s">
        <v>419</v>
      </c>
      <c r="E14" s="14">
        <v>37.045516999999997</v>
      </c>
      <c r="F14" s="42">
        <v>118.406886</v>
      </c>
      <c r="G14" s="14" t="s">
        <v>418</v>
      </c>
      <c r="H14" s="14" t="s">
        <v>421</v>
      </c>
      <c r="I14" s="14" t="s">
        <v>392</v>
      </c>
      <c r="J14" s="14">
        <v>4800</v>
      </c>
      <c r="K14" s="14">
        <v>144</v>
      </c>
      <c r="L14" s="14" t="s">
        <v>422</v>
      </c>
      <c r="M14" s="42" t="s">
        <v>23</v>
      </c>
    </row>
    <row r="15" spans="1:13" x14ac:dyDescent="0.25">
      <c r="A15" s="42" t="s">
        <v>37</v>
      </c>
      <c r="B15" s="14" t="s">
        <v>415</v>
      </c>
      <c r="C15" s="42" t="s">
        <v>744</v>
      </c>
      <c r="D15" s="42" t="s">
        <v>743</v>
      </c>
      <c r="E15" s="14">
        <v>37.045516999999997</v>
      </c>
      <c r="F15" s="42">
        <v>118.406886</v>
      </c>
      <c r="G15" s="14" t="s">
        <v>418</v>
      </c>
      <c r="H15" s="14" t="s">
        <v>421</v>
      </c>
      <c r="I15" s="14" t="s">
        <v>392</v>
      </c>
      <c r="J15" s="14">
        <v>4800</v>
      </c>
      <c r="K15" s="14">
        <v>144</v>
      </c>
      <c r="L15" s="14" t="s">
        <v>422</v>
      </c>
      <c r="M15" s="42" t="s">
        <v>23</v>
      </c>
    </row>
    <row r="16" spans="1:13" x14ac:dyDescent="0.25">
      <c r="A16" s="42" t="s">
        <v>38</v>
      </c>
      <c r="B16" s="14" t="s">
        <v>416</v>
      </c>
      <c r="C16" s="42" t="s">
        <v>744</v>
      </c>
      <c r="D16" s="42" t="s">
        <v>419</v>
      </c>
      <c r="E16" s="14">
        <v>37.045516999999997</v>
      </c>
      <c r="F16" s="42">
        <v>118.406886</v>
      </c>
      <c r="G16" s="14" t="s">
        <v>418</v>
      </c>
      <c r="H16" s="14" t="s">
        <v>421</v>
      </c>
      <c r="I16" s="14" t="s">
        <v>392</v>
      </c>
      <c r="J16" s="14">
        <v>4800</v>
      </c>
      <c r="K16" s="14">
        <v>144</v>
      </c>
      <c r="L16" s="14" t="s">
        <v>422</v>
      </c>
      <c r="M16" s="42" t="s">
        <v>23</v>
      </c>
    </row>
    <row r="17" spans="1:13" x14ac:dyDescent="0.25">
      <c r="A17" s="42" t="s">
        <v>39</v>
      </c>
      <c r="B17" s="14" t="s">
        <v>417</v>
      </c>
      <c r="C17" s="42" t="s">
        <v>744</v>
      </c>
      <c r="D17" s="42" t="s">
        <v>419</v>
      </c>
      <c r="E17" s="14">
        <v>37.045516999999997</v>
      </c>
      <c r="F17" s="42">
        <v>118.406886</v>
      </c>
      <c r="G17" s="14" t="s">
        <v>418</v>
      </c>
      <c r="H17" s="14" t="s">
        <v>421</v>
      </c>
      <c r="I17" s="14" t="s">
        <v>392</v>
      </c>
      <c r="J17" s="14">
        <v>4800</v>
      </c>
      <c r="K17" s="14">
        <v>144</v>
      </c>
      <c r="L17" s="14" t="s">
        <v>422</v>
      </c>
      <c r="M17" s="42" t="s">
        <v>26</v>
      </c>
    </row>
    <row r="18" spans="1:13" x14ac:dyDescent="0.25">
      <c r="A18" s="42" t="s">
        <v>56</v>
      </c>
      <c r="B18" s="14" t="s">
        <v>429</v>
      </c>
      <c r="C18" s="42" t="s">
        <v>746</v>
      </c>
      <c r="D18" s="42" t="s">
        <v>420</v>
      </c>
      <c r="E18" s="14">
        <v>37.061475000000002</v>
      </c>
      <c r="F18" s="42">
        <v>118.431646</v>
      </c>
      <c r="G18" s="14" t="s">
        <v>418</v>
      </c>
      <c r="H18" s="14" t="s">
        <v>421</v>
      </c>
      <c r="I18" s="14" t="s">
        <v>392</v>
      </c>
      <c r="J18" s="14">
        <v>4800</v>
      </c>
      <c r="K18" s="14">
        <v>144</v>
      </c>
      <c r="L18" s="14" t="s">
        <v>422</v>
      </c>
      <c r="M18" s="42" t="s">
        <v>26</v>
      </c>
    </row>
    <row r="19" spans="1:13" x14ac:dyDescent="0.25">
      <c r="A19" s="42" t="s">
        <v>57</v>
      </c>
      <c r="B19" s="14" t="s">
        <v>430</v>
      </c>
      <c r="C19" s="42" t="s">
        <v>746</v>
      </c>
      <c r="D19" s="42" t="s">
        <v>420</v>
      </c>
      <c r="E19" s="14">
        <v>37.061475000000002</v>
      </c>
      <c r="F19" s="42">
        <v>118.431646</v>
      </c>
      <c r="G19" s="14" t="s">
        <v>418</v>
      </c>
      <c r="H19" s="14" t="s">
        <v>421</v>
      </c>
      <c r="I19" s="14" t="s">
        <v>392</v>
      </c>
      <c r="J19" s="14">
        <v>4800</v>
      </c>
      <c r="K19" s="14">
        <v>144</v>
      </c>
      <c r="L19" s="14" t="s">
        <v>422</v>
      </c>
      <c r="M19" s="42" t="s">
        <v>23</v>
      </c>
    </row>
    <row r="20" spans="1:13" x14ac:dyDescent="0.25">
      <c r="A20" s="42" t="s">
        <v>58</v>
      </c>
      <c r="B20" s="14" t="s">
        <v>431</v>
      </c>
      <c r="C20" s="42" t="s">
        <v>746</v>
      </c>
      <c r="D20" s="42" t="s">
        <v>420</v>
      </c>
      <c r="E20" s="14">
        <v>37.061475000000002</v>
      </c>
      <c r="F20" s="42">
        <v>118.431646</v>
      </c>
      <c r="G20" s="14" t="s">
        <v>418</v>
      </c>
      <c r="H20" s="14" t="s">
        <v>421</v>
      </c>
      <c r="I20" s="14" t="s">
        <v>392</v>
      </c>
      <c r="J20" s="14">
        <v>4800</v>
      </c>
      <c r="K20" s="14">
        <v>144</v>
      </c>
      <c r="L20" s="14" t="s">
        <v>425</v>
      </c>
      <c r="M20" s="42" t="s">
        <v>23</v>
      </c>
    </row>
    <row r="21" spans="1:13" x14ac:dyDescent="0.25">
      <c r="A21" s="42" t="s">
        <v>62</v>
      </c>
      <c r="B21" s="14" t="s">
        <v>614</v>
      </c>
      <c r="C21" s="42" t="s">
        <v>747</v>
      </c>
      <c r="D21" s="14" t="s">
        <v>432</v>
      </c>
      <c r="E21" s="14">
        <v>35.949548999999998</v>
      </c>
      <c r="F21" s="42">
        <v>117.095394</v>
      </c>
      <c r="G21" s="14" t="s">
        <v>418</v>
      </c>
      <c r="H21" s="14" t="s">
        <v>399</v>
      </c>
      <c r="I21" s="14" t="s">
        <v>391</v>
      </c>
      <c r="J21" s="14">
        <v>4666</v>
      </c>
      <c r="K21" s="14">
        <v>87</v>
      </c>
      <c r="L21" s="14" t="s">
        <v>615</v>
      </c>
      <c r="M21" s="42" t="s">
        <v>26</v>
      </c>
    </row>
    <row r="22" spans="1:13" x14ac:dyDescent="0.25">
      <c r="A22" s="42" t="s">
        <v>64</v>
      </c>
      <c r="B22" s="42" t="s">
        <v>616</v>
      </c>
      <c r="C22" s="42" t="s">
        <v>747</v>
      </c>
      <c r="D22" s="14" t="s">
        <v>432</v>
      </c>
      <c r="E22" s="14">
        <v>35.949548999999998</v>
      </c>
      <c r="F22" s="42">
        <v>117.095394</v>
      </c>
      <c r="G22" s="14" t="s">
        <v>418</v>
      </c>
      <c r="H22" s="14" t="s">
        <v>399</v>
      </c>
      <c r="I22" s="14" t="s">
        <v>391</v>
      </c>
      <c r="J22" s="14">
        <v>4712</v>
      </c>
      <c r="K22" s="14">
        <v>68</v>
      </c>
      <c r="L22" s="14" t="s">
        <v>617</v>
      </c>
      <c r="M22" s="42" t="s">
        <v>23</v>
      </c>
    </row>
    <row r="23" spans="1:13" x14ac:dyDescent="0.25">
      <c r="A23" s="42" t="s">
        <v>66</v>
      </c>
      <c r="B23" s="42" t="s">
        <v>618</v>
      </c>
      <c r="C23" s="42" t="s">
        <v>747</v>
      </c>
      <c r="D23" s="14" t="s">
        <v>432</v>
      </c>
      <c r="E23" s="14">
        <v>35.949548999999998</v>
      </c>
      <c r="F23" s="42">
        <v>117.095394</v>
      </c>
      <c r="G23" s="14" t="s">
        <v>418</v>
      </c>
      <c r="H23" s="14" t="s">
        <v>399</v>
      </c>
      <c r="I23" s="14" t="s">
        <v>391</v>
      </c>
      <c r="J23" s="14" t="s">
        <v>368</v>
      </c>
      <c r="K23" s="14" t="s">
        <v>369</v>
      </c>
      <c r="L23" s="43" t="s">
        <v>619</v>
      </c>
      <c r="M23" s="42" t="s">
        <v>23</v>
      </c>
    </row>
    <row r="24" spans="1:13" x14ac:dyDescent="0.25">
      <c r="A24" s="42" t="s">
        <v>106</v>
      </c>
      <c r="B24" s="42" t="s">
        <v>600</v>
      </c>
      <c r="C24" s="42" t="s">
        <v>748</v>
      </c>
      <c r="D24" s="14" t="s">
        <v>433</v>
      </c>
      <c r="E24" s="14">
        <v>35.530253000000002</v>
      </c>
      <c r="F24" s="42">
        <v>117.057654</v>
      </c>
      <c r="G24" s="14" t="s">
        <v>418</v>
      </c>
      <c r="H24" s="14" t="s">
        <v>438</v>
      </c>
      <c r="I24" s="14" t="s">
        <v>391</v>
      </c>
      <c r="J24" s="14">
        <v>4890</v>
      </c>
      <c r="K24" s="14">
        <v>41</v>
      </c>
      <c r="L24" s="14" t="s">
        <v>601</v>
      </c>
      <c r="M24" s="42" t="s">
        <v>26</v>
      </c>
    </row>
    <row r="25" spans="1:13" x14ac:dyDescent="0.25">
      <c r="A25" s="42" t="s">
        <v>165</v>
      </c>
      <c r="B25" s="42" t="s">
        <v>598</v>
      </c>
      <c r="C25" s="42" t="s">
        <v>748</v>
      </c>
      <c r="D25" s="14" t="s">
        <v>433</v>
      </c>
      <c r="E25" s="14">
        <v>35.530253000000002</v>
      </c>
      <c r="F25" s="42">
        <v>117.057654</v>
      </c>
      <c r="G25" s="14" t="s">
        <v>418</v>
      </c>
      <c r="H25" s="14" t="s">
        <v>421</v>
      </c>
      <c r="I25" s="14" t="s">
        <v>391</v>
      </c>
      <c r="J25" s="14" t="s">
        <v>370</v>
      </c>
      <c r="K25" s="14" t="s">
        <v>371</v>
      </c>
      <c r="L25" s="43" t="s">
        <v>599</v>
      </c>
      <c r="M25" s="42" t="s">
        <v>26</v>
      </c>
    </row>
    <row r="26" spans="1:13" x14ac:dyDescent="0.25">
      <c r="A26" s="42" t="s">
        <v>93</v>
      </c>
      <c r="B26" s="42" t="s">
        <v>596</v>
      </c>
      <c r="C26" s="42" t="s">
        <v>748</v>
      </c>
      <c r="D26" s="14" t="s">
        <v>433</v>
      </c>
      <c r="E26" s="14">
        <v>35.530253000000002</v>
      </c>
      <c r="F26" s="42">
        <v>117.057654</v>
      </c>
      <c r="G26" s="14" t="s">
        <v>418</v>
      </c>
      <c r="H26" s="14" t="s">
        <v>421</v>
      </c>
      <c r="I26" s="14" t="s">
        <v>391</v>
      </c>
      <c r="J26" s="14">
        <v>4546</v>
      </c>
      <c r="K26" s="14">
        <v>86</v>
      </c>
      <c r="L26" s="14" t="s">
        <v>597</v>
      </c>
      <c r="M26" s="42" t="s">
        <v>26</v>
      </c>
    </row>
    <row r="27" spans="1:13" x14ac:dyDescent="0.25">
      <c r="A27" s="42" t="s">
        <v>163</v>
      </c>
      <c r="B27" s="42" t="s">
        <v>594</v>
      </c>
      <c r="C27" s="42" t="s">
        <v>748</v>
      </c>
      <c r="D27" s="14" t="s">
        <v>433</v>
      </c>
      <c r="E27" s="14">
        <v>35.530253000000002</v>
      </c>
      <c r="F27" s="42">
        <v>117.057654</v>
      </c>
      <c r="G27" s="14" t="s">
        <v>418</v>
      </c>
      <c r="H27" s="14" t="s">
        <v>421</v>
      </c>
      <c r="I27" s="14" t="s">
        <v>391</v>
      </c>
      <c r="J27" s="14">
        <v>4523</v>
      </c>
      <c r="K27" s="14">
        <v>75</v>
      </c>
      <c r="L27" s="14" t="s">
        <v>595</v>
      </c>
      <c r="M27" s="42" t="s">
        <v>26</v>
      </c>
    </row>
    <row r="28" spans="1:13" x14ac:dyDescent="0.25">
      <c r="A28" s="44" t="s">
        <v>434</v>
      </c>
      <c r="B28" s="42" t="s">
        <v>620</v>
      </c>
      <c r="C28" s="42" t="s">
        <v>749</v>
      </c>
      <c r="D28" s="14" t="s">
        <v>435</v>
      </c>
      <c r="E28" s="14">
        <v>36.266092999999998</v>
      </c>
      <c r="F28" s="42">
        <v>120.02165100000001</v>
      </c>
      <c r="G28" s="14" t="s">
        <v>418</v>
      </c>
      <c r="H28" s="14" t="s">
        <v>421</v>
      </c>
      <c r="I28" s="14" t="s">
        <v>409</v>
      </c>
      <c r="J28" s="14">
        <v>4800</v>
      </c>
      <c r="K28" s="14">
        <v>144</v>
      </c>
      <c r="L28" s="14" t="s">
        <v>422</v>
      </c>
      <c r="M28" s="42" t="s">
        <v>26</v>
      </c>
    </row>
    <row r="29" spans="1:13" ht="14.25" customHeight="1" x14ac:dyDescent="0.25">
      <c r="A29" s="42" t="s">
        <v>122</v>
      </c>
      <c r="B29" s="42" t="s">
        <v>622</v>
      </c>
      <c r="C29" s="42" t="s">
        <v>749</v>
      </c>
      <c r="D29" s="14" t="s">
        <v>435</v>
      </c>
      <c r="E29" s="14">
        <v>36.266092999999998</v>
      </c>
      <c r="F29" s="42">
        <v>120.02165100000001</v>
      </c>
      <c r="G29" s="14" t="s">
        <v>418</v>
      </c>
      <c r="H29" s="14" t="s">
        <v>421</v>
      </c>
      <c r="I29" s="14" t="s">
        <v>391</v>
      </c>
      <c r="J29" s="14" t="s">
        <v>370</v>
      </c>
      <c r="K29" s="14" t="s">
        <v>371</v>
      </c>
      <c r="L29" s="43" t="s">
        <v>621</v>
      </c>
      <c r="M29" s="42" t="s">
        <v>26</v>
      </c>
    </row>
    <row r="30" spans="1:13" x14ac:dyDescent="0.25">
      <c r="A30" s="42" t="s">
        <v>78</v>
      </c>
      <c r="B30" s="42" t="s">
        <v>623</v>
      </c>
      <c r="C30" s="42" t="s">
        <v>750</v>
      </c>
      <c r="D30" s="14" t="s">
        <v>436</v>
      </c>
      <c r="E30" s="14">
        <v>37.455142000000002</v>
      </c>
      <c r="F30" s="42">
        <v>121.433999</v>
      </c>
      <c r="G30" s="14" t="s">
        <v>418</v>
      </c>
      <c r="H30" s="14" t="s">
        <v>437</v>
      </c>
      <c r="I30" s="14" t="s">
        <v>426</v>
      </c>
      <c r="J30" s="14">
        <v>4471</v>
      </c>
      <c r="K30" s="14">
        <v>38</v>
      </c>
      <c r="L30" s="14" t="s">
        <v>624</v>
      </c>
      <c r="M30" s="42" t="s">
        <v>23</v>
      </c>
    </row>
    <row r="31" spans="1:13" x14ac:dyDescent="0.25">
      <c r="A31" s="15" t="s">
        <v>474</v>
      </c>
      <c r="B31" s="15" t="s">
        <v>475</v>
      </c>
      <c r="C31" s="15" t="s">
        <v>738</v>
      </c>
      <c r="D31" s="15" t="s">
        <v>436</v>
      </c>
      <c r="E31" s="15">
        <v>37.455142000000002</v>
      </c>
      <c r="F31" s="116">
        <v>121.433999</v>
      </c>
      <c r="G31" s="15" t="s">
        <v>476</v>
      </c>
      <c r="H31" s="15" t="s">
        <v>437</v>
      </c>
      <c r="I31" s="15" t="s">
        <v>477</v>
      </c>
      <c r="J31" s="15">
        <v>4200</v>
      </c>
      <c r="K31" s="15">
        <v>144</v>
      </c>
      <c r="L31" s="15" t="s">
        <v>478</v>
      </c>
      <c r="M31" s="15" t="s">
        <v>479</v>
      </c>
    </row>
    <row r="32" spans="1:13" x14ac:dyDescent="0.25">
      <c r="A32" s="15" t="s">
        <v>480</v>
      </c>
      <c r="B32" s="15" t="s">
        <v>625</v>
      </c>
      <c r="C32" s="15" t="s">
        <v>738</v>
      </c>
      <c r="D32" s="15" t="s">
        <v>436</v>
      </c>
      <c r="E32" s="15">
        <v>37.455142000000002</v>
      </c>
      <c r="F32" s="116">
        <v>121.433999</v>
      </c>
      <c r="G32" s="15" t="s">
        <v>481</v>
      </c>
      <c r="H32" s="15" t="s">
        <v>437</v>
      </c>
      <c r="I32" s="15" t="s">
        <v>482</v>
      </c>
      <c r="J32" s="15">
        <v>4678</v>
      </c>
      <c r="K32" s="15">
        <v>83</v>
      </c>
      <c r="L32" s="15" t="s">
        <v>626</v>
      </c>
      <c r="M32" s="15" t="s">
        <v>483</v>
      </c>
    </row>
    <row r="33" spans="1:13" x14ac:dyDescent="0.25">
      <c r="A33" s="15" t="s">
        <v>484</v>
      </c>
      <c r="B33" s="15" t="s">
        <v>485</v>
      </c>
      <c r="C33" s="15" t="s">
        <v>738</v>
      </c>
      <c r="D33" s="15" t="s">
        <v>436</v>
      </c>
      <c r="E33" s="15">
        <v>37.455142000000002</v>
      </c>
      <c r="F33" s="116">
        <v>121.433999</v>
      </c>
      <c r="G33" s="15" t="s">
        <v>486</v>
      </c>
      <c r="H33" s="15" t="s">
        <v>437</v>
      </c>
      <c r="I33" s="15" t="s">
        <v>487</v>
      </c>
      <c r="J33" s="15">
        <v>4200</v>
      </c>
      <c r="K33" s="15">
        <v>144</v>
      </c>
      <c r="L33" s="15" t="s">
        <v>488</v>
      </c>
      <c r="M33" s="15" t="s">
        <v>489</v>
      </c>
    </row>
    <row r="34" spans="1:13" x14ac:dyDescent="0.25">
      <c r="A34" s="15" t="s">
        <v>490</v>
      </c>
      <c r="B34" s="15" t="s">
        <v>491</v>
      </c>
      <c r="C34" s="15" t="s">
        <v>738</v>
      </c>
      <c r="D34" s="15" t="s">
        <v>436</v>
      </c>
      <c r="E34" s="15">
        <v>37.455142000000002</v>
      </c>
      <c r="F34" s="116">
        <v>121.433999</v>
      </c>
      <c r="G34" s="15" t="s">
        <v>481</v>
      </c>
      <c r="H34" s="15" t="s">
        <v>438</v>
      </c>
      <c r="I34" s="15" t="s">
        <v>477</v>
      </c>
      <c r="J34" s="15">
        <v>4200</v>
      </c>
      <c r="K34" s="15">
        <v>144</v>
      </c>
      <c r="L34" s="15" t="s">
        <v>492</v>
      </c>
      <c r="M34" s="15" t="s">
        <v>493</v>
      </c>
    </row>
    <row r="35" spans="1:13" x14ac:dyDescent="0.25">
      <c r="A35" s="15" t="s">
        <v>494</v>
      </c>
      <c r="B35" s="15" t="s">
        <v>495</v>
      </c>
      <c r="C35" s="15" t="s">
        <v>738</v>
      </c>
      <c r="D35" s="15" t="s">
        <v>436</v>
      </c>
      <c r="E35" s="15">
        <v>37.455142000000002</v>
      </c>
      <c r="F35" s="116">
        <v>121.433999</v>
      </c>
      <c r="G35" s="15" t="s">
        <v>476</v>
      </c>
      <c r="H35" s="15" t="s">
        <v>438</v>
      </c>
      <c r="I35" s="15" t="s">
        <v>487</v>
      </c>
      <c r="J35" s="15">
        <v>4200</v>
      </c>
      <c r="K35" s="15">
        <v>144</v>
      </c>
      <c r="L35" s="15" t="s">
        <v>488</v>
      </c>
      <c r="M35" s="15" t="s">
        <v>496</v>
      </c>
    </row>
    <row r="36" spans="1:13" x14ac:dyDescent="0.25">
      <c r="A36" s="15" t="s">
        <v>497</v>
      </c>
      <c r="B36" s="15" t="s">
        <v>627</v>
      </c>
      <c r="C36" s="15" t="s">
        <v>738</v>
      </c>
      <c r="D36" s="15" t="s">
        <v>436</v>
      </c>
      <c r="E36" s="15">
        <v>37.455142000000002</v>
      </c>
      <c r="F36" s="116">
        <v>121.433999</v>
      </c>
      <c r="G36" s="15" t="s">
        <v>486</v>
      </c>
      <c r="H36" s="15" t="s">
        <v>438</v>
      </c>
      <c r="I36" s="15" t="s">
        <v>498</v>
      </c>
      <c r="J36" s="15">
        <v>4362</v>
      </c>
      <c r="K36" s="15">
        <v>58</v>
      </c>
      <c r="L36" s="15" t="s">
        <v>628</v>
      </c>
      <c r="M36" s="15" t="s">
        <v>483</v>
      </c>
    </row>
    <row r="37" spans="1:13" x14ac:dyDescent="0.25">
      <c r="A37" s="15" t="s">
        <v>499</v>
      </c>
      <c r="B37" s="15" t="s">
        <v>629</v>
      </c>
      <c r="C37" s="15" t="s">
        <v>739</v>
      </c>
      <c r="D37" s="15" t="s">
        <v>439</v>
      </c>
      <c r="E37" s="15">
        <v>36.266092999999998</v>
      </c>
      <c r="F37" s="116">
        <v>120.02165100000001</v>
      </c>
      <c r="G37" s="15" t="s">
        <v>427</v>
      </c>
      <c r="H37" s="15" t="s">
        <v>500</v>
      </c>
      <c r="I37" s="15" t="s">
        <v>501</v>
      </c>
      <c r="J37" s="15">
        <v>4104</v>
      </c>
      <c r="K37" s="15">
        <v>63</v>
      </c>
      <c r="L37" s="15" t="s">
        <v>630</v>
      </c>
      <c r="M37" s="15" t="s">
        <v>502</v>
      </c>
    </row>
    <row r="38" spans="1:13" x14ac:dyDescent="0.25">
      <c r="A38" s="15" t="s">
        <v>503</v>
      </c>
      <c r="B38" s="15" t="s">
        <v>504</v>
      </c>
      <c r="C38" s="15" t="s">
        <v>739</v>
      </c>
      <c r="D38" s="15" t="s">
        <v>439</v>
      </c>
      <c r="E38" s="15">
        <v>36.266092999999998</v>
      </c>
      <c r="F38" s="116">
        <v>120.02165100000001</v>
      </c>
      <c r="G38" s="15" t="s">
        <v>505</v>
      </c>
      <c r="H38" s="15" t="s">
        <v>506</v>
      </c>
      <c r="I38" s="15" t="s">
        <v>507</v>
      </c>
      <c r="J38" s="15">
        <v>4200</v>
      </c>
      <c r="K38" s="15">
        <v>144</v>
      </c>
      <c r="L38" s="15" t="s">
        <v>508</v>
      </c>
      <c r="M38" s="15" t="s">
        <v>509</v>
      </c>
    </row>
    <row r="39" spans="1:13" x14ac:dyDescent="0.25">
      <c r="A39" s="15" t="s">
        <v>510</v>
      </c>
      <c r="B39" s="15" t="s">
        <v>631</v>
      </c>
      <c r="C39" s="15" t="s">
        <v>739</v>
      </c>
      <c r="D39" s="15" t="s">
        <v>439</v>
      </c>
      <c r="E39" s="15">
        <v>36.266092999999998</v>
      </c>
      <c r="F39" s="116">
        <v>120.02165100000001</v>
      </c>
      <c r="G39" s="15" t="s">
        <v>505</v>
      </c>
      <c r="H39" s="15" t="s">
        <v>511</v>
      </c>
      <c r="I39" s="15" t="s">
        <v>512</v>
      </c>
      <c r="J39" s="15">
        <v>4049</v>
      </c>
      <c r="K39" s="15">
        <v>53</v>
      </c>
      <c r="L39" s="15" t="s">
        <v>632</v>
      </c>
      <c r="M39" s="15" t="s">
        <v>513</v>
      </c>
    </row>
    <row r="40" spans="1:13" x14ac:dyDescent="0.25">
      <c r="A40" s="15" t="s">
        <v>514</v>
      </c>
      <c r="B40" s="15" t="s">
        <v>515</v>
      </c>
      <c r="C40" s="15" t="s">
        <v>740</v>
      </c>
      <c r="D40" s="15" t="s">
        <v>439</v>
      </c>
      <c r="E40" s="15">
        <v>36.266092999999998</v>
      </c>
      <c r="F40" s="116">
        <v>120.02165100000001</v>
      </c>
      <c r="G40" s="15" t="s">
        <v>427</v>
      </c>
      <c r="H40" s="15" t="s">
        <v>516</v>
      </c>
      <c r="I40" s="15" t="s">
        <v>507</v>
      </c>
      <c r="J40" s="15">
        <v>4200</v>
      </c>
      <c r="K40" s="15">
        <v>144</v>
      </c>
      <c r="L40" s="15" t="s">
        <v>517</v>
      </c>
      <c r="M40" s="15" t="s">
        <v>518</v>
      </c>
    </row>
    <row r="41" spans="1:13" x14ac:dyDescent="0.25">
      <c r="A41" s="15" t="s">
        <v>519</v>
      </c>
      <c r="B41" s="15" t="s">
        <v>633</v>
      </c>
      <c r="C41" s="15" t="s">
        <v>739</v>
      </c>
      <c r="D41" s="15" t="s">
        <v>439</v>
      </c>
      <c r="E41" s="15">
        <v>36.266092999999998</v>
      </c>
      <c r="F41" s="116">
        <v>120.02165100000001</v>
      </c>
      <c r="G41" s="15" t="s">
        <v>520</v>
      </c>
      <c r="H41" s="15" t="s">
        <v>506</v>
      </c>
      <c r="I41" s="15" t="s">
        <v>512</v>
      </c>
      <c r="J41" s="15">
        <v>4340</v>
      </c>
      <c r="K41" s="15">
        <v>46</v>
      </c>
      <c r="L41" s="15" t="s">
        <v>634</v>
      </c>
      <c r="M41" s="15" t="s">
        <v>509</v>
      </c>
    </row>
    <row r="42" spans="1:13" x14ac:dyDescent="0.25">
      <c r="A42" s="15" t="s">
        <v>521</v>
      </c>
      <c r="B42" s="15" t="s">
        <v>522</v>
      </c>
      <c r="C42" s="15" t="s">
        <v>741</v>
      </c>
      <c r="D42" s="15" t="s">
        <v>441</v>
      </c>
      <c r="E42" s="15">
        <v>35.889173999999997</v>
      </c>
      <c r="F42" s="116">
        <v>119.43952299999999</v>
      </c>
      <c r="G42" s="15" t="s">
        <v>427</v>
      </c>
      <c r="H42" s="15" t="s">
        <v>523</v>
      </c>
      <c r="I42" s="15" t="s">
        <v>507</v>
      </c>
      <c r="J42" s="15">
        <v>4200</v>
      </c>
      <c r="K42" s="15">
        <v>144</v>
      </c>
      <c r="L42" s="15" t="s">
        <v>508</v>
      </c>
      <c r="M42" s="15" t="s">
        <v>502</v>
      </c>
    </row>
    <row r="43" spans="1:13" x14ac:dyDescent="0.25">
      <c r="A43" s="15" t="s">
        <v>524</v>
      </c>
      <c r="B43" s="15" t="s">
        <v>525</v>
      </c>
      <c r="C43" s="15" t="s">
        <v>742</v>
      </c>
      <c r="D43" s="15" t="s">
        <v>441</v>
      </c>
      <c r="E43" s="15">
        <v>35.889173999999997</v>
      </c>
      <c r="F43" s="116">
        <v>119.43952299999999</v>
      </c>
      <c r="G43" s="15" t="s">
        <v>427</v>
      </c>
      <c r="H43" s="15" t="s">
        <v>523</v>
      </c>
      <c r="I43" s="15" t="s">
        <v>512</v>
      </c>
      <c r="J43" s="15">
        <v>4232</v>
      </c>
      <c r="K43" s="15">
        <v>68</v>
      </c>
      <c r="L43" s="15" t="s">
        <v>526</v>
      </c>
      <c r="M43" s="15" t="s">
        <v>527</v>
      </c>
    </row>
    <row r="44" spans="1:13" x14ac:dyDescent="0.25">
      <c r="A44" s="16" t="s">
        <v>54</v>
      </c>
      <c r="B44" s="16" t="s">
        <v>442</v>
      </c>
      <c r="C44" s="16" t="s">
        <v>428</v>
      </c>
      <c r="D44" s="16" t="s">
        <v>420</v>
      </c>
      <c r="E44" s="16">
        <v>37.061475000000002</v>
      </c>
      <c r="F44" s="117">
        <v>118.431646</v>
      </c>
      <c r="G44" s="16" t="s">
        <v>456</v>
      </c>
      <c r="H44" s="16" t="s">
        <v>421</v>
      </c>
      <c r="I44" s="16" t="s">
        <v>392</v>
      </c>
      <c r="J44" s="16">
        <v>3100</v>
      </c>
      <c r="K44" s="16">
        <v>87</v>
      </c>
      <c r="L44" s="16" t="s">
        <v>457</v>
      </c>
      <c r="M44" s="16" t="s">
        <v>23</v>
      </c>
    </row>
    <row r="45" spans="1:13" x14ac:dyDescent="0.25">
      <c r="A45" s="16" t="s">
        <v>117</v>
      </c>
      <c r="B45" s="16" t="s">
        <v>443</v>
      </c>
      <c r="C45" s="16" t="s">
        <v>178</v>
      </c>
      <c r="D45" s="16" t="s">
        <v>440</v>
      </c>
      <c r="E45" s="16">
        <v>35.889173999999997</v>
      </c>
      <c r="F45" s="117">
        <v>119.43952299999999</v>
      </c>
      <c r="G45" s="16" t="s">
        <v>456</v>
      </c>
      <c r="H45" s="16" t="s">
        <v>421</v>
      </c>
      <c r="I45" s="16" t="s">
        <v>391</v>
      </c>
      <c r="J45" s="16">
        <v>3052</v>
      </c>
      <c r="K45" s="16">
        <v>56</v>
      </c>
      <c r="L45" s="16" t="s">
        <v>372</v>
      </c>
      <c r="M45" s="16" t="s">
        <v>26</v>
      </c>
    </row>
    <row r="46" spans="1:13" x14ac:dyDescent="0.25">
      <c r="A46" s="16" t="s">
        <v>52</v>
      </c>
      <c r="B46" s="16" t="s">
        <v>444</v>
      </c>
      <c r="C46" s="16" t="s">
        <v>177</v>
      </c>
      <c r="D46" s="16" t="s">
        <v>420</v>
      </c>
      <c r="E46" s="16">
        <v>37.061475000000002</v>
      </c>
      <c r="F46" s="117">
        <v>118.431646</v>
      </c>
      <c r="G46" s="16" t="s">
        <v>458</v>
      </c>
      <c r="H46" s="16" t="s">
        <v>421</v>
      </c>
      <c r="I46" s="16" t="s">
        <v>392</v>
      </c>
      <c r="J46" s="16">
        <v>2601</v>
      </c>
      <c r="K46" s="16">
        <v>228</v>
      </c>
      <c r="L46" s="16" t="s">
        <v>459</v>
      </c>
      <c r="M46" s="16" t="s">
        <v>26</v>
      </c>
    </row>
    <row r="47" spans="1:13" x14ac:dyDescent="0.25">
      <c r="A47" s="16" t="s">
        <v>111</v>
      </c>
      <c r="B47" s="16" t="s">
        <v>445</v>
      </c>
      <c r="C47" s="16" t="s">
        <v>177</v>
      </c>
      <c r="D47" s="16" t="s">
        <v>453</v>
      </c>
      <c r="E47" s="16">
        <v>36.797044</v>
      </c>
      <c r="F47" s="117">
        <v>118.27448800000001</v>
      </c>
      <c r="G47" s="16" t="s">
        <v>462</v>
      </c>
      <c r="H47" s="16" t="s">
        <v>421</v>
      </c>
      <c r="I47" s="16" t="s">
        <v>392</v>
      </c>
      <c r="J47" s="16">
        <v>2774</v>
      </c>
      <c r="K47" s="16">
        <v>31</v>
      </c>
      <c r="L47" s="16" t="s">
        <v>460</v>
      </c>
      <c r="M47" s="16" t="s">
        <v>26</v>
      </c>
    </row>
    <row r="48" spans="1:13" x14ac:dyDescent="0.25">
      <c r="A48" s="16" t="s">
        <v>115</v>
      </c>
      <c r="B48" s="16" t="s">
        <v>446</v>
      </c>
      <c r="C48" s="16" t="s">
        <v>177</v>
      </c>
      <c r="D48" s="16" t="s">
        <v>453</v>
      </c>
      <c r="E48" s="16">
        <v>36.797044</v>
      </c>
      <c r="F48" s="117">
        <v>118.27448800000001</v>
      </c>
      <c r="G48" s="16" t="s">
        <v>472</v>
      </c>
      <c r="H48" s="16" t="s">
        <v>421</v>
      </c>
      <c r="I48" s="16" t="s">
        <v>392</v>
      </c>
      <c r="J48" s="16">
        <v>2564</v>
      </c>
      <c r="K48" s="16">
        <v>39</v>
      </c>
      <c r="L48" s="16" t="s">
        <v>471</v>
      </c>
      <c r="M48" s="16" t="s">
        <v>23</v>
      </c>
    </row>
    <row r="49" spans="1:13" x14ac:dyDescent="0.25">
      <c r="A49" s="16" t="s">
        <v>113</v>
      </c>
      <c r="B49" s="16" t="s">
        <v>447</v>
      </c>
      <c r="C49" s="16" t="s">
        <v>177</v>
      </c>
      <c r="D49" s="16" t="s">
        <v>453</v>
      </c>
      <c r="E49" s="16">
        <v>36.797044</v>
      </c>
      <c r="F49" s="117">
        <v>118.27448800000001</v>
      </c>
      <c r="G49" s="16" t="s">
        <v>458</v>
      </c>
      <c r="H49" s="16" t="s">
        <v>421</v>
      </c>
      <c r="I49" s="16" t="s">
        <v>392</v>
      </c>
      <c r="J49" s="16">
        <v>2601</v>
      </c>
      <c r="K49" s="16">
        <v>228</v>
      </c>
      <c r="L49" s="16" t="s">
        <v>459</v>
      </c>
      <c r="M49" s="16" t="s">
        <v>26</v>
      </c>
    </row>
    <row r="50" spans="1:13" x14ac:dyDescent="0.25">
      <c r="A50" s="16" t="s">
        <v>44</v>
      </c>
      <c r="B50" s="16" t="s">
        <v>448</v>
      </c>
      <c r="C50" s="16" t="s">
        <v>177</v>
      </c>
      <c r="D50" s="16" t="s">
        <v>454</v>
      </c>
      <c r="E50" s="16">
        <v>34.929029999999997</v>
      </c>
      <c r="F50" s="117">
        <v>117.238541</v>
      </c>
      <c r="G50" s="16" t="s">
        <v>461</v>
      </c>
      <c r="H50" s="16" t="s">
        <v>421</v>
      </c>
      <c r="I50" s="16" t="s">
        <v>392</v>
      </c>
      <c r="J50" s="16">
        <v>2463</v>
      </c>
      <c r="K50" s="16">
        <v>148</v>
      </c>
      <c r="L50" s="16" t="s">
        <v>463</v>
      </c>
      <c r="M50" s="16" t="s">
        <v>26</v>
      </c>
    </row>
    <row r="51" spans="1:13" x14ac:dyDescent="0.25">
      <c r="A51" s="16" t="s">
        <v>46</v>
      </c>
      <c r="B51" s="16" t="s">
        <v>449</v>
      </c>
      <c r="C51" s="16" t="s">
        <v>177</v>
      </c>
      <c r="D51" s="16" t="s">
        <v>454</v>
      </c>
      <c r="E51" s="16">
        <v>34.929029999999997</v>
      </c>
      <c r="F51" s="117">
        <v>117.238541</v>
      </c>
      <c r="G51" s="16" t="s">
        <v>461</v>
      </c>
      <c r="H51" s="16" t="s">
        <v>421</v>
      </c>
      <c r="I51" s="16" t="s">
        <v>392</v>
      </c>
      <c r="J51" s="16">
        <v>2463</v>
      </c>
      <c r="K51" s="16">
        <v>148</v>
      </c>
      <c r="L51" s="16" t="s">
        <v>463</v>
      </c>
      <c r="M51" s="16" t="s">
        <v>23</v>
      </c>
    </row>
    <row r="52" spans="1:13" x14ac:dyDescent="0.25">
      <c r="A52" s="16" t="s">
        <v>109</v>
      </c>
      <c r="B52" s="16" t="s">
        <v>452</v>
      </c>
      <c r="C52" s="16" t="s">
        <v>177</v>
      </c>
      <c r="D52" s="16" t="s">
        <v>454</v>
      </c>
      <c r="E52" s="16">
        <v>34.929029999999997</v>
      </c>
      <c r="F52" s="117">
        <v>117.238541</v>
      </c>
      <c r="G52" s="16" t="s">
        <v>461</v>
      </c>
      <c r="H52" s="16" t="s">
        <v>421</v>
      </c>
      <c r="I52" s="16" t="s">
        <v>392</v>
      </c>
      <c r="J52" s="16">
        <v>2463</v>
      </c>
      <c r="K52" s="16">
        <v>148</v>
      </c>
      <c r="L52" s="16" t="s">
        <v>463</v>
      </c>
      <c r="M52" s="16" t="s">
        <v>26</v>
      </c>
    </row>
    <row r="53" spans="1:13" x14ac:dyDescent="0.25">
      <c r="A53" s="16" t="s">
        <v>87</v>
      </c>
      <c r="B53" s="16" t="s">
        <v>450</v>
      </c>
      <c r="C53" s="16" t="s">
        <v>177</v>
      </c>
      <c r="D53" s="16" t="s">
        <v>455</v>
      </c>
      <c r="E53" s="16">
        <v>37.648093000000003</v>
      </c>
      <c r="F53" s="117">
        <v>120.425551</v>
      </c>
      <c r="G53" s="16" t="s">
        <v>464</v>
      </c>
      <c r="H53" s="16" t="s">
        <v>399</v>
      </c>
      <c r="I53" s="16" t="s">
        <v>391</v>
      </c>
      <c r="J53" s="16">
        <v>2580</v>
      </c>
      <c r="K53" s="16">
        <v>79</v>
      </c>
      <c r="L53" s="16" t="s">
        <v>367</v>
      </c>
      <c r="M53" s="16" t="s">
        <v>23</v>
      </c>
    </row>
    <row r="54" spans="1:13" x14ac:dyDescent="0.25">
      <c r="A54" s="16" t="s">
        <v>89</v>
      </c>
      <c r="B54" s="16" t="s">
        <v>451</v>
      </c>
      <c r="C54" s="16" t="s">
        <v>177</v>
      </c>
      <c r="D54" s="16" t="s">
        <v>469</v>
      </c>
      <c r="E54" s="16">
        <v>37.648093000000003</v>
      </c>
      <c r="F54" s="117">
        <v>120.425551</v>
      </c>
      <c r="G54" s="16" t="s">
        <v>465</v>
      </c>
      <c r="H54" s="16" t="s">
        <v>399</v>
      </c>
      <c r="I54" s="16" t="s">
        <v>392</v>
      </c>
      <c r="J54" s="16">
        <v>2299</v>
      </c>
      <c r="K54" s="16">
        <v>74</v>
      </c>
      <c r="L54" s="16" t="s">
        <v>466</v>
      </c>
      <c r="M54" s="16" t="s">
        <v>23</v>
      </c>
    </row>
    <row r="55" spans="1:13" x14ac:dyDescent="0.25">
      <c r="A55" s="17" t="s">
        <v>528</v>
      </c>
      <c r="B55" s="17" t="s">
        <v>529</v>
      </c>
      <c r="C55" s="17" t="s">
        <v>530</v>
      </c>
      <c r="D55" s="17" t="s">
        <v>467</v>
      </c>
      <c r="E55" s="17">
        <v>34.942996999999998</v>
      </c>
      <c r="F55" s="118">
        <v>117.239127</v>
      </c>
      <c r="G55" s="17" t="s">
        <v>531</v>
      </c>
      <c r="H55" s="17" t="s">
        <v>500</v>
      </c>
      <c r="I55" s="17" t="s">
        <v>532</v>
      </c>
      <c r="J55" s="17">
        <v>1941</v>
      </c>
      <c r="K55" s="17">
        <v>122</v>
      </c>
      <c r="L55" s="17" t="s">
        <v>533</v>
      </c>
      <c r="M55" s="17" t="s">
        <v>509</v>
      </c>
    </row>
    <row r="56" spans="1:13" x14ac:dyDescent="0.25">
      <c r="A56" s="17" t="s">
        <v>534</v>
      </c>
      <c r="B56" s="17" t="s">
        <v>535</v>
      </c>
      <c r="C56" s="17" t="s">
        <v>530</v>
      </c>
      <c r="D56" s="17" t="s">
        <v>468</v>
      </c>
      <c r="E56" s="17">
        <v>35.522896000000003</v>
      </c>
      <c r="F56" s="118">
        <v>116.735159</v>
      </c>
      <c r="G56" s="17" t="s">
        <v>531</v>
      </c>
      <c r="H56" s="17" t="s">
        <v>500</v>
      </c>
      <c r="I56" s="17" t="s">
        <v>532</v>
      </c>
      <c r="J56" s="17">
        <v>1941</v>
      </c>
      <c r="K56" s="17">
        <v>122</v>
      </c>
      <c r="L56" s="17" t="s">
        <v>533</v>
      </c>
      <c r="M56" s="17" t="s">
        <v>536</v>
      </c>
    </row>
    <row r="57" spans="1:13" x14ac:dyDescent="0.25">
      <c r="A57" s="17" t="s">
        <v>537</v>
      </c>
      <c r="B57" s="17" t="s">
        <v>538</v>
      </c>
      <c r="C57" s="17" t="s">
        <v>530</v>
      </c>
      <c r="D57" s="17" t="s">
        <v>468</v>
      </c>
      <c r="E57" s="17">
        <v>35.522896000000003</v>
      </c>
      <c r="F57" s="118">
        <v>116.735159</v>
      </c>
      <c r="G57" s="17" t="s">
        <v>531</v>
      </c>
      <c r="H57" s="17" t="s">
        <v>539</v>
      </c>
      <c r="I57" s="17" t="s">
        <v>532</v>
      </c>
      <c r="J57" s="17">
        <v>1941</v>
      </c>
      <c r="K57" s="17">
        <v>122</v>
      </c>
      <c r="L57" s="17" t="s">
        <v>533</v>
      </c>
      <c r="M57" s="17" t="s">
        <v>509</v>
      </c>
    </row>
    <row r="58" spans="1:13" x14ac:dyDescent="0.25">
      <c r="A58" s="17" t="s">
        <v>540</v>
      </c>
      <c r="B58" s="17" t="s">
        <v>541</v>
      </c>
      <c r="C58" s="17" t="s">
        <v>530</v>
      </c>
      <c r="D58" s="17" t="s">
        <v>468</v>
      </c>
      <c r="E58" s="17">
        <v>35.522896000000003</v>
      </c>
      <c r="F58" s="118">
        <v>116.735159</v>
      </c>
      <c r="G58" s="17" t="s">
        <v>531</v>
      </c>
      <c r="H58" s="17" t="s">
        <v>500</v>
      </c>
      <c r="I58" s="17" t="s">
        <v>507</v>
      </c>
      <c r="J58" s="17">
        <v>1941</v>
      </c>
      <c r="K58" s="17">
        <v>122</v>
      </c>
      <c r="L58" s="17" t="s">
        <v>533</v>
      </c>
      <c r="M58" s="17" t="s">
        <v>542</v>
      </c>
    </row>
    <row r="59" spans="1:13" x14ac:dyDescent="0.25">
      <c r="A59" s="17" t="s">
        <v>543</v>
      </c>
      <c r="B59" s="17" t="s">
        <v>544</v>
      </c>
      <c r="C59" s="17" t="s">
        <v>530</v>
      </c>
      <c r="D59" s="17" t="s">
        <v>469</v>
      </c>
      <c r="E59" s="17">
        <v>37.648093000000003</v>
      </c>
      <c r="F59" s="118">
        <v>120.425551</v>
      </c>
      <c r="G59" s="17" t="s">
        <v>531</v>
      </c>
      <c r="H59" s="17" t="s">
        <v>506</v>
      </c>
      <c r="I59" s="17" t="s">
        <v>532</v>
      </c>
      <c r="J59" s="17">
        <v>1941</v>
      </c>
      <c r="K59" s="17">
        <v>122</v>
      </c>
      <c r="L59" s="17" t="s">
        <v>533</v>
      </c>
      <c r="M59" s="17" t="s">
        <v>509</v>
      </c>
    </row>
    <row r="60" spans="1:13" x14ac:dyDescent="0.25">
      <c r="A60" s="17" t="s">
        <v>545</v>
      </c>
      <c r="B60" s="17" t="s">
        <v>546</v>
      </c>
      <c r="C60" s="17" t="s">
        <v>530</v>
      </c>
      <c r="D60" s="17" t="s">
        <v>547</v>
      </c>
      <c r="E60" s="17">
        <v>35.113321999999997</v>
      </c>
      <c r="F60" s="118">
        <v>117.24176</v>
      </c>
      <c r="G60" s="17" t="s">
        <v>531</v>
      </c>
      <c r="H60" s="17" t="s">
        <v>500</v>
      </c>
      <c r="I60" s="17" t="s">
        <v>532</v>
      </c>
      <c r="J60" s="17">
        <v>1941</v>
      </c>
      <c r="K60" s="17">
        <v>122</v>
      </c>
      <c r="L60" s="17" t="s">
        <v>533</v>
      </c>
      <c r="M60" s="17" t="s">
        <v>513</v>
      </c>
    </row>
    <row r="61" spans="1:13" x14ac:dyDescent="0.25">
      <c r="A61" s="17" t="s">
        <v>548</v>
      </c>
      <c r="B61" s="17" t="s">
        <v>549</v>
      </c>
      <c r="C61" s="17" t="s">
        <v>530</v>
      </c>
      <c r="D61" s="17" t="s">
        <v>550</v>
      </c>
      <c r="E61" s="17">
        <v>35.113321999999997</v>
      </c>
      <c r="F61" s="118">
        <v>117.24176</v>
      </c>
      <c r="G61" s="17" t="s">
        <v>531</v>
      </c>
      <c r="H61" s="17" t="s">
        <v>500</v>
      </c>
      <c r="I61" s="17" t="s">
        <v>532</v>
      </c>
      <c r="J61" s="17">
        <v>1941</v>
      </c>
      <c r="K61" s="17">
        <v>122</v>
      </c>
      <c r="L61" s="17" t="s">
        <v>533</v>
      </c>
      <c r="M61" s="17" t="s">
        <v>536</v>
      </c>
    </row>
    <row r="62" spans="1:13" x14ac:dyDescent="0.25">
      <c r="A62" s="17" t="s">
        <v>551</v>
      </c>
      <c r="B62" s="17" t="s">
        <v>552</v>
      </c>
      <c r="C62" s="17" t="s">
        <v>530</v>
      </c>
      <c r="D62" s="17" t="s">
        <v>553</v>
      </c>
      <c r="E62" s="17">
        <v>35.075122</v>
      </c>
      <c r="F62" s="118">
        <v>118.34764</v>
      </c>
      <c r="G62" s="17" t="s">
        <v>554</v>
      </c>
      <c r="H62" s="17" t="s">
        <v>500</v>
      </c>
      <c r="I62" s="17" t="s">
        <v>555</v>
      </c>
      <c r="J62" s="17">
        <v>1664</v>
      </c>
      <c r="K62" s="17">
        <v>18</v>
      </c>
      <c r="L62" s="17" t="s">
        <v>556</v>
      </c>
      <c r="M62" s="17" t="s">
        <v>509</v>
      </c>
    </row>
    <row r="63" spans="1:13" x14ac:dyDescent="0.25">
      <c r="A63" s="17" t="s">
        <v>557</v>
      </c>
      <c r="B63" s="17" t="s">
        <v>558</v>
      </c>
      <c r="C63" s="17" t="s">
        <v>530</v>
      </c>
      <c r="D63" s="17" t="s">
        <v>553</v>
      </c>
      <c r="E63" s="17">
        <v>35.075122</v>
      </c>
      <c r="F63" s="118">
        <v>118.34764</v>
      </c>
      <c r="G63" s="17" t="s">
        <v>554</v>
      </c>
      <c r="H63" s="17" t="s">
        <v>500</v>
      </c>
      <c r="I63" s="17" t="s">
        <v>532</v>
      </c>
      <c r="J63" s="17">
        <v>1664</v>
      </c>
      <c r="K63" s="17">
        <v>18</v>
      </c>
      <c r="L63" s="17" t="s">
        <v>559</v>
      </c>
      <c r="M63" s="17" t="s">
        <v>536</v>
      </c>
    </row>
    <row r="64" spans="1:13" x14ac:dyDescent="0.25">
      <c r="A64" s="17" t="s">
        <v>560</v>
      </c>
      <c r="B64" s="17" t="s">
        <v>561</v>
      </c>
      <c r="C64" s="17" t="s">
        <v>530</v>
      </c>
      <c r="D64" s="17" t="s">
        <v>562</v>
      </c>
      <c r="E64" s="17">
        <v>34.21</v>
      </c>
      <c r="F64" s="118">
        <v>118.02</v>
      </c>
      <c r="G64" s="17" t="s">
        <v>554</v>
      </c>
      <c r="H64" s="17" t="s">
        <v>500</v>
      </c>
      <c r="I64" s="17" t="s">
        <v>532</v>
      </c>
      <c r="J64" s="17">
        <v>1664</v>
      </c>
      <c r="K64" s="17">
        <v>18</v>
      </c>
      <c r="L64" s="17" t="s">
        <v>556</v>
      </c>
      <c r="M64" s="17" t="s">
        <v>536</v>
      </c>
    </row>
    <row r="65" spans="1:13" x14ac:dyDescent="0.25">
      <c r="A65" s="17" t="s">
        <v>563</v>
      </c>
      <c r="B65" s="17" t="s">
        <v>564</v>
      </c>
      <c r="C65" s="17" t="s">
        <v>530</v>
      </c>
      <c r="D65" s="17" t="s">
        <v>565</v>
      </c>
      <c r="E65" s="17">
        <v>37.648093000000003</v>
      </c>
      <c r="F65" s="118">
        <v>120.425551</v>
      </c>
      <c r="G65" s="17" t="s">
        <v>566</v>
      </c>
      <c r="H65" s="17" t="s">
        <v>506</v>
      </c>
      <c r="I65" s="17" t="s">
        <v>532</v>
      </c>
      <c r="J65" s="17">
        <v>1630</v>
      </c>
      <c r="K65" s="17">
        <v>58</v>
      </c>
      <c r="L65" s="17" t="s">
        <v>567</v>
      </c>
      <c r="M65" s="17" t="s">
        <v>509</v>
      </c>
    </row>
    <row r="66" spans="1:13" x14ac:dyDescent="0.25">
      <c r="A66" s="17" t="s">
        <v>568</v>
      </c>
      <c r="B66" s="17" t="s">
        <v>569</v>
      </c>
      <c r="C66" s="17" t="s">
        <v>530</v>
      </c>
      <c r="D66" s="17" t="s">
        <v>469</v>
      </c>
      <c r="E66" s="17">
        <v>37.648093000000003</v>
      </c>
      <c r="F66" s="118">
        <v>120.425551</v>
      </c>
      <c r="G66" s="17" t="s">
        <v>570</v>
      </c>
      <c r="H66" s="17" t="s">
        <v>506</v>
      </c>
      <c r="I66" s="17" t="s">
        <v>512</v>
      </c>
      <c r="J66" s="17">
        <v>1345</v>
      </c>
      <c r="K66" s="17">
        <v>21</v>
      </c>
      <c r="L66" s="17" t="s">
        <v>373</v>
      </c>
      <c r="M66" s="17" t="s">
        <v>536</v>
      </c>
    </row>
    <row r="67" spans="1:13" x14ac:dyDescent="0.25">
      <c r="A67" s="18" t="s">
        <v>571</v>
      </c>
      <c r="B67" s="18" t="s">
        <v>572</v>
      </c>
      <c r="C67" s="18" t="s">
        <v>573</v>
      </c>
      <c r="D67" s="18" t="s">
        <v>593</v>
      </c>
      <c r="E67" s="18">
        <v>37.182152000000002</v>
      </c>
      <c r="F67" s="119">
        <v>119.960472</v>
      </c>
      <c r="G67" s="18" t="s">
        <v>574</v>
      </c>
      <c r="H67" s="18" t="s">
        <v>506</v>
      </c>
      <c r="I67" s="18" t="s">
        <v>575</v>
      </c>
      <c r="J67" s="18">
        <v>847</v>
      </c>
      <c r="K67" s="18">
        <v>14</v>
      </c>
      <c r="L67" s="18" t="s">
        <v>576</v>
      </c>
      <c r="M67" s="18" t="s">
        <v>536</v>
      </c>
    </row>
    <row r="68" spans="1:13" x14ac:dyDescent="0.25">
      <c r="A68" s="18" t="s">
        <v>577</v>
      </c>
      <c r="B68" s="18" t="s">
        <v>578</v>
      </c>
      <c r="C68" s="18" t="s">
        <v>579</v>
      </c>
      <c r="D68" s="18" t="s">
        <v>593</v>
      </c>
      <c r="E68" s="18">
        <v>37.182152000000002</v>
      </c>
      <c r="F68" s="119">
        <v>119.960472</v>
      </c>
      <c r="G68" s="18" t="s">
        <v>580</v>
      </c>
      <c r="H68" s="18" t="s">
        <v>506</v>
      </c>
      <c r="I68" s="18" t="s">
        <v>532</v>
      </c>
      <c r="J68" s="18">
        <v>631</v>
      </c>
      <c r="K68" s="18">
        <v>28</v>
      </c>
      <c r="L68" s="18" t="s">
        <v>581</v>
      </c>
      <c r="M68" s="18" t="s">
        <v>536</v>
      </c>
    </row>
    <row r="69" spans="1:13" x14ac:dyDescent="0.25">
      <c r="A69" s="18" t="s">
        <v>582</v>
      </c>
      <c r="B69" s="18" t="s">
        <v>583</v>
      </c>
      <c r="C69" s="18" t="s">
        <v>584</v>
      </c>
      <c r="D69" s="18" t="s">
        <v>593</v>
      </c>
      <c r="E69" s="18">
        <v>37.182152000000002</v>
      </c>
      <c r="F69" s="119">
        <v>119.960472</v>
      </c>
      <c r="G69" s="18" t="s">
        <v>473</v>
      </c>
      <c r="H69" s="18" t="s">
        <v>506</v>
      </c>
      <c r="I69" s="18" t="s">
        <v>532</v>
      </c>
      <c r="J69" s="18">
        <v>631</v>
      </c>
      <c r="K69" s="18">
        <v>28</v>
      </c>
      <c r="L69" s="18" t="s">
        <v>585</v>
      </c>
      <c r="M69" s="18" t="s">
        <v>502</v>
      </c>
    </row>
    <row r="70" spans="1:13" x14ac:dyDescent="0.25">
      <c r="A70" s="18" t="s">
        <v>586</v>
      </c>
      <c r="B70" s="18" t="s">
        <v>587</v>
      </c>
      <c r="C70" s="18" t="s">
        <v>588</v>
      </c>
      <c r="D70" s="18" t="s">
        <v>593</v>
      </c>
      <c r="E70" s="18">
        <v>37.182152000000002</v>
      </c>
      <c r="F70" s="119">
        <v>119.960472</v>
      </c>
      <c r="G70" s="18" t="s">
        <v>589</v>
      </c>
      <c r="H70" s="18" t="s">
        <v>506</v>
      </c>
      <c r="I70" s="18" t="s">
        <v>532</v>
      </c>
      <c r="J70" s="18">
        <v>444</v>
      </c>
      <c r="K70" s="18">
        <v>80</v>
      </c>
      <c r="L70" s="18" t="s">
        <v>590</v>
      </c>
      <c r="M70" s="18" t="s">
        <v>591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"/>
  <sheetViews>
    <sheetView workbookViewId="0"/>
  </sheetViews>
  <sheetFormatPr defaultRowHeight="14.25" x14ac:dyDescent="0.2"/>
  <cols>
    <col min="1" max="1" width="17.875" bestFit="1" customWidth="1"/>
    <col min="2" max="16" width="7.5" customWidth="1"/>
    <col min="17" max="17" width="13.375" bestFit="1" customWidth="1"/>
    <col min="18" max="18" width="6.5" bestFit="1" customWidth="1"/>
    <col min="19" max="19" width="2.375" customWidth="1"/>
    <col min="20" max="20" width="17.875" bestFit="1" customWidth="1"/>
    <col min="36" max="36" width="13.375" bestFit="1" customWidth="1"/>
  </cols>
  <sheetData>
    <row r="1" spans="1:37" ht="15.75" thickBot="1" x14ac:dyDescent="0.3">
      <c r="A1" s="36" t="s">
        <v>374</v>
      </c>
      <c r="B1" s="33">
        <v>1</v>
      </c>
      <c r="C1" s="33">
        <v>2</v>
      </c>
      <c r="D1" s="33">
        <v>3</v>
      </c>
      <c r="E1" s="33">
        <v>4</v>
      </c>
      <c r="F1" s="33">
        <v>5</v>
      </c>
      <c r="G1" s="33">
        <v>6</v>
      </c>
      <c r="H1" s="33">
        <v>7</v>
      </c>
      <c r="I1" s="33">
        <v>8</v>
      </c>
      <c r="J1" s="33">
        <v>9</v>
      </c>
      <c r="K1" s="33">
        <v>10</v>
      </c>
      <c r="L1" s="33">
        <v>11</v>
      </c>
      <c r="M1" s="33">
        <v>12</v>
      </c>
      <c r="N1" s="33">
        <v>13</v>
      </c>
      <c r="O1" s="33">
        <v>14</v>
      </c>
      <c r="P1" s="33">
        <v>15</v>
      </c>
      <c r="Q1" s="34" t="s">
        <v>375</v>
      </c>
      <c r="R1" s="35" t="s">
        <v>376</v>
      </c>
      <c r="T1" s="36" t="s">
        <v>377</v>
      </c>
      <c r="U1" s="33">
        <v>1</v>
      </c>
      <c r="V1" s="33">
        <v>2</v>
      </c>
      <c r="W1" s="33">
        <v>3</v>
      </c>
      <c r="X1" s="33">
        <v>4</v>
      </c>
      <c r="Y1" s="33">
        <v>5</v>
      </c>
      <c r="Z1" s="33">
        <v>6</v>
      </c>
      <c r="AA1" s="33">
        <v>7</v>
      </c>
      <c r="AB1" s="33">
        <v>8</v>
      </c>
      <c r="AC1" s="33">
        <v>9</v>
      </c>
      <c r="AD1" s="33">
        <v>10</v>
      </c>
      <c r="AE1" s="33">
        <v>11</v>
      </c>
      <c r="AF1" s="33">
        <v>12</v>
      </c>
      <c r="AG1" s="33">
        <v>13</v>
      </c>
      <c r="AH1" s="33">
        <v>14</v>
      </c>
      <c r="AI1" s="33">
        <v>15</v>
      </c>
      <c r="AJ1" s="34" t="s">
        <v>375</v>
      </c>
      <c r="AK1" s="35" t="s">
        <v>376</v>
      </c>
    </row>
    <row r="2" spans="1:37" ht="15" x14ac:dyDescent="0.25">
      <c r="A2" s="37" t="s">
        <v>20</v>
      </c>
      <c r="B2" s="19">
        <v>0.12479999999999999</v>
      </c>
      <c r="C2" s="19">
        <v>6.4199999999999993E-2</v>
      </c>
      <c r="D2" s="19">
        <v>4.1700000000000001E-2</v>
      </c>
      <c r="E2" s="19">
        <v>3.2500000000000001E-2</v>
      </c>
      <c r="F2" s="19">
        <v>2.64E-2</v>
      </c>
      <c r="G2" s="19">
        <v>2.12E-2</v>
      </c>
      <c r="H2" s="19">
        <v>1.8200000000000001E-2</v>
      </c>
      <c r="I2" s="19">
        <v>1.5299999999999999E-2</v>
      </c>
      <c r="J2" s="19">
        <v>1.29E-2</v>
      </c>
      <c r="K2" s="19">
        <v>1.17E-2</v>
      </c>
      <c r="L2" s="19">
        <v>1.03E-2</v>
      </c>
      <c r="M2" s="19">
        <v>9.7000000000000003E-3</v>
      </c>
      <c r="N2" s="19">
        <v>9.5999999999999992E-3</v>
      </c>
      <c r="O2" s="19">
        <v>9.5999999999999992E-3</v>
      </c>
      <c r="P2" s="19">
        <v>8.8999999999999999E-3</v>
      </c>
      <c r="Q2" s="31">
        <f t="array" ref="Q2">MATCH(TRUE,B2:P2&lt;=0.03,0)</f>
        <v>5</v>
      </c>
      <c r="R2" s="28">
        <f>Q2-1</f>
        <v>4</v>
      </c>
      <c r="T2" s="37" t="s">
        <v>20</v>
      </c>
      <c r="U2" s="19">
        <v>0.123</v>
      </c>
      <c r="V2" s="19">
        <v>6.5500000000000003E-2</v>
      </c>
      <c r="W2" s="19">
        <v>4.1300000000000003E-2</v>
      </c>
      <c r="X2" s="19">
        <v>3.2199999999999999E-2</v>
      </c>
      <c r="Y2" s="19">
        <v>2.7300000000000001E-2</v>
      </c>
      <c r="Z2" s="19">
        <v>2.3E-2</v>
      </c>
      <c r="AA2" s="19">
        <v>1.8599999999999998E-2</v>
      </c>
      <c r="AB2" s="19">
        <v>1.61E-2</v>
      </c>
      <c r="AC2" s="19">
        <v>1.3299999999999999E-2</v>
      </c>
      <c r="AD2" s="19">
        <v>1.1900000000000001E-2</v>
      </c>
      <c r="AE2" s="19">
        <v>1.0800000000000001E-2</v>
      </c>
      <c r="AF2" s="19">
        <v>1.04E-2</v>
      </c>
      <c r="AG2" s="19">
        <v>9.5999999999999992E-3</v>
      </c>
      <c r="AH2" s="19">
        <v>9.1000000000000004E-3</v>
      </c>
      <c r="AI2" s="19">
        <v>9.2999999999999992E-3</v>
      </c>
      <c r="AJ2" s="31">
        <f t="array" ref="AJ2">MATCH(TRUE,U2:AI2&lt;=0.03,0)</f>
        <v>5</v>
      </c>
      <c r="AK2" s="28">
        <f>AJ2-1</f>
        <v>4</v>
      </c>
    </row>
    <row r="3" spans="1:37" ht="15" x14ac:dyDescent="0.25">
      <c r="A3" s="37" t="s">
        <v>24</v>
      </c>
      <c r="B3" s="19">
        <v>0.16700000000000001</v>
      </c>
      <c r="C3" s="19">
        <v>8.72E-2</v>
      </c>
      <c r="D3" s="19">
        <v>5.1799999999999999E-2</v>
      </c>
      <c r="E3" s="19">
        <v>3.7400000000000003E-2</v>
      </c>
      <c r="F3" s="19">
        <v>3.0300000000000001E-2</v>
      </c>
      <c r="G3" s="19">
        <v>2.3099999999999999E-2</v>
      </c>
      <c r="H3" s="19">
        <v>1.8599999999999998E-2</v>
      </c>
      <c r="I3" s="19">
        <v>1.5800000000000002E-2</v>
      </c>
      <c r="J3" s="19">
        <v>1.34E-2</v>
      </c>
      <c r="K3" s="19">
        <v>1.12E-2</v>
      </c>
      <c r="L3" s="19">
        <v>1.04E-2</v>
      </c>
      <c r="M3" s="19">
        <v>1.0500000000000001E-2</v>
      </c>
      <c r="N3" s="19">
        <v>1.04E-2</v>
      </c>
      <c r="O3" s="19">
        <v>1.0200000000000001E-2</v>
      </c>
      <c r="P3" s="19">
        <v>1.0200000000000001E-2</v>
      </c>
      <c r="Q3" s="31">
        <f t="array" ref="Q3">MATCH(TRUE,B3:P3&lt;=0.03,0)</f>
        <v>6</v>
      </c>
      <c r="R3" s="28">
        <f>Q3-1</f>
        <v>5</v>
      </c>
      <c r="T3" s="37" t="s">
        <v>24</v>
      </c>
      <c r="U3" s="19">
        <v>0.16239999999999999</v>
      </c>
      <c r="V3" s="19">
        <v>8.3900000000000002E-2</v>
      </c>
      <c r="W3" s="19">
        <v>5.0700000000000002E-2</v>
      </c>
      <c r="X3" s="19">
        <v>3.6200000000000003E-2</v>
      </c>
      <c r="Y3" s="19">
        <v>3.0200000000000001E-2</v>
      </c>
      <c r="Z3" s="19">
        <v>2.3300000000000001E-2</v>
      </c>
      <c r="AA3" s="19">
        <v>1.9400000000000001E-2</v>
      </c>
      <c r="AB3" s="19">
        <v>1.55E-2</v>
      </c>
      <c r="AC3" s="19">
        <v>1.32E-2</v>
      </c>
      <c r="AD3" s="19">
        <v>1.24E-2</v>
      </c>
      <c r="AE3" s="19">
        <v>1.0999999999999999E-2</v>
      </c>
      <c r="AF3" s="19">
        <v>1.04E-2</v>
      </c>
      <c r="AG3" s="19">
        <v>1.03E-2</v>
      </c>
      <c r="AH3" s="19">
        <v>1.0500000000000001E-2</v>
      </c>
      <c r="AI3" s="19">
        <v>1.04E-2</v>
      </c>
      <c r="AJ3" s="31">
        <f t="array" ref="AJ3">MATCH(TRUE,U3:AI3&lt;=0.03,0)</f>
        <v>6</v>
      </c>
      <c r="AK3" s="28">
        <f t="shared" ref="AK3:AK66" si="0">AJ3-1</f>
        <v>5</v>
      </c>
    </row>
    <row r="4" spans="1:37" ht="15" x14ac:dyDescent="0.25">
      <c r="A4" s="37" t="s">
        <v>27</v>
      </c>
      <c r="B4" s="19">
        <v>0.2135</v>
      </c>
      <c r="C4" s="19">
        <v>0.12559999999999999</v>
      </c>
      <c r="D4" s="19">
        <v>6.2899999999999998E-2</v>
      </c>
      <c r="E4" s="19">
        <v>4.3900000000000002E-2</v>
      </c>
      <c r="F4" s="19">
        <v>3.2599999999999997E-2</v>
      </c>
      <c r="G4" s="19">
        <v>2.4500000000000001E-2</v>
      </c>
      <c r="H4" s="19">
        <v>1.9199999999999998E-2</v>
      </c>
      <c r="I4" s="19">
        <v>1.6199999999999999E-2</v>
      </c>
      <c r="J4" s="19">
        <v>1.3899999999999999E-2</v>
      </c>
      <c r="K4" s="19">
        <v>1.17E-2</v>
      </c>
      <c r="L4" s="19">
        <v>1.1599999999999999E-2</v>
      </c>
      <c r="M4" s="19">
        <v>1.11E-2</v>
      </c>
      <c r="N4" s="19">
        <v>1.11E-2</v>
      </c>
      <c r="O4" s="19">
        <v>1.06E-2</v>
      </c>
      <c r="P4" s="19">
        <v>1.04E-2</v>
      </c>
      <c r="Q4" s="31">
        <f t="array" ref="Q4">MATCH(TRUE,B4:P4&lt;=0.03,0)</f>
        <v>6</v>
      </c>
      <c r="R4" s="28">
        <f>Q4-1</f>
        <v>5</v>
      </c>
      <c r="T4" s="37" t="s">
        <v>27</v>
      </c>
      <c r="U4" s="19">
        <v>0.2082</v>
      </c>
      <c r="V4" s="19">
        <v>0.11990000000000001</v>
      </c>
      <c r="W4" s="19">
        <v>6.1499999999999999E-2</v>
      </c>
      <c r="X4" s="19">
        <v>4.3700000000000003E-2</v>
      </c>
      <c r="Y4" s="19">
        <v>3.39E-2</v>
      </c>
      <c r="Z4" s="19">
        <v>2.6100000000000002E-2</v>
      </c>
      <c r="AA4" s="19">
        <v>1.9300000000000001E-2</v>
      </c>
      <c r="AB4" s="19">
        <v>1.6199999999999999E-2</v>
      </c>
      <c r="AC4" s="19">
        <v>1.4200000000000001E-2</v>
      </c>
      <c r="AD4" s="19">
        <v>1.23E-2</v>
      </c>
      <c r="AE4" s="19">
        <v>1.14E-2</v>
      </c>
      <c r="AF4" s="19">
        <v>1.11E-2</v>
      </c>
      <c r="AG4" s="19">
        <v>1.11E-2</v>
      </c>
      <c r="AH4" s="19">
        <v>1.15E-2</v>
      </c>
      <c r="AI4" s="19">
        <v>1.14E-2</v>
      </c>
      <c r="AJ4" s="31">
        <f t="array" ref="AJ4">MATCH(TRUE,U4:AI4&lt;=0.03,0)</f>
        <v>6</v>
      </c>
      <c r="AK4" s="28">
        <f t="shared" si="0"/>
        <v>5</v>
      </c>
    </row>
    <row r="5" spans="1:37" ht="15" x14ac:dyDescent="0.25">
      <c r="A5" s="37" t="s">
        <v>28</v>
      </c>
      <c r="B5" s="19">
        <v>0.20880000000000001</v>
      </c>
      <c r="C5" s="19">
        <v>0.12709999999999999</v>
      </c>
      <c r="D5" s="19">
        <v>6.7699999999999996E-2</v>
      </c>
      <c r="E5" s="19">
        <v>4.7600000000000003E-2</v>
      </c>
      <c r="F5" s="19">
        <v>3.4500000000000003E-2</v>
      </c>
      <c r="G5" s="19">
        <v>2.5999999999999999E-2</v>
      </c>
      <c r="H5" s="19">
        <v>2.0799999999999999E-2</v>
      </c>
      <c r="I5" s="19">
        <v>1.83E-2</v>
      </c>
      <c r="J5" s="19">
        <v>1.54E-2</v>
      </c>
      <c r="K5" s="19">
        <v>1.3599999999999999E-2</v>
      </c>
      <c r="L5" s="19">
        <v>1.2999999999999999E-2</v>
      </c>
      <c r="M5" s="19">
        <v>1.26E-2</v>
      </c>
      <c r="N5" s="19">
        <v>1.3100000000000001E-2</v>
      </c>
      <c r="O5" s="19">
        <v>1.23E-2</v>
      </c>
      <c r="P5" s="19">
        <v>1.2200000000000001E-2</v>
      </c>
      <c r="Q5" s="31">
        <f t="array" ref="Q5">MATCH(TRUE,B5:P5&lt;=0.03,0)</f>
        <v>6</v>
      </c>
      <c r="R5" s="28">
        <f>Q5-1</f>
        <v>5</v>
      </c>
      <c r="T5" s="37" t="s">
        <v>28</v>
      </c>
      <c r="U5" s="19">
        <v>0.2029</v>
      </c>
      <c r="V5" s="19">
        <v>0.1245</v>
      </c>
      <c r="W5" s="19">
        <v>6.7599999999999993E-2</v>
      </c>
      <c r="X5" s="19">
        <v>4.8899999999999999E-2</v>
      </c>
      <c r="Y5" s="19">
        <v>3.5999999999999997E-2</v>
      </c>
      <c r="Z5" s="19">
        <v>2.69E-2</v>
      </c>
      <c r="AA5" s="19">
        <v>2.1899999999999999E-2</v>
      </c>
      <c r="AB5" s="19">
        <v>1.8200000000000001E-2</v>
      </c>
      <c r="AC5" s="19">
        <v>1.6199999999999999E-2</v>
      </c>
      <c r="AD5" s="19">
        <v>1.46E-2</v>
      </c>
      <c r="AE5" s="19">
        <v>1.38E-2</v>
      </c>
      <c r="AF5" s="19">
        <v>1.3599999999999999E-2</v>
      </c>
      <c r="AG5" s="19">
        <v>1.2999999999999999E-2</v>
      </c>
      <c r="AH5" s="19">
        <v>1.2800000000000001E-2</v>
      </c>
      <c r="AI5" s="19">
        <v>1.32E-2</v>
      </c>
      <c r="AJ5" s="31">
        <f t="array" ref="AJ5">MATCH(TRUE,U5:AI5&lt;=0.03,0)</f>
        <v>6</v>
      </c>
      <c r="AK5" s="28">
        <f t="shared" si="0"/>
        <v>5</v>
      </c>
    </row>
    <row r="6" spans="1:37" ht="15" x14ac:dyDescent="0.25">
      <c r="A6" s="37" t="s">
        <v>29</v>
      </c>
      <c r="B6" s="19">
        <v>0.1656</v>
      </c>
      <c r="C6" s="19">
        <v>0.10059999999999999</v>
      </c>
      <c r="D6" s="19">
        <v>5.6000000000000001E-2</v>
      </c>
      <c r="E6" s="19">
        <v>4.0500000000000001E-2</v>
      </c>
      <c r="F6" s="19">
        <v>2.8299999999999999E-2</v>
      </c>
      <c r="G6" s="19">
        <v>2.23E-2</v>
      </c>
      <c r="H6" s="19">
        <v>1.8100000000000002E-2</v>
      </c>
      <c r="I6" s="19">
        <v>1.46E-2</v>
      </c>
      <c r="J6" s="19">
        <v>1.2E-2</v>
      </c>
      <c r="K6" s="19">
        <v>1.1299999999999999E-2</v>
      </c>
      <c r="L6" s="19">
        <v>9.9000000000000008E-3</v>
      </c>
      <c r="M6" s="19">
        <v>9.7999999999999997E-3</v>
      </c>
      <c r="N6" s="19">
        <v>9.5999999999999992E-3</v>
      </c>
      <c r="O6" s="19">
        <v>9.4999999999999998E-3</v>
      </c>
      <c r="P6" s="19">
        <v>9.1999999999999998E-3</v>
      </c>
      <c r="Q6" s="31">
        <f t="array" ref="Q6">MATCH(TRUE,B6:P6&lt;=0.03,0)</f>
        <v>5</v>
      </c>
      <c r="R6" s="28">
        <f>Q6-1</f>
        <v>4</v>
      </c>
      <c r="T6" s="37" t="s">
        <v>29</v>
      </c>
      <c r="U6" s="19">
        <v>0.16309999999999999</v>
      </c>
      <c r="V6" s="19">
        <v>0.1042</v>
      </c>
      <c r="W6" s="19">
        <v>5.6800000000000003E-2</v>
      </c>
      <c r="X6" s="19">
        <v>4.2999999999999997E-2</v>
      </c>
      <c r="Y6" s="19">
        <v>3.1300000000000001E-2</v>
      </c>
      <c r="Z6" s="19">
        <v>2.3699999999999999E-2</v>
      </c>
      <c r="AA6" s="19">
        <v>1.9099999999999999E-2</v>
      </c>
      <c r="AB6" s="19">
        <v>1.5599999999999999E-2</v>
      </c>
      <c r="AC6" s="19">
        <v>1.34E-2</v>
      </c>
      <c r="AD6" s="19">
        <v>1.2200000000000001E-2</v>
      </c>
      <c r="AE6" s="19">
        <v>1.0500000000000001E-2</v>
      </c>
      <c r="AF6" s="19">
        <v>1.0200000000000001E-2</v>
      </c>
      <c r="AG6" s="19">
        <v>1.01E-2</v>
      </c>
      <c r="AH6" s="19">
        <v>1.03E-2</v>
      </c>
      <c r="AI6" s="19">
        <v>1.01E-2</v>
      </c>
      <c r="AJ6" s="31">
        <f t="array" ref="AJ6">MATCH(TRUE,U6:AI6&lt;=0.03,0)</f>
        <v>6</v>
      </c>
      <c r="AK6" s="28">
        <f t="shared" si="0"/>
        <v>5</v>
      </c>
    </row>
    <row r="7" spans="1:37" ht="15" x14ac:dyDescent="0.25">
      <c r="A7" s="37" t="s">
        <v>30</v>
      </c>
      <c r="B7" s="19">
        <v>0.12529999999999999</v>
      </c>
      <c r="C7" s="19">
        <v>7.6700000000000004E-2</v>
      </c>
      <c r="D7" s="19">
        <v>4.5199999999999997E-2</v>
      </c>
      <c r="E7" s="19">
        <v>3.5900000000000001E-2</v>
      </c>
      <c r="F7" s="19">
        <v>2.7799999999999998E-2</v>
      </c>
      <c r="G7" s="19">
        <v>2.4500000000000001E-2</v>
      </c>
      <c r="H7" s="19">
        <v>1.8200000000000001E-2</v>
      </c>
      <c r="I7" s="19">
        <v>1.5100000000000001E-2</v>
      </c>
      <c r="J7" s="19">
        <v>1.2500000000000001E-2</v>
      </c>
      <c r="K7" s="19">
        <v>1.1299999999999999E-2</v>
      </c>
      <c r="L7" s="19">
        <v>9.7999999999999997E-3</v>
      </c>
      <c r="M7" s="19">
        <v>8.9999999999999993E-3</v>
      </c>
      <c r="N7" s="19">
        <v>8.6999999999999994E-3</v>
      </c>
      <c r="O7" s="19">
        <v>8.2000000000000007E-3</v>
      </c>
      <c r="P7" s="19">
        <v>7.7999999999999996E-3</v>
      </c>
      <c r="Q7" s="31">
        <f t="array" ref="Q7">MATCH(TRUE,B7:P7&lt;=0.03,0)</f>
        <v>5</v>
      </c>
      <c r="R7" s="28">
        <f t="shared" ref="R7:R70" si="1">Q7-1</f>
        <v>4</v>
      </c>
      <c r="T7" s="37" t="s">
        <v>30</v>
      </c>
      <c r="U7" s="19">
        <v>0.1181</v>
      </c>
      <c r="V7" s="19">
        <v>7.1199999999999999E-2</v>
      </c>
      <c r="W7" s="19">
        <v>4.41E-2</v>
      </c>
      <c r="X7" s="19">
        <v>3.61E-2</v>
      </c>
      <c r="Y7" s="19">
        <v>2.7099999999999999E-2</v>
      </c>
      <c r="Z7" s="19">
        <v>2.2100000000000002E-2</v>
      </c>
      <c r="AA7" s="19">
        <v>1.77E-2</v>
      </c>
      <c r="AB7" s="19">
        <v>1.5100000000000001E-2</v>
      </c>
      <c r="AC7" s="19">
        <v>1.37E-2</v>
      </c>
      <c r="AD7" s="19">
        <v>1.09E-2</v>
      </c>
      <c r="AE7" s="19">
        <v>1.0200000000000001E-2</v>
      </c>
      <c r="AF7" s="19">
        <v>9.4999999999999998E-3</v>
      </c>
      <c r="AG7" s="19">
        <v>8.3999999999999995E-3</v>
      </c>
      <c r="AH7" s="19">
        <v>8.6E-3</v>
      </c>
      <c r="AI7" s="19">
        <v>7.7999999999999996E-3</v>
      </c>
      <c r="AJ7" s="31">
        <f t="array" ref="AJ7">MATCH(TRUE,U7:AI7&lt;=0.03,0)</f>
        <v>5</v>
      </c>
      <c r="AK7" s="28">
        <f t="shared" si="0"/>
        <v>4</v>
      </c>
    </row>
    <row r="8" spans="1:37" ht="15" x14ac:dyDescent="0.25">
      <c r="A8" s="37" t="s">
        <v>32</v>
      </c>
      <c r="B8" s="19">
        <v>0.11119999999999999</v>
      </c>
      <c r="C8" s="19">
        <v>6.2100000000000002E-2</v>
      </c>
      <c r="D8" s="19">
        <v>3.9300000000000002E-2</v>
      </c>
      <c r="E8" s="19">
        <v>3.0300000000000001E-2</v>
      </c>
      <c r="F8" s="19">
        <v>2.47E-2</v>
      </c>
      <c r="G8" s="19">
        <v>1.9400000000000001E-2</v>
      </c>
      <c r="H8" s="19">
        <v>1.5699999999999999E-2</v>
      </c>
      <c r="I8" s="19">
        <v>1.38E-2</v>
      </c>
      <c r="J8" s="19">
        <v>1.15E-2</v>
      </c>
      <c r="K8" s="19">
        <v>9.9000000000000008E-3</v>
      </c>
      <c r="L8" s="19">
        <v>8.5000000000000006E-3</v>
      </c>
      <c r="M8" s="19">
        <v>8.0999999999999996E-3</v>
      </c>
      <c r="N8" s="19">
        <v>8.2000000000000007E-3</v>
      </c>
      <c r="O8" s="19">
        <v>7.9000000000000008E-3</v>
      </c>
      <c r="P8" s="19">
        <v>7.7999999999999996E-3</v>
      </c>
      <c r="Q8" s="31">
        <f t="array" ref="Q8">MATCH(TRUE,B8:P8&lt;=0.03,0)</f>
        <v>5</v>
      </c>
      <c r="R8" s="28">
        <f t="shared" si="1"/>
        <v>4</v>
      </c>
      <c r="T8" s="37" t="s">
        <v>32</v>
      </c>
      <c r="U8" s="19">
        <v>0.1081</v>
      </c>
      <c r="V8" s="19">
        <v>5.96E-2</v>
      </c>
      <c r="W8" s="19">
        <v>3.8600000000000002E-2</v>
      </c>
      <c r="X8" s="19">
        <v>3.04E-2</v>
      </c>
      <c r="Y8" s="19">
        <v>2.4E-2</v>
      </c>
      <c r="Z8" s="19">
        <v>2.0799999999999999E-2</v>
      </c>
      <c r="AA8" s="19">
        <v>1.66E-2</v>
      </c>
      <c r="AB8" s="19">
        <v>1.2999999999999999E-2</v>
      </c>
      <c r="AC8" s="19">
        <v>1.2E-2</v>
      </c>
      <c r="AD8" s="19">
        <v>9.4000000000000004E-3</v>
      </c>
      <c r="AE8" s="19">
        <v>9.1000000000000004E-3</v>
      </c>
      <c r="AF8" s="19">
        <v>8.6E-3</v>
      </c>
      <c r="AG8" s="19">
        <v>8.3000000000000001E-3</v>
      </c>
      <c r="AH8" s="19">
        <v>7.9000000000000008E-3</v>
      </c>
      <c r="AI8" s="19">
        <v>8.3000000000000001E-3</v>
      </c>
      <c r="AJ8" s="31">
        <f t="array" ref="AJ8">MATCH(TRUE,U8:AI8&lt;=0.03,0)</f>
        <v>5</v>
      </c>
      <c r="AK8" s="28">
        <f t="shared" si="0"/>
        <v>4</v>
      </c>
    </row>
    <row r="9" spans="1:37" ht="15" x14ac:dyDescent="0.25">
      <c r="A9" s="37" t="s">
        <v>33</v>
      </c>
      <c r="B9" s="19">
        <v>0.1095</v>
      </c>
      <c r="C9" s="19">
        <v>5.79E-2</v>
      </c>
      <c r="D9" s="19">
        <v>3.85E-2</v>
      </c>
      <c r="E9" s="19">
        <v>0.03</v>
      </c>
      <c r="F9" s="19">
        <v>2.29E-2</v>
      </c>
      <c r="G9" s="19">
        <v>1.95E-2</v>
      </c>
      <c r="H9" s="19">
        <v>1.5599999999999999E-2</v>
      </c>
      <c r="I9" s="19">
        <v>1.2800000000000001E-2</v>
      </c>
      <c r="J9" s="19">
        <v>1.03E-2</v>
      </c>
      <c r="K9" s="19">
        <v>9.2999999999999992E-3</v>
      </c>
      <c r="L9" s="19">
        <v>8.3999999999999995E-3</v>
      </c>
      <c r="M9" s="19">
        <v>7.7999999999999996E-3</v>
      </c>
      <c r="N9" s="19">
        <v>7.0000000000000001E-3</v>
      </c>
      <c r="O9" s="19">
        <v>7.0000000000000001E-3</v>
      </c>
      <c r="P9" s="19">
        <v>7.0000000000000001E-3</v>
      </c>
      <c r="Q9" s="31">
        <f t="array" ref="Q9">MATCH(TRUE,B9:P9&lt;=0.03,0)</f>
        <v>4</v>
      </c>
      <c r="R9" s="28">
        <f t="shared" si="1"/>
        <v>3</v>
      </c>
      <c r="T9" s="37" t="s">
        <v>33</v>
      </c>
      <c r="U9" s="19">
        <v>0.11</v>
      </c>
      <c r="V9" s="19">
        <v>5.6099999999999997E-2</v>
      </c>
      <c r="W9" s="19">
        <v>3.8100000000000002E-2</v>
      </c>
      <c r="X9" s="19">
        <v>2.9700000000000001E-2</v>
      </c>
      <c r="Y9" s="19">
        <v>2.3800000000000002E-2</v>
      </c>
      <c r="Z9" s="19">
        <v>1.9199999999999998E-2</v>
      </c>
      <c r="AA9" s="19">
        <v>1.6E-2</v>
      </c>
      <c r="AB9" s="19">
        <v>1.23E-2</v>
      </c>
      <c r="AC9" s="19">
        <v>1.12E-2</v>
      </c>
      <c r="AD9" s="19">
        <v>8.8999999999999999E-3</v>
      </c>
      <c r="AE9" s="19">
        <v>8.3000000000000001E-3</v>
      </c>
      <c r="AF9" s="19">
        <v>7.4999999999999997E-3</v>
      </c>
      <c r="AG9" s="19">
        <v>7.1999999999999998E-3</v>
      </c>
      <c r="AH9" s="19">
        <v>7.6E-3</v>
      </c>
      <c r="AI9" s="19">
        <v>6.6E-3</v>
      </c>
      <c r="AJ9" s="31">
        <f t="array" ref="AJ9">MATCH(TRUE,U9:AI9&lt;=0.03,0)</f>
        <v>4</v>
      </c>
      <c r="AK9" s="28">
        <f t="shared" si="0"/>
        <v>3</v>
      </c>
    </row>
    <row r="10" spans="1:37" ht="15" x14ac:dyDescent="0.25">
      <c r="A10" s="37" t="s">
        <v>34</v>
      </c>
      <c r="B10" s="19">
        <v>0.11849999999999999</v>
      </c>
      <c r="C10" s="19">
        <v>7.0999999999999994E-2</v>
      </c>
      <c r="D10" s="19">
        <v>4.6300000000000001E-2</v>
      </c>
      <c r="E10" s="19">
        <v>3.4599999999999999E-2</v>
      </c>
      <c r="F10" s="19">
        <v>2.7799999999999998E-2</v>
      </c>
      <c r="G10" s="19">
        <v>2.35E-2</v>
      </c>
      <c r="H10" s="19">
        <v>1.7600000000000001E-2</v>
      </c>
      <c r="I10" s="19">
        <v>1.4500000000000001E-2</v>
      </c>
      <c r="J10" s="19">
        <v>1.3599999999999999E-2</v>
      </c>
      <c r="K10" s="19">
        <v>1.14E-2</v>
      </c>
      <c r="L10" s="19">
        <v>1.0200000000000001E-2</v>
      </c>
      <c r="M10" s="19">
        <v>9.7000000000000003E-3</v>
      </c>
      <c r="N10" s="19">
        <v>9.4000000000000004E-3</v>
      </c>
      <c r="O10" s="19">
        <v>9.5999999999999992E-3</v>
      </c>
      <c r="P10" s="19">
        <v>0.01</v>
      </c>
      <c r="Q10" s="31">
        <f t="array" ref="Q10">MATCH(TRUE,B10:P10&lt;=0.03,0)</f>
        <v>5</v>
      </c>
      <c r="R10" s="28">
        <f t="shared" si="1"/>
        <v>4</v>
      </c>
      <c r="T10" s="37" t="s">
        <v>34</v>
      </c>
      <c r="U10" s="19">
        <v>0.124</v>
      </c>
      <c r="V10" s="19">
        <v>7.2700000000000001E-2</v>
      </c>
      <c r="W10" s="19">
        <v>4.6300000000000001E-2</v>
      </c>
      <c r="X10" s="19">
        <v>3.6999999999999998E-2</v>
      </c>
      <c r="Y10" s="19">
        <v>2.92E-2</v>
      </c>
      <c r="Z10" s="19">
        <v>2.3300000000000001E-2</v>
      </c>
      <c r="AA10" s="19">
        <v>1.9099999999999999E-2</v>
      </c>
      <c r="AB10" s="19">
        <v>1.5800000000000002E-2</v>
      </c>
      <c r="AC10" s="19">
        <v>1.4200000000000001E-2</v>
      </c>
      <c r="AD10" s="19">
        <v>1.2200000000000001E-2</v>
      </c>
      <c r="AE10" s="19">
        <v>1.09E-2</v>
      </c>
      <c r="AF10" s="19">
        <v>1.0800000000000001E-2</v>
      </c>
      <c r="AG10" s="19">
        <v>1.0500000000000001E-2</v>
      </c>
      <c r="AH10" s="19">
        <v>1.04E-2</v>
      </c>
      <c r="AI10" s="19">
        <v>1.01E-2</v>
      </c>
      <c r="AJ10" s="31">
        <f t="array" ref="AJ10">MATCH(TRUE,U10:AI10&lt;=0.03,0)</f>
        <v>5</v>
      </c>
      <c r="AK10" s="28">
        <f t="shared" si="0"/>
        <v>4</v>
      </c>
    </row>
    <row r="11" spans="1:37" ht="15" x14ac:dyDescent="0.25">
      <c r="A11" s="37" t="s">
        <v>36</v>
      </c>
      <c r="B11" s="19">
        <v>0.1578</v>
      </c>
      <c r="C11" s="19">
        <v>8.7300000000000003E-2</v>
      </c>
      <c r="D11" s="19">
        <v>5.3600000000000002E-2</v>
      </c>
      <c r="E11" s="19">
        <v>4.2099999999999999E-2</v>
      </c>
      <c r="F11" s="19">
        <v>3.4700000000000002E-2</v>
      </c>
      <c r="G11" s="19">
        <v>2.8199999999999999E-2</v>
      </c>
      <c r="H11" s="19">
        <v>2.35E-2</v>
      </c>
      <c r="I11" s="19">
        <v>1.8599999999999998E-2</v>
      </c>
      <c r="J11" s="19">
        <v>1.6400000000000001E-2</v>
      </c>
      <c r="K11" s="19">
        <v>1.47E-2</v>
      </c>
      <c r="L11" s="19">
        <v>1.29E-2</v>
      </c>
      <c r="M11" s="19">
        <v>1.2999999999999999E-2</v>
      </c>
      <c r="N11" s="19">
        <v>1.1599999999999999E-2</v>
      </c>
      <c r="O11" s="19">
        <v>1.14E-2</v>
      </c>
      <c r="P11" s="19">
        <v>1.1599999999999999E-2</v>
      </c>
      <c r="Q11" s="31">
        <f t="array" ref="Q11">MATCH(TRUE,B11:P11&lt;=0.03,0)</f>
        <v>6</v>
      </c>
      <c r="R11" s="28">
        <f t="shared" si="1"/>
        <v>5</v>
      </c>
      <c r="T11" s="37" t="s">
        <v>36</v>
      </c>
      <c r="U11" s="19">
        <v>0.15160000000000001</v>
      </c>
      <c r="V11" s="19">
        <v>8.2100000000000006E-2</v>
      </c>
      <c r="W11" s="19">
        <v>5.33E-2</v>
      </c>
      <c r="X11" s="19">
        <v>4.2200000000000001E-2</v>
      </c>
      <c r="Y11" s="19">
        <v>3.4000000000000002E-2</v>
      </c>
      <c r="Z11" s="19">
        <v>2.8299999999999999E-2</v>
      </c>
      <c r="AA11" s="19">
        <v>2.24E-2</v>
      </c>
      <c r="AB11" s="19">
        <v>1.9E-2</v>
      </c>
      <c r="AC11" s="19">
        <v>1.6E-2</v>
      </c>
      <c r="AD11" s="19">
        <v>1.4999999999999999E-2</v>
      </c>
      <c r="AE11" s="19">
        <v>1.26E-2</v>
      </c>
      <c r="AF11" s="19">
        <v>1.17E-2</v>
      </c>
      <c r="AG11" s="19">
        <v>1.2500000000000001E-2</v>
      </c>
      <c r="AH11" s="19">
        <v>1.2E-2</v>
      </c>
      <c r="AI11" s="19">
        <v>1.18E-2</v>
      </c>
      <c r="AJ11" s="31">
        <f t="array" ref="AJ11">MATCH(TRUE,U11:AI11&lt;=0.03,0)</f>
        <v>6</v>
      </c>
      <c r="AK11" s="28">
        <f t="shared" si="0"/>
        <v>5</v>
      </c>
    </row>
    <row r="12" spans="1:37" ht="15" x14ac:dyDescent="0.25">
      <c r="A12" s="37" t="s">
        <v>37</v>
      </c>
      <c r="B12" s="19">
        <v>0.158</v>
      </c>
      <c r="C12" s="19">
        <v>8.8499999999999995E-2</v>
      </c>
      <c r="D12" s="19">
        <v>4.8899999999999999E-2</v>
      </c>
      <c r="E12" s="19">
        <v>3.6700000000000003E-2</v>
      </c>
      <c r="F12" s="19">
        <v>2.8899999999999999E-2</v>
      </c>
      <c r="G12" s="19">
        <v>2.3E-2</v>
      </c>
      <c r="H12" s="19">
        <v>1.8100000000000002E-2</v>
      </c>
      <c r="I12" s="19">
        <v>1.52E-2</v>
      </c>
      <c r="J12" s="19">
        <v>1.32E-2</v>
      </c>
      <c r="K12" s="19">
        <v>1.23E-2</v>
      </c>
      <c r="L12" s="19">
        <v>1.2200000000000001E-2</v>
      </c>
      <c r="M12" s="19">
        <v>1.09E-2</v>
      </c>
      <c r="N12" s="19">
        <v>1.11E-2</v>
      </c>
      <c r="O12" s="19">
        <v>1.11E-2</v>
      </c>
      <c r="P12" s="19">
        <v>1.11E-2</v>
      </c>
      <c r="Q12" s="31">
        <f t="array" ref="Q12">MATCH(TRUE,B12:P12&lt;=0.03,0)</f>
        <v>5</v>
      </c>
      <c r="R12" s="28">
        <f t="shared" si="1"/>
        <v>4</v>
      </c>
      <c r="T12" s="37" t="s">
        <v>37</v>
      </c>
      <c r="U12" s="19">
        <v>0.1555</v>
      </c>
      <c r="V12" s="19">
        <v>8.5099999999999995E-2</v>
      </c>
      <c r="W12" s="19">
        <v>4.9000000000000002E-2</v>
      </c>
      <c r="X12" s="19">
        <v>3.6900000000000002E-2</v>
      </c>
      <c r="Y12" s="19">
        <v>3.0099999999999998E-2</v>
      </c>
      <c r="Z12" s="19">
        <v>2.3300000000000001E-2</v>
      </c>
      <c r="AA12" s="19">
        <v>1.8800000000000001E-2</v>
      </c>
      <c r="AB12" s="19">
        <v>1.5599999999999999E-2</v>
      </c>
      <c r="AC12" s="19">
        <v>1.35E-2</v>
      </c>
      <c r="AD12" s="19">
        <v>1.18E-2</v>
      </c>
      <c r="AE12" s="19">
        <v>1.18E-2</v>
      </c>
      <c r="AF12" s="19">
        <v>1.15E-2</v>
      </c>
      <c r="AG12" s="19">
        <v>1.1299999999999999E-2</v>
      </c>
      <c r="AH12" s="19">
        <v>1.12E-2</v>
      </c>
      <c r="AI12" s="19">
        <v>1.0699999999999999E-2</v>
      </c>
      <c r="AJ12" s="31">
        <f t="array" ref="AJ12">MATCH(TRUE,U12:AI12&lt;=0.03,0)</f>
        <v>6</v>
      </c>
      <c r="AK12" s="28">
        <f t="shared" si="0"/>
        <v>5</v>
      </c>
    </row>
    <row r="13" spans="1:37" ht="15" x14ac:dyDescent="0.25">
      <c r="A13" s="37" t="s">
        <v>38</v>
      </c>
      <c r="B13" s="19">
        <v>0.1268</v>
      </c>
      <c r="C13" s="19">
        <v>6.8099999999999994E-2</v>
      </c>
      <c r="D13" s="19">
        <v>4.4600000000000001E-2</v>
      </c>
      <c r="E13" s="19">
        <v>3.56E-2</v>
      </c>
      <c r="F13" s="19">
        <v>2.7799999999999998E-2</v>
      </c>
      <c r="G13" s="19">
        <v>2.29E-2</v>
      </c>
      <c r="H13" s="19">
        <v>1.84E-2</v>
      </c>
      <c r="I13" s="19">
        <v>1.49E-2</v>
      </c>
      <c r="J13" s="19">
        <v>1.3899999999999999E-2</v>
      </c>
      <c r="K13" s="19">
        <v>1.1599999999999999E-2</v>
      </c>
      <c r="L13" s="19">
        <v>1.0500000000000001E-2</v>
      </c>
      <c r="M13" s="19">
        <v>1.01E-2</v>
      </c>
      <c r="N13" s="19">
        <v>9.7000000000000003E-3</v>
      </c>
      <c r="O13" s="19">
        <v>9.9000000000000008E-3</v>
      </c>
      <c r="P13" s="19">
        <v>0.01</v>
      </c>
      <c r="Q13" s="31">
        <f t="array" ref="Q13">MATCH(TRUE,B13:P13&lt;=0.03,0)</f>
        <v>5</v>
      </c>
      <c r="R13" s="28">
        <f t="shared" si="1"/>
        <v>4</v>
      </c>
      <c r="T13" s="37" t="s">
        <v>38</v>
      </c>
      <c r="U13" s="19">
        <v>0.12759999999999999</v>
      </c>
      <c r="V13" s="19">
        <v>7.1400000000000005E-2</v>
      </c>
      <c r="W13" s="19">
        <v>4.5600000000000002E-2</v>
      </c>
      <c r="X13" s="19">
        <v>3.5000000000000003E-2</v>
      </c>
      <c r="Y13" s="19">
        <v>2.7900000000000001E-2</v>
      </c>
      <c r="Z13" s="19">
        <v>2.47E-2</v>
      </c>
      <c r="AA13" s="19">
        <v>1.9699999999999999E-2</v>
      </c>
      <c r="AB13" s="19">
        <v>1.67E-2</v>
      </c>
      <c r="AC13" s="19">
        <v>1.37E-2</v>
      </c>
      <c r="AD13" s="19">
        <v>1.23E-2</v>
      </c>
      <c r="AE13" s="19">
        <v>1.06E-2</v>
      </c>
      <c r="AF13" s="19">
        <v>1.04E-2</v>
      </c>
      <c r="AG13" s="19">
        <v>0.01</v>
      </c>
      <c r="AH13" s="19">
        <v>9.4999999999999998E-3</v>
      </c>
      <c r="AI13" s="19">
        <v>1.0500000000000001E-2</v>
      </c>
      <c r="AJ13" s="31">
        <f t="array" ref="AJ13">MATCH(TRUE,U13:AI13&lt;=0.03,0)</f>
        <v>5</v>
      </c>
      <c r="AK13" s="28">
        <f t="shared" si="0"/>
        <v>4</v>
      </c>
    </row>
    <row r="14" spans="1:37" ht="15" x14ac:dyDescent="0.25">
      <c r="A14" s="37" t="s">
        <v>39</v>
      </c>
      <c r="B14" s="19">
        <v>0.14860000000000001</v>
      </c>
      <c r="C14" s="19">
        <v>8.14E-2</v>
      </c>
      <c r="D14" s="19">
        <v>5.0500000000000003E-2</v>
      </c>
      <c r="E14" s="19">
        <v>3.7999999999999999E-2</v>
      </c>
      <c r="F14" s="19">
        <v>3.0099999999999998E-2</v>
      </c>
      <c r="G14" s="19">
        <v>2.58E-2</v>
      </c>
      <c r="H14" s="19">
        <v>2.1100000000000001E-2</v>
      </c>
      <c r="I14" s="19">
        <v>1.7100000000000001E-2</v>
      </c>
      <c r="J14" s="19">
        <v>1.47E-2</v>
      </c>
      <c r="K14" s="19">
        <v>1.26E-2</v>
      </c>
      <c r="L14" s="19">
        <v>1.15E-2</v>
      </c>
      <c r="M14" s="19">
        <v>1.0500000000000001E-2</v>
      </c>
      <c r="N14" s="19">
        <v>1.09E-2</v>
      </c>
      <c r="O14" s="19">
        <v>1.0500000000000001E-2</v>
      </c>
      <c r="P14" s="19">
        <v>1.0200000000000001E-2</v>
      </c>
      <c r="Q14" s="31">
        <f t="array" ref="Q14">MATCH(TRUE,B14:P14&lt;=0.03,0)</f>
        <v>6</v>
      </c>
      <c r="R14" s="28">
        <f t="shared" si="1"/>
        <v>5</v>
      </c>
      <c r="T14" s="37" t="s">
        <v>39</v>
      </c>
      <c r="U14" s="19">
        <v>0.14449999999999999</v>
      </c>
      <c r="V14" s="19">
        <v>7.8399999999999997E-2</v>
      </c>
      <c r="W14" s="19">
        <v>5.1499999999999997E-2</v>
      </c>
      <c r="X14" s="19">
        <v>3.8800000000000001E-2</v>
      </c>
      <c r="Y14" s="19">
        <v>3.2599999999999997E-2</v>
      </c>
      <c r="Z14" s="19">
        <v>2.75E-2</v>
      </c>
      <c r="AA14" s="19">
        <v>2.1100000000000001E-2</v>
      </c>
      <c r="AB14" s="19">
        <v>1.78E-2</v>
      </c>
      <c r="AC14" s="19">
        <v>1.52E-2</v>
      </c>
      <c r="AD14" s="19">
        <v>1.2999999999999999E-2</v>
      </c>
      <c r="AE14" s="19">
        <v>1.2200000000000001E-2</v>
      </c>
      <c r="AF14" s="19">
        <v>1.0800000000000001E-2</v>
      </c>
      <c r="AG14" s="19">
        <v>1.0699999999999999E-2</v>
      </c>
      <c r="AH14" s="19">
        <v>1.06E-2</v>
      </c>
      <c r="AI14" s="19">
        <v>1.09E-2</v>
      </c>
      <c r="AJ14" s="31">
        <f t="array" ref="AJ14">MATCH(TRUE,U14:AI14&lt;=0.03,0)</f>
        <v>6</v>
      </c>
      <c r="AK14" s="28">
        <f t="shared" si="0"/>
        <v>5</v>
      </c>
    </row>
    <row r="15" spans="1:37" ht="15" x14ac:dyDescent="0.25">
      <c r="A15" s="37" t="s">
        <v>40</v>
      </c>
      <c r="B15" s="19">
        <v>0.15909999999999999</v>
      </c>
      <c r="C15" s="19">
        <v>8.4599999999999995E-2</v>
      </c>
      <c r="D15" s="19">
        <v>5.57E-2</v>
      </c>
      <c r="E15" s="19">
        <v>4.3200000000000002E-2</v>
      </c>
      <c r="F15" s="19">
        <v>3.4700000000000002E-2</v>
      </c>
      <c r="G15" s="19">
        <v>0.03</v>
      </c>
      <c r="H15" s="19">
        <v>2.52E-2</v>
      </c>
      <c r="I15" s="19">
        <v>2.0899999999999998E-2</v>
      </c>
      <c r="J15" s="19">
        <v>1.7299999999999999E-2</v>
      </c>
      <c r="K15" s="19">
        <v>1.5699999999999999E-2</v>
      </c>
      <c r="L15" s="19">
        <v>1.43E-2</v>
      </c>
      <c r="M15" s="19">
        <v>1.3100000000000001E-2</v>
      </c>
      <c r="N15" s="19">
        <v>1.2999999999999999E-2</v>
      </c>
      <c r="O15" s="19">
        <v>1.23E-2</v>
      </c>
      <c r="P15" s="19">
        <v>1.3299999999999999E-2</v>
      </c>
      <c r="Q15" s="31">
        <f t="array" ref="Q15">MATCH(TRUE,B15:P15&lt;=0.03,0)</f>
        <v>6</v>
      </c>
      <c r="R15" s="28">
        <f t="shared" si="1"/>
        <v>5</v>
      </c>
      <c r="T15" s="37" t="s">
        <v>40</v>
      </c>
      <c r="U15" s="19">
        <v>0.15279999999999999</v>
      </c>
      <c r="V15" s="19">
        <v>8.2600000000000007E-2</v>
      </c>
      <c r="W15" s="19">
        <v>5.4800000000000001E-2</v>
      </c>
      <c r="X15" s="19">
        <v>4.36E-2</v>
      </c>
      <c r="Y15" s="19">
        <v>3.6499999999999998E-2</v>
      </c>
      <c r="Z15" s="19">
        <v>3.04E-2</v>
      </c>
      <c r="AA15" s="19">
        <v>2.5600000000000001E-2</v>
      </c>
      <c r="AB15" s="19">
        <v>2.18E-2</v>
      </c>
      <c r="AC15" s="19">
        <v>1.8599999999999998E-2</v>
      </c>
      <c r="AD15" s="19">
        <v>1.6299999999999999E-2</v>
      </c>
      <c r="AE15" s="19">
        <v>1.4800000000000001E-2</v>
      </c>
      <c r="AF15" s="19">
        <v>1.38E-2</v>
      </c>
      <c r="AG15" s="19">
        <v>1.34E-2</v>
      </c>
      <c r="AH15" s="19">
        <v>1.21E-2</v>
      </c>
      <c r="AI15" s="19">
        <v>1.17E-2</v>
      </c>
      <c r="AJ15" s="31">
        <f t="array" ref="AJ15">MATCH(TRUE,U15:AI15&lt;=0.03,0)</f>
        <v>7</v>
      </c>
      <c r="AK15" s="28">
        <f t="shared" si="0"/>
        <v>6</v>
      </c>
    </row>
    <row r="16" spans="1:37" ht="15" x14ac:dyDescent="0.25">
      <c r="A16" s="37" t="s">
        <v>42</v>
      </c>
      <c r="B16" s="19">
        <v>0.1578</v>
      </c>
      <c r="C16" s="19">
        <v>8.5999999999999993E-2</v>
      </c>
      <c r="D16" s="19">
        <v>5.5199999999999999E-2</v>
      </c>
      <c r="E16" s="19">
        <v>4.2099999999999999E-2</v>
      </c>
      <c r="F16" s="19">
        <v>3.3799999999999997E-2</v>
      </c>
      <c r="G16" s="19">
        <v>2.92E-2</v>
      </c>
      <c r="H16" s="19">
        <v>2.29E-2</v>
      </c>
      <c r="I16" s="19">
        <v>1.9300000000000001E-2</v>
      </c>
      <c r="J16" s="19">
        <v>1.6899999999999998E-2</v>
      </c>
      <c r="K16" s="19">
        <v>1.44E-2</v>
      </c>
      <c r="L16" s="19">
        <v>1.3100000000000001E-2</v>
      </c>
      <c r="M16" s="19">
        <v>1.2699999999999999E-2</v>
      </c>
      <c r="N16" s="19">
        <v>1.12E-2</v>
      </c>
      <c r="O16" s="19">
        <v>1.14E-2</v>
      </c>
      <c r="P16" s="19">
        <v>1.0500000000000001E-2</v>
      </c>
      <c r="Q16" s="31">
        <f t="array" ref="Q16">MATCH(TRUE,B16:P16&lt;=0.03,0)</f>
        <v>6</v>
      </c>
      <c r="R16" s="28">
        <f t="shared" si="1"/>
        <v>5</v>
      </c>
      <c r="T16" s="37" t="s">
        <v>42</v>
      </c>
      <c r="U16" s="19">
        <v>0.1502</v>
      </c>
      <c r="V16" s="19">
        <v>8.3199999999999996E-2</v>
      </c>
      <c r="W16" s="19">
        <v>5.2699999999999997E-2</v>
      </c>
      <c r="X16" s="19">
        <v>4.2299999999999997E-2</v>
      </c>
      <c r="Y16" s="19">
        <v>3.44E-2</v>
      </c>
      <c r="Z16" s="19">
        <v>2.7400000000000001E-2</v>
      </c>
      <c r="AA16" s="19">
        <v>2.3099999999999999E-2</v>
      </c>
      <c r="AB16" s="19">
        <v>2.0199999999999999E-2</v>
      </c>
      <c r="AC16" s="19">
        <v>1.6500000000000001E-2</v>
      </c>
      <c r="AD16" s="19">
        <v>1.46E-2</v>
      </c>
      <c r="AE16" s="19">
        <v>1.37E-2</v>
      </c>
      <c r="AF16" s="19">
        <v>1.2500000000000001E-2</v>
      </c>
      <c r="AG16" s="19">
        <v>1.1599999999999999E-2</v>
      </c>
      <c r="AH16" s="19">
        <v>1.1299999999999999E-2</v>
      </c>
      <c r="AI16" s="19">
        <v>1.09E-2</v>
      </c>
      <c r="AJ16" s="31">
        <f t="array" ref="AJ16">MATCH(TRUE,U16:AI16&lt;=0.03,0)</f>
        <v>6</v>
      </c>
      <c r="AK16" s="28">
        <f t="shared" si="0"/>
        <v>5</v>
      </c>
    </row>
    <row r="17" spans="1:37" ht="15" x14ac:dyDescent="0.25">
      <c r="A17" s="37" t="s">
        <v>44</v>
      </c>
      <c r="B17" s="19">
        <v>0.1996</v>
      </c>
      <c r="C17" s="19">
        <v>0.1091</v>
      </c>
      <c r="D17" s="19">
        <v>7.1300000000000002E-2</v>
      </c>
      <c r="E17" s="19">
        <v>5.4399999999999997E-2</v>
      </c>
      <c r="F17" s="19">
        <v>4.4299999999999999E-2</v>
      </c>
      <c r="G17" s="19">
        <v>3.6999999999999998E-2</v>
      </c>
      <c r="H17" s="19">
        <v>2.87E-2</v>
      </c>
      <c r="I17" s="19">
        <v>2.52E-2</v>
      </c>
      <c r="J17" s="19">
        <v>2.1399999999999999E-2</v>
      </c>
      <c r="K17" s="19">
        <v>1.8200000000000001E-2</v>
      </c>
      <c r="L17" s="19">
        <v>1.52E-2</v>
      </c>
      <c r="M17" s="19">
        <v>1.46E-2</v>
      </c>
      <c r="N17" s="19">
        <v>1.3899999999999999E-2</v>
      </c>
      <c r="O17" s="19">
        <v>1.29E-2</v>
      </c>
      <c r="P17" s="19">
        <v>1.3100000000000001E-2</v>
      </c>
      <c r="Q17" s="31">
        <f t="array" ref="Q17">MATCH(TRUE,B17:P17&lt;=0.03,0)</f>
        <v>7</v>
      </c>
      <c r="R17" s="28">
        <f t="shared" si="1"/>
        <v>6</v>
      </c>
      <c r="T17" s="37" t="s">
        <v>44</v>
      </c>
      <c r="U17" s="19">
        <v>0.20200000000000001</v>
      </c>
      <c r="V17" s="19">
        <v>0.10920000000000001</v>
      </c>
      <c r="W17" s="19">
        <v>7.0999999999999994E-2</v>
      </c>
      <c r="X17" s="19">
        <v>5.5300000000000002E-2</v>
      </c>
      <c r="Y17" s="19">
        <v>4.5199999999999997E-2</v>
      </c>
      <c r="Z17" s="19">
        <v>3.6600000000000001E-2</v>
      </c>
      <c r="AA17" s="19">
        <v>3.0700000000000002E-2</v>
      </c>
      <c r="AB17" s="19">
        <v>2.4899999999999999E-2</v>
      </c>
      <c r="AC17" s="19">
        <v>2.24E-2</v>
      </c>
      <c r="AD17" s="19">
        <v>1.9300000000000001E-2</v>
      </c>
      <c r="AE17" s="19">
        <v>1.6799999999999999E-2</v>
      </c>
      <c r="AF17" s="19">
        <v>1.5800000000000002E-2</v>
      </c>
      <c r="AG17" s="19">
        <v>1.5299999999999999E-2</v>
      </c>
      <c r="AH17" s="19">
        <v>1.4E-2</v>
      </c>
      <c r="AI17" s="19">
        <v>1.38E-2</v>
      </c>
      <c r="AJ17" s="31">
        <f t="array" ref="AJ17">MATCH(TRUE,U17:AI17&lt;=0.03,0)</f>
        <v>8</v>
      </c>
      <c r="AK17" s="28">
        <f t="shared" si="0"/>
        <v>7</v>
      </c>
    </row>
    <row r="18" spans="1:37" ht="15" x14ac:dyDescent="0.25">
      <c r="A18" s="37" t="s">
        <v>46</v>
      </c>
      <c r="B18" s="19">
        <v>0.19270000000000001</v>
      </c>
      <c r="C18" s="19">
        <v>0.1169</v>
      </c>
      <c r="D18" s="19">
        <v>7.22E-2</v>
      </c>
      <c r="E18" s="19">
        <v>5.6000000000000001E-2</v>
      </c>
      <c r="F18" s="19">
        <v>4.4299999999999999E-2</v>
      </c>
      <c r="G18" s="19">
        <v>3.5700000000000003E-2</v>
      </c>
      <c r="H18" s="19">
        <v>2.8899999999999999E-2</v>
      </c>
      <c r="I18" s="19">
        <v>2.4299999999999999E-2</v>
      </c>
      <c r="J18" s="19">
        <v>2.0400000000000001E-2</v>
      </c>
      <c r="K18" s="19">
        <v>1.72E-2</v>
      </c>
      <c r="L18" s="19">
        <v>1.47E-2</v>
      </c>
      <c r="M18" s="19">
        <v>1.32E-2</v>
      </c>
      <c r="N18" s="19">
        <v>1.2699999999999999E-2</v>
      </c>
      <c r="O18" s="19">
        <v>1.26E-2</v>
      </c>
      <c r="P18" s="19">
        <v>1.2E-2</v>
      </c>
      <c r="Q18" s="31">
        <f t="array" ref="Q18">MATCH(TRUE,B18:P18&lt;=0.03,0)</f>
        <v>7</v>
      </c>
      <c r="R18" s="28">
        <f t="shared" si="1"/>
        <v>6</v>
      </c>
      <c r="T18" s="37" t="s">
        <v>46</v>
      </c>
      <c r="U18" s="19">
        <v>0.191</v>
      </c>
      <c r="V18" s="19">
        <v>0.11459999999999999</v>
      </c>
      <c r="W18" s="19">
        <v>7.0999999999999994E-2</v>
      </c>
      <c r="X18" s="19">
        <v>5.4300000000000001E-2</v>
      </c>
      <c r="Y18" s="19">
        <v>4.4299999999999999E-2</v>
      </c>
      <c r="Z18" s="19">
        <v>3.6799999999999999E-2</v>
      </c>
      <c r="AA18" s="19">
        <v>2.86E-2</v>
      </c>
      <c r="AB18" s="19">
        <v>2.3800000000000002E-2</v>
      </c>
      <c r="AC18" s="19">
        <v>2.0199999999999999E-2</v>
      </c>
      <c r="AD18" s="19">
        <v>1.7399999999999999E-2</v>
      </c>
      <c r="AE18" s="19">
        <v>1.6E-2</v>
      </c>
      <c r="AF18" s="19">
        <v>1.37E-2</v>
      </c>
      <c r="AG18" s="19">
        <v>1.2800000000000001E-2</v>
      </c>
      <c r="AH18" s="19">
        <v>1.24E-2</v>
      </c>
      <c r="AI18" s="19">
        <v>1.1599999999999999E-2</v>
      </c>
      <c r="AJ18" s="31">
        <f t="array" ref="AJ18">MATCH(TRUE,U18:AI18&lt;=0.03,0)</f>
        <v>7</v>
      </c>
      <c r="AK18" s="28">
        <f t="shared" si="0"/>
        <v>6</v>
      </c>
    </row>
    <row r="19" spans="1:37" ht="15" x14ac:dyDescent="0.25">
      <c r="A19" s="37" t="s">
        <v>48</v>
      </c>
      <c r="B19" s="19">
        <v>0.12809999999999999</v>
      </c>
      <c r="C19" s="19">
        <v>7.0099999999999996E-2</v>
      </c>
      <c r="D19" s="19">
        <v>4.4600000000000001E-2</v>
      </c>
      <c r="E19" s="19">
        <v>3.49E-2</v>
      </c>
      <c r="F19" s="19">
        <v>2.86E-2</v>
      </c>
      <c r="G19" s="19">
        <v>2.41E-2</v>
      </c>
      <c r="H19" s="19">
        <v>1.9900000000000001E-2</v>
      </c>
      <c r="I19" s="19">
        <v>1.6400000000000001E-2</v>
      </c>
      <c r="J19" s="19">
        <v>1.43E-2</v>
      </c>
      <c r="K19" s="19">
        <v>1.26E-2</v>
      </c>
      <c r="L19" s="19">
        <v>1.04E-2</v>
      </c>
      <c r="M19" s="19">
        <v>1.06E-2</v>
      </c>
      <c r="N19" s="19">
        <v>1.01E-2</v>
      </c>
      <c r="O19" s="19">
        <v>9.5999999999999992E-3</v>
      </c>
      <c r="P19" s="19">
        <v>9.4000000000000004E-3</v>
      </c>
      <c r="Q19" s="31">
        <f t="array" ref="Q19">MATCH(TRUE,B19:P19&lt;=0.03,0)</f>
        <v>5</v>
      </c>
      <c r="R19" s="28">
        <f t="shared" si="1"/>
        <v>4</v>
      </c>
      <c r="T19" s="37" t="s">
        <v>48</v>
      </c>
      <c r="U19" s="19">
        <v>0.13</v>
      </c>
      <c r="V19" s="19">
        <v>6.7699999999999996E-2</v>
      </c>
      <c r="W19" s="19">
        <v>4.4999999999999998E-2</v>
      </c>
      <c r="X19" s="19">
        <v>3.5099999999999999E-2</v>
      </c>
      <c r="Y19" s="19">
        <v>2.9600000000000001E-2</v>
      </c>
      <c r="Z19" s="19">
        <v>2.4E-2</v>
      </c>
      <c r="AA19" s="19">
        <v>0.02</v>
      </c>
      <c r="AB19" s="19">
        <v>1.72E-2</v>
      </c>
      <c r="AC19" s="19">
        <v>1.4500000000000001E-2</v>
      </c>
      <c r="AD19" s="19">
        <v>1.3100000000000001E-2</v>
      </c>
      <c r="AE19" s="19">
        <v>1.17E-2</v>
      </c>
      <c r="AF19" s="19">
        <v>1.0800000000000001E-2</v>
      </c>
      <c r="AG19" s="19">
        <v>1.0500000000000001E-2</v>
      </c>
      <c r="AH19" s="19">
        <v>9.9000000000000008E-3</v>
      </c>
      <c r="AI19" s="19">
        <v>9.4999999999999998E-3</v>
      </c>
      <c r="AJ19" s="31">
        <f t="array" ref="AJ19">MATCH(TRUE,U19:AI19&lt;=0.03,0)</f>
        <v>5</v>
      </c>
      <c r="AK19" s="28">
        <f t="shared" si="0"/>
        <v>4</v>
      </c>
    </row>
    <row r="20" spans="1:37" ht="15" x14ac:dyDescent="0.25">
      <c r="A20" s="37" t="s">
        <v>50</v>
      </c>
      <c r="B20" s="19">
        <v>0.16739999999999999</v>
      </c>
      <c r="C20" s="19">
        <v>9.7299999999999998E-2</v>
      </c>
      <c r="D20" s="19">
        <v>6.8199999999999997E-2</v>
      </c>
      <c r="E20" s="19">
        <v>5.3400000000000003E-2</v>
      </c>
      <c r="F20" s="19">
        <v>4.5100000000000001E-2</v>
      </c>
      <c r="G20" s="19">
        <v>3.7499999999999999E-2</v>
      </c>
      <c r="H20" s="19">
        <v>3.09E-2</v>
      </c>
      <c r="I20" s="19">
        <v>2.5000000000000001E-2</v>
      </c>
      <c r="J20" s="19">
        <v>2.1499999999999998E-2</v>
      </c>
      <c r="K20" s="19">
        <v>1.89E-2</v>
      </c>
      <c r="L20" s="19">
        <v>1.7100000000000001E-2</v>
      </c>
      <c r="M20" s="19">
        <v>1.5599999999999999E-2</v>
      </c>
      <c r="N20" s="19">
        <v>1.4999999999999999E-2</v>
      </c>
      <c r="O20" s="19">
        <v>1.4E-2</v>
      </c>
      <c r="P20" s="19">
        <v>1.3599999999999999E-2</v>
      </c>
      <c r="Q20" s="31">
        <f t="array" ref="Q20">MATCH(TRUE,B20:P20&lt;=0.03,0)</f>
        <v>8</v>
      </c>
      <c r="R20" s="28">
        <f t="shared" si="1"/>
        <v>7</v>
      </c>
      <c r="T20" s="37" t="s">
        <v>50</v>
      </c>
      <c r="U20" s="19">
        <v>0.16339999999999999</v>
      </c>
      <c r="V20" s="19">
        <v>9.5899999999999999E-2</v>
      </c>
      <c r="W20" s="19">
        <v>6.7900000000000002E-2</v>
      </c>
      <c r="X20" s="19">
        <v>5.4100000000000002E-2</v>
      </c>
      <c r="Y20" s="19">
        <v>4.5600000000000002E-2</v>
      </c>
      <c r="Z20" s="19">
        <v>3.8399999999999997E-2</v>
      </c>
      <c r="AA20" s="19">
        <v>3.2300000000000002E-2</v>
      </c>
      <c r="AB20" s="19">
        <v>2.64E-2</v>
      </c>
      <c r="AC20" s="19">
        <v>2.2800000000000001E-2</v>
      </c>
      <c r="AD20" s="19">
        <v>2.0299999999999999E-2</v>
      </c>
      <c r="AE20" s="19">
        <v>1.89E-2</v>
      </c>
      <c r="AF20" s="19">
        <v>1.67E-2</v>
      </c>
      <c r="AG20" s="19">
        <v>1.67E-2</v>
      </c>
      <c r="AH20" s="19">
        <v>1.54E-2</v>
      </c>
      <c r="AI20" s="19">
        <v>1.4500000000000001E-2</v>
      </c>
      <c r="AJ20" s="31">
        <f t="array" ref="AJ20">MATCH(TRUE,U20:AI20&lt;=0.03,0)</f>
        <v>8</v>
      </c>
      <c r="AK20" s="28">
        <f t="shared" si="0"/>
        <v>7</v>
      </c>
    </row>
    <row r="21" spans="1:37" ht="15" x14ac:dyDescent="0.25">
      <c r="A21" s="37" t="s">
        <v>52</v>
      </c>
      <c r="B21" s="19">
        <v>7.7600000000000002E-2</v>
      </c>
      <c r="C21" s="19">
        <v>4.3900000000000002E-2</v>
      </c>
      <c r="D21" s="19">
        <v>2.6800000000000001E-2</v>
      </c>
      <c r="E21" s="19">
        <v>2.1899999999999999E-2</v>
      </c>
      <c r="F21" s="19">
        <v>1.7399999999999999E-2</v>
      </c>
      <c r="G21" s="19">
        <v>1.52E-2</v>
      </c>
      <c r="H21" s="19">
        <v>1.29E-2</v>
      </c>
      <c r="I21" s="19">
        <v>1.06E-2</v>
      </c>
      <c r="J21" s="19">
        <v>8.8999999999999999E-3</v>
      </c>
      <c r="K21" s="19">
        <v>8.5000000000000006E-3</v>
      </c>
      <c r="L21" s="19">
        <v>8.0000000000000002E-3</v>
      </c>
      <c r="M21" s="19">
        <v>7.4999999999999997E-3</v>
      </c>
      <c r="N21" s="19">
        <v>7.4000000000000003E-3</v>
      </c>
      <c r="O21" s="19">
        <v>7.1000000000000004E-3</v>
      </c>
      <c r="P21" s="19">
        <v>7.0000000000000001E-3</v>
      </c>
      <c r="Q21" s="31">
        <f t="array" ref="Q21">MATCH(TRUE,B21:P21&lt;=0.03,0)</f>
        <v>3</v>
      </c>
      <c r="R21" s="28">
        <f t="shared" si="1"/>
        <v>2</v>
      </c>
      <c r="T21" s="37" t="s">
        <v>52</v>
      </c>
      <c r="U21" s="19">
        <v>7.5300000000000006E-2</v>
      </c>
      <c r="V21" s="19">
        <v>4.2500000000000003E-2</v>
      </c>
      <c r="W21" s="19">
        <v>2.63E-2</v>
      </c>
      <c r="X21" s="19">
        <v>2.1299999999999999E-2</v>
      </c>
      <c r="Y21" s="19">
        <v>1.7999999999999999E-2</v>
      </c>
      <c r="Z21" s="19">
        <v>1.55E-2</v>
      </c>
      <c r="AA21" s="19">
        <v>1.2999999999999999E-2</v>
      </c>
      <c r="AB21" s="19">
        <v>1.0500000000000001E-2</v>
      </c>
      <c r="AC21" s="19">
        <v>9.4999999999999998E-3</v>
      </c>
      <c r="AD21" s="19">
        <v>8.6E-3</v>
      </c>
      <c r="AE21" s="19">
        <v>8.0000000000000002E-3</v>
      </c>
      <c r="AF21" s="19">
        <v>7.0000000000000001E-3</v>
      </c>
      <c r="AG21" s="19">
        <v>7.0000000000000001E-3</v>
      </c>
      <c r="AH21" s="19">
        <v>6.6E-3</v>
      </c>
      <c r="AI21" s="19">
        <v>7.3000000000000001E-3</v>
      </c>
      <c r="AJ21" s="31">
        <f t="array" ref="AJ21">MATCH(TRUE,U21:AI21&lt;=0.03,0)</f>
        <v>3</v>
      </c>
      <c r="AK21" s="28">
        <f t="shared" si="0"/>
        <v>2</v>
      </c>
    </row>
    <row r="22" spans="1:37" ht="15" x14ac:dyDescent="0.25">
      <c r="A22" s="37" t="s">
        <v>54</v>
      </c>
      <c r="B22" s="19">
        <v>8.3199999999999996E-2</v>
      </c>
      <c r="C22" s="19">
        <v>5.5199999999999999E-2</v>
      </c>
      <c r="D22" s="19">
        <v>3.61E-2</v>
      </c>
      <c r="E22" s="19">
        <v>2.7900000000000001E-2</v>
      </c>
      <c r="F22" s="19">
        <v>2.3099999999999999E-2</v>
      </c>
      <c r="G22" s="19">
        <v>1.9099999999999999E-2</v>
      </c>
      <c r="H22" s="19">
        <v>1.5699999999999999E-2</v>
      </c>
      <c r="I22" s="19">
        <v>1.2999999999999999E-2</v>
      </c>
      <c r="J22" s="19">
        <v>1.1299999999999999E-2</v>
      </c>
      <c r="K22" s="19">
        <v>1.09E-2</v>
      </c>
      <c r="L22" s="19">
        <v>9.7000000000000003E-3</v>
      </c>
      <c r="M22" s="19">
        <v>9.4000000000000004E-3</v>
      </c>
      <c r="N22" s="19">
        <v>8.6E-3</v>
      </c>
      <c r="O22" s="19">
        <v>8.8000000000000005E-3</v>
      </c>
      <c r="P22" s="19">
        <v>8.6999999999999994E-3</v>
      </c>
      <c r="Q22" s="31">
        <f t="array" ref="Q22">MATCH(TRUE,B22:P22&lt;=0.03,0)</f>
        <v>4</v>
      </c>
      <c r="R22" s="28">
        <f t="shared" si="1"/>
        <v>3</v>
      </c>
      <c r="T22" s="37" t="s">
        <v>54</v>
      </c>
      <c r="U22" s="19">
        <v>8.7800000000000003E-2</v>
      </c>
      <c r="V22" s="19">
        <v>5.7000000000000002E-2</v>
      </c>
      <c r="W22" s="19">
        <v>3.5499999999999997E-2</v>
      </c>
      <c r="X22" s="19">
        <v>2.9499999999999998E-2</v>
      </c>
      <c r="Y22" s="19">
        <v>2.46E-2</v>
      </c>
      <c r="Z22" s="19">
        <v>2.0400000000000001E-2</v>
      </c>
      <c r="AA22" s="19">
        <v>1.5800000000000002E-2</v>
      </c>
      <c r="AB22" s="19">
        <v>1.3899999999999999E-2</v>
      </c>
      <c r="AC22" s="19">
        <v>1.17E-2</v>
      </c>
      <c r="AD22" s="19">
        <v>1.04E-2</v>
      </c>
      <c r="AE22" s="19">
        <v>1.04E-2</v>
      </c>
      <c r="AF22" s="19">
        <v>9.4999999999999998E-3</v>
      </c>
      <c r="AG22" s="19">
        <v>8.8999999999999999E-3</v>
      </c>
      <c r="AH22" s="19">
        <v>8.8999999999999999E-3</v>
      </c>
      <c r="AI22" s="19">
        <v>8.8000000000000005E-3</v>
      </c>
      <c r="AJ22" s="31">
        <f t="array" ref="AJ22">MATCH(TRUE,U22:AI22&lt;=0.03,0)</f>
        <v>4</v>
      </c>
      <c r="AK22" s="28">
        <f t="shared" si="0"/>
        <v>3</v>
      </c>
    </row>
    <row r="23" spans="1:37" ht="15" x14ac:dyDescent="0.25">
      <c r="A23" s="37" t="s">
        <v>56</v>
      </c>
      <c r="B23" s="19">
        <v>0.1321</v>
      </c>
      <c r="C23" s="19">
        <v>8.3000000000000004E-2</v>
      </c>
      <c r="D23" s="19">
        <v>5.1999999999999998E-2</v>
      </c>
      <c r="E23" s="19">
        <v>4.19E-2</v>
      </c>
      <c r="F23" s="19">
        <v>3.2800000000000003E-2</v>
      </c>
      <c r="G23" s="19">
        <v>2.7300000000000001E-2</v>
      </c>
      <c r="H23" s="19">
        <v>2.07E-2</v>
      </c>
      <c r="I23" s="19">
        <v>1.8200000000000001E-2</v>
      </c>
      <c r="J23" s="19">
        <v>1.5699999999999999E-2</v>
      </c>
      <c r="K23" s="19">
        <v>1.3899999999999999E-2</v>
      </c>
      <c r="L23" s="19">
        <v>1.29E-2</v>
      </c>
      <c r="M23" s="19">
        <v>1.2500000000000001E-2</v>
      </c>
      <c r="N23" s="19">
        <v>1.2200000000000001E-2</v>
      </c>
      <c r="O23" s="19">
        <v>1.1599999999999999E-2</v>
      </c>
      <c r="P23" s="19">
        <v>1.17E-2</v>
      </c>
      <c r="Q23" s="31">
        <f t="array" ref="Q23">MATCH(TRUE,B23:P23&lt;=0.03,0)</f>
        <v>6</v>
      </c>
      <c r="R23" s="28">
        <f t="shared" si="1"/>
        <v>5</v>
      </c>
      <c r="T23" s="37" t="s">
        <v>56</v>
      </c>
      <c r="U23" s="19">
        <v>0.1391</v>
      </c>
      <c r="V23" s="19">
        <v>8.5999999999999993E-2</v>
      </c>
      <c r="W23" s="19">
        <v>5.4899999999999997E-2</v>
      </c>
      <c r="X23" s="19">
        <v>4.2599999999999999E-2</v>
      </c>
      <c r="Y23" s="19">
        <v>3.5000000000000003E-2</v>
      </c>
      <c r="Z23" s="19">
        <v>2.75E-2</v>
      </c>
      <c r="AA23" s="19">
        <v>2.3599999999999999E-2</v>
      </c>
      <c r="AB23" s="19">
        <v>1.8700000000000001E-2</v>
      </c>
      <c r="AC23" s="19">
        <v>1.6500000000000001E-2</v>
      </c>
      <c r="AD23" s="19">
        <v>1.52E-2</v>
      </c>
      <c r="AE23" s="19">
        <v>1.37E-2</v>
      </c>
      <c r="AF23" s="19">
        <v>1.2500000000000001E-2</v>
      </c>
      <c r="AG23" s="19">
        <v>1.24E-2</v>
      </c>
      <c r="AH23" s="19">
        <v>1.2200000000000001E-2</v>
      </c>
      <c r="AI23" s="19">
        <v>1.1900000000000001E-2</v>
      </c>
      <c r="AJ23" s="31">
        <f t="array" ref="AJ23">MATCH(TRUE,U23:AI23&lt;=0.03,0)</f>
        <v>6</v>
      </c>
      <c r="AK23" s="28">
        <f t="shared" si="0"/>
        <v>5</v>
      </c>
    </row>
    <row r="24" spans="1:37" ht="15" x14ac:dyDescent="0.25">
      <c r="A24" s="37" t="s">
        <v>57</v>
      </c>
      <c r="B24" s="19">
        <v>0.11219999999999999</v>
      </c>
      <c r="C24" s="19">
        <v>6.9199999999999998E-2</v>
      </c>
      <c r="D24" s="19">
        <v>4.5600000000000002E-2</v>
      </c>
      <c r="E24" s="19">
        <v>3.5900000000000001E-2</v>
      </c>
      <c r="F24" s="19">
        <v>2.92E-2</v>
      </c>
      <c r="G24" s="19">
        <v>2.4E-2</v>
      </c>
      <c r="H24" s="19">
        <v>1.9400000000000001E-2</v>
      </c>
      <c r="I24" s="19">
        <v>1.6400000000000001E-2</v>
      </c>
      <c r="J24" s="19">
        <v>1.47E-2</v>
      </c>
      <c r="K24" s="19">
        <v>1.2699999999999999E-2</v>
      </c>
      <c r="L24" s="19">
        <v>1.12E-2</v>
      </c>
      <c r="M24" s="19">
        <v>1.04E-2</v>
      </c>
      <c r="N24" s="19">
        <v>1.0800000000000001E-2</v>
      </c>
      <c r="O24" s="19">
        <v>1.0800000000000001E-2</v>
      </c>
      <c r="P24" s="19">
        <v>1.09E-2</v>
      </c>
      <c r="Q24" s="31">
        <f t="array" ref="Q24">MATCH(TRUE,B24:P24&lt;=0.03,0)</f>
        <v>5</v>
      </c>
      <c r="R24" s="28">
        <f t="shared" si="1"/>
        <v>4</v>
      </c>
      <c r="T24" s="37" t="s">
        <v>57</v>
      </c>
      <c r="U24" s="19">
        <v>0.11749999999999999</v>
      </c>
      <c r="V24" s="19">
        <v>7.1900000000000006E-2</v>
      </c>
      <c r="W24" s="19">
        <v>4.7E-2</v>
      </c>
      <c r="X24" s="19">
        <v>3.6400000000000002E-2</v>
      </c>
      <c r="Y24" s="19">
        <v>2.9899999999999999E-2</v>
      </c>
      <c r="Z24" s="19">
        <v>2.5100000000000001E-2</v>
      </c>
      <c r="AA24" s="19">
        <v>1.9900000000000001E-2</v>
      </c>
      <c r="AB24" s="19">
        <v>1.67E-2</v>
      </c>
      <c r="AC24" s="19">
        <v>1.4800000000000001E-2</v>
      </c>
      <c r="AD24" s="19">
        <v>1.3299999999999999E-2</v>
      </c>
      <c r="AE24" s="19">
        <v>1.2200000000000001E-2</v>
      </c>
      <c r="AF24" s="19">
        <v>1.18E-2</v>
      </c>
      <c r="AG24" s="19">
        <v>1.15E-2</v>
      </c>
      <c r="AH24" s="19">
        <v>1.1599999999999999E-2</v>
      </c>
      <c r="AI24" s="19">
        <v>1.1599999999999999E-2</v>
      </c>
      <c r="AJ24" s="31">
        <f t="array" ref="AJ24">MATCH(TRUE,U24:AI24&lt;=0.03,0)</f>
        <v>5</v>
      </c>
      <c r="AK24" s="28">
        <f t="shared" si="0"/>
        <v>4</v>
      </c>
    </row>
    <row r="25" spans="1:37" ht="15" x14ac:dyDescent="0.25">
      <c r="A25" s="37" t="s">
        <v>58</v>
      </c>
      <c r="B25" s="19">
        <v>0.12870000000000001</v>
      </c>
      <c r="C25" s="19">
        <v>7.4200000000000002E-2</v>
      </c>
      <c r="D25" s="19">
        <v>4.65E-2</v>
      </c>
      <c r="E25" s="19">
        <v>3.6299999999999999E-2</v>
      </c>
      <c r="F25" s="19">
        <v>2.81E-2</v>
      </c>
      <c r="G25" s="19">
        <v>2.4199999999999999E-2</v>
      </c>
      <c r="H25" s="19">
        <v>1.8499999999999999E-2</v>
      </c>
      <c r="I25" s="19">
        <v>1.52E-2</v>
      </c>
      <c r="J25" s="19">
        <v>1.4E-2</v>
      </c>
      <c r="K25" s="19">
        <v>1.2E-2</v>
      </c>
      <c r="L25" s="19">
        <v>1.1299999999999999E-2</v>
      </c>
      <c r="M25" s="19">
        <v>0.01</v>
      </c>
      <c r="N25" s="19">
        <v>0.01</v>
      </c>
      <c r="O25" s="19">
        <v>9.2999999999999992E-3</v>
      </c>
      <c r="P25" s="19">
        <v>9.4999999999999998E-3</v>
      </c>
      <c r="Q25" s="31">
        <f t="array" ref="Q25">MATCH(TRUE,B25:P25&lt;=0.03,0)</f>
        <v>5</v>
      </c>
      <c r="R25" s="28">
        <f t="shared" si="1"/>
        <v>4</v>
      </c>
      <c r="T25" s="37" t="s">
        <v>58</v>
      </c>
      <c r="U25" s="19">
        <v>0.1275</v>
      </c>
      <c r="V25" s="19">
        <v>7.2099999999999997E-2</v>
      </c>
      <c r="W25" s="19">
        <v>4.4299999999999999E-2</v>
      </c>
      <c r="X25" s="19">
        <v>3.5299999999999998E-2</v>
      </c>
      <c r="Y25" s="19">
        <v>2.87E-2</v>
      </c>
      <c r="Z25" s="19">
        <v>2.3400000000000001E-2</v>
      </c>
      <c r="AA25" s="19">
        <v>1.83E-2</v>
      </c>
      <c r="AB25" s="19">
        <v>1.67E-2</v>
      </c>
      <c r="AC25" s="19">
        <v>1.4E-2</v>
      </c>
      <c r="AD25" s="19">
        <v>1.2800000000000001E-2</v>
      </c>
      <c r="AE25" s="19">
        <v>1.0699999999999999E-2</v>
      </c>
      <c r="AF25" s="19">
        <v>1.04E-2</v>
      </c>
      <c r="AG25" s="19">
        <v>9.7999999999999997E-3</v>
      </c>
      <c r="AH25" s="19">
        <v>9.7999999999999997E-3</v>
      </c>
      <c r="AI25" s="19">
        <v>9.9000000000000008E-3</v>
      </c>
      <c r="AJ25" s="31">
        <f t="array" ref="AJ25">MATCH(TRUE,U25:AI25&lt;=0.03,0)</f>
        <v>5</v>
      </c>
      <c r="AK25" s="28">
        <f t="shared" si="0"/>
        <v>4</v>
      </c>
    </row>
    <row r="26" spans="1:37" ht="15" x14ac:dyDescent="0.25">
      <c r="A26" s="37" t="s">
        <v>59</v>
      </c>
      <c r="B26" s="19">
        <v>0.18859999999999999</v>
      </c>
      <c r="C26" s="19">
        <v>0.1004</v>
      </c>
      <c r="D26" s="19">
        <v>6.6400000000000001E-2</v>
      </c>
      <c r="E26" s="19">
        <v>5.4100000000000002E-2</v>
      </c>
      <c r="F26" s="19">
        <v>4.2599999999999999E-2</v>
      </c>
      <c r="G26" s="19">
        <v>3.4099999999999998E-2</v>
      </c>
      <c r="H26" s="19">
        <v>2.69E-2</v>
      </c>
      <c r="I26" s="19">
        <v>2.1299999999999999E-2</v>
      </c>
      <c r="J26" s="19">
        <v>1.72E-2</v>
      </c>
      <c r="K26" s="19">
        <v>1.52E-2</v>
      </c>
      <c r="L26" s="19">
        <v>1.3299999999999999E-2</v>
      </c>
      <c r="M26" s="19">
        <v>1.2E-2</v>
      </c>
      <c r="N26" s="19">
        <v>1.14E-2</v>
      </c>
      <c r="O26" s="19">
        <v>1.01E-2</v>
      </c>
      <c r="P26" s="19">
        <v>0.01</v>
      </c>
      <c r="Q26" s="31">
        <f t="array" ref="Q26">MATCH(TRUE,B26:P26&lt;=0.03,0)</f>
        <v>7</v>
      </c>
      <c r="R26" s="28">
        <f t="shared" si="1"/>
        <v>6</v>
      </c>
      <c r="T26" s="37" t="s">
        <v>59</v>
      </c>
      <c r="U26" s="19">
        <v>0.16270000000000001</v>
      </c>
      <c r="V26" s="19">
        <v>8.9700000000000002E-2</v>
      </c>
      <c r="W26" s="19">
        <v>5.8200000000000002E-2</v>
      </c>
      <c r="X26" s="19">
        <v>4.9799999999999997E-2</v>
      </c>
      <c r="Y26" s="19">
        <v>0.04</v>
      </c>
      <c r="Z26" s="19">
        <v>3.2300000000000002E-2</v>
      </c>
      <c r="AA26" s="19">
        <v>2.52E-2</v>
      </c>
      <c r="AB26" s="19">
        <v>1.9099999999999999E-2</v>
      </c>
      <c r="AC26" s="19">
        <v>1.5299999999999999E-2</v>
      </c>
      <c r="AD26" s="19">
        <v>1.3599999999999999E-2</v>
      </c>
      <c r="AE26" s="19">
        <v>1.24E-2</v>
      </c>
      <c r="AF26" s="19">
        <v>1.0999999999999999E-2</v>
      </c>
      <c r="AG26" s="19">
        <v>1.04E-2</v>
      </c>
      <c r="AH26" s="19">
        <v>0.01</v>
      </c>
      <c r="AI26" s="19">
        <v>1.01E-2</v>
      </c>
      <c r="AJ26" s="31">
        <f t="array" ref="AJ26">MATCH(TRUE,U26:AI26&lt;=0.03,0)</f>
        <v>7</v>
      </c>
      <c r="AK26" s="28">
        <f t="shared" si="0"/>
        <v>6</v>
      </c>
    </row>
    <row r="27" spans="1:37" ht="15" x14ac:dyDescent="0.25">
      <c r="A27" s="37" t="s">
        <v>61</v>
      </c>
      <c r="B27" s="19">
        <v>0.26769999999999999</v>
      </c>
      <c r="C27" s="19">
        <v>0.1641</v>
      </c>
      <c r="D27" s="19">
        <v>9.8500000000000004E-2</v>
      </c>
      <c r="E27" s="19">
        <v>7.3099999999999998E-2</v>
      </c>
      <c r="F27" s="19">
        <v>5.8999999999999997E-2</v>
      </c>
      <c r="G27" s="19">
        <v>4.6600000000000003E-2</v>
      </c>
      <c r="H27" s="19">
        <v>3.6700000000000003E-2</v>
      </c>
      <c r="I27" s="19">
        <v>3.09E-2</v>
      </c>
      <c r="J27" s="19">
        <v>2.4199999999999999E-2</v>
      </c>
      <c r="K27" s="19">
        <v>2.2200000000000001E-2</v>
      </c>
      <c r="L27" s="19">
        <v>1.9900000000000001E-2</v>
      </c>
      <c r="M27" s="19">
        <v>1.78E-2</v>
      </c>
      <c r="N27" s="19">
        <v>1.8100000000000002E-2</v>
      </c>
      <c r="O27" s="19">
        <v>1.66E-2</v>
      </c>
      <c r="P27" s="19">
        <v>1.7899999999999999E-2</v>
      </c>
      <c r="Q27" s="31">
        <f t="array" ref="Q27">MATCH(TRUE,B27:P27&lt;=0.03,0)</f>
        <v>9</v>
      </c>
      <c r="R27" s="28">
        <f t="shared" si="1"/>
        <v>8</v>
      </c>
      <c r="T27" s="37" t="s">
        <v>61</v>
      </c>
      <c r="U27" s="19">
        <v>0.26979999999999998</v>
      </c>
      <c r="V27" s="19">
        <v>0.1628</v>
      </c>
      <c r="W27" s="19">
        <v>9.9099999999999994E-2</v>
      </c>
      <c r="X27" s="19">
        <v>7.1199999999999999E-2</v>
      </c>
      <c r="Y27" s="19">
        <v>5.7599999999999998E-2</v>
      </c>
      <c r="Z27" s="19">
        <v>4.65E-2</v>
      </c>
      <c r="AA27" s="19">
        <v>3.7499999999999999E-2</v>
      </c>
      <c r="AB27" s="19">
        <v>2.98E-2</v>
      </c>
      <c r="AC27" s="19">
        <v>2.5600000000000001E-2</v>
      </c>
      <c r="AD27" s="19">
        <v>2.2100000000000002E-2</v>
      </c>
      <c r="AE27" s="19">
        <v>1.9300000000000001E-2</v>
      </c>
      <c r="AF27" s="19">
        <v>1.9E-2</v>
      </c>
      <c r="AG27" s="19">
        <v>1.7500000000000002E-2</v>
      </c>
      <c r="AH27" s="19">
        <v>1.6400000000000001E-2</v>
      </c>
      <c r="AI27" s="19">
        <v>1.6299999999999999E-2</v>
      </c>
      <c r="AJ27" s="31">
        <f t="array" ref="AJ27">MATCH(TRUE,U27:AI27&lt;=0.03,0)</f>
        <v>8</v>
      </c>
      <c r="AK27" s="28">
        <f t="shared" si="0"/>
        <v>7</v>
      </c>
    </row>
    <row r="28" spans="1:37" ht="15" x14ac:dyDescent="0.25">
      <c r="A28" s="37" t="s">
        <v>62</v>
      </c>
      <c r="B28" s="19">
        <v>0.25130000000000002</v>
      </c>
      <c r="C28" s="19">
        <v>0.16309999999999999</v>
      </c>
      <c r="D28" s="19">
        <v>9.2799999999999994E-2</v>
      </c>
      <c r="E28" s="19">
        <v>6.6199999999999995E-2</v>
      </c>
      <c r="F28" s="19">
        <v>5.04E-2</v>
      </c>
      <c r="G28" s="19">
        <v>3.9899999999999998E-2</v>
      </c>
      <c r="H28" s="19">
        <v>3.2300000000000002E-2</v>
      </c>
      <c r="I28" s="19">
        <v>2.7300000000000001E-2</v>
      </c>
      <c r="J28" s="19">
        <v>2.4299999999999999E-2</v>
      </c>
      <c r="K28" s="19">
        <v>2.1100000000000001E-2</v>
      </c>
      <c r="L28" s="19">
        <v>2.1000000000000001E-2</v>
      </c>
      <c r="M28" s="19">
        <v>2.0199999999999999E-2</v>
      </c>
      <c r="N28" s="19">
        <v>0.02</v>
      </c>
      <c r="O28" s="19">
        <v>1.95E-2</v>
      </c>
      <c r="P28" s="19">
        <v>1.8700000000000001E-2</v>
      </c>
      <c r="Q28" s="31">
        <f t="array" ref="Q28">MATCH(TRUE,B28:P28&lt;=0.03,0)</f>
        <v>8</v>
      </c>
      <c r="R28" s="28">
        <f t="shared" si="1"/>
        <v>7</v>
      </c>
      <c r="T28" s="37" t="s">
        <v>62</v>
      </c>
      <c r="U28" s="19">
        <v>0.2462</v>
      </c>
      <c r="V28" s="19">
        <v>0.15260000000000001</v>
      </c>
      <c r="W28" s="19">
        <v>8.3799999999999999E-2</v>
      </c>
      <c r="X28" s="19">
        <v>6.0699999999999997E-2</v>
      </c>
      <c r="Y28" s="19">
        <v>4.6199999999999998E-2</v>
      </c>
      <c r="Z28" s="19">
        <v>3.7600000000000001E-2</v>
      </c>
      <c r="AA28" s="19">
        <v>3.0200000000000001E-2</v>
      </c>
      <c r="AB28" s="19">
        <v>2.47E-2</v>
      </c>
      <c r="AC28" s="19">
        <v>2.1399999999999999E-2</v>
      </c>
      <c r="AD28" s="19">
        <v>1.9800000000000002E-2</v>
      </c>
      <c r="AE28" s="19">
        <v>1.9800000000000002E-2</v>
      </c>
      <c r="AF28" s="19">
        <v>1.9300000000000001E-2</v>
      </c>
      <c r="AG28" s="19">
        <v>1.8499999999999999E-2</v>
      </c>
      <c r="AH28" s="19">
        <v>1.8800000000000001E-2</v>
      </c>
      <c r="AI28" s="19">
        <v>1.7299999999999999E-2</v>
      </c>
      <c r="AJ28" s="31">
        <f t="array" ref="AJ28">MATCH(TRUE,U28:AI28&lt;=0.03,0)</f>
        <v>8</v>
      </c>
      <c r="AK28" s="28">
        <f t="shared" si="0"/>
        <v>7</v>
      </c>
    </row>
    <row r="29" spans="1:37" ht="15" x14ac:dyDescent="0.25">
      <c r="A29" s="37" t="s">
        <v>64</v>
      </c>
      <c r="B29" s="19">
        <v>0.21959999999999999</v>
      </c>
      <c r="C29" s="19">
        <v>0.14369999999999999</v>
      </c>
      <c r="D29" s="19">
        <v>7.3400000000000007E-2</v>
      </c>
      <c r="E29" s="19">
        <v>5.3900000000000003E-2</v>
      </c>
      <c r="F29" s="19">
        <v>4.2200000000000001E-2</v>
      </c>
      <c r="G29" s="19">
        <v>3.3399999999999999E-2</v>
      </c>
      <c r="H29" s="19">
        <v>2.6100000000000002E-2</v>
      </c>
      <c r="I29" s="19">
        <v>2.2700000000000001E-2</v>
      </c>
      <c r="J29" s="19">
        <v>2.0799999999999999E-2</v>
      </c>
      <c r="K29" s="19">
        <v>1.8800000000000001E-2</v>
      </c>
      <c r="L29" s="19">
        <v>1.7299999999999999E-2</v>
      </c>
      <c r="M29" s="19">
        <v>1.7899999999999999E-2</v>
      </c>
      <c r="N29" s="19">
        <v>1.78E-2</v>
      </c>
      <c r="O29" s="19">
        <v>1.7000000000000001E-2</v>
      </c>
      <c r="P29" s="19">
        <v>1.5800000000000002E-2</v>
      </c>
      <c r="Q29" s="31">
        <f t="array" ref="Q29">MATCH(TRUE,B29:P29&lt;=0.03,0)</f>
        <v>7</v>
      </c>
      <c r="R29" s="28">
        <f t="shared" si="1"/>
        <v>6</v>
      </c>
      <c r="T29" s="37" t="s">
        <v>64</v>
      </c>
      <c r="U29" s="19">
        <v>0.20580000000000001</v>
      </c>
      <c r="V29" s="19">
        <v>0.1298</v>
      </c>
      <c r="W29" s="19">
        <v>6.7000000000000004E-2</v>
      </c>
      <c r="X29" s="19">
        <v>4.8099999999999997E-2</v>
      </c>
      <c r="Y29" s="19">
        <v>3.6499999999999998E-2</v>
      </c>
      <c r="Z29" s="19">
        <v>2.93E-2</v>
      </c>
      <c r="AA29" s="19">
        <v>2.3400000000000001E-2</v>
      </c>
      <c r="AB29" s="19">
        <v>1.9E-2</v>
      </c>
      <c r="AC29" s="19">
        <v>1.7399999999999999E-2</v>
      </c>
      <c r="AD29" s="19">
        <v>1.6400000000000001E-2</v>
      </c>
      <c r="AE29" s="19">
        <v>1.6400000000000001E-2</v>
      </c>
      <c r="AF29" s="19">
        <v>1.61E-2</v>
      </c>
      <c r="AG29" s="19">
        <v>1.5800000000000002E-2</v>
      </c>
      <c r="AH29" s="19">
        <v>1.5299999999999999E-2</v>
      </c>
      <c r="AI29" s="19">
        <v>1.5299999999999999E-2</v>
      </c>
      <c r="AJ29" s="31">
        <f t="array" ref="AJ29">MATCH(TRUE,U29:AI29&lt;=0.03,0)</f>
        <v>6</v>
      </c>
      <c r="AK29" s="28">
        <f t="shared" si="0"/>
        <v>5</v>
      </c>
    </row>
    <row r="30" spans="1:37" ht="15" x14ac:dyDescent="0.25">
      <c r="A30" s="37" t="s">
        <v>66</v>
      </c>
      <c r="B30" s="19">
        <v>0.28029999999999999</v>
      </c>
      <c r="C30" s="19">
        <v>0.1825</v>
      </c>
      <c r="D30" s="19">
        <v>9.7500000000000003E-2</v>
      </c>
      <c r="E30" s="19">
        <v>6.7199999999999996E-2</v>
      </c>
      <c r="F30" s="19">
        <v>5.0999999999999997E-2</v>
      </c>
      <c r="G30" s="19">
        <v>3.95E-2</v>
      </c>
      <c r="H30" s="19">
        <v>3.0800000000000001E-2</v>
      </c>
      <c r="I30" s="19">
        <v>2.5899999999999999E-2</v>
      </c>
      <c r="J30" s="19">
        <v>2.4E-2</v>
      </c>
      <c r="K30" s="19">
        <v>2.0799999999999999E-2</v>
      </c>
      <c r="L30" s="19">
        <v>2.12E-2</v>
      </c>
      <c r="M30" s="19">
        <v>1.9099999999999999E-2</v>
      </c>
      <c r="N30" s="19">
        <v>1.9699999999999999E-2</v>
      </c>
      <c r="O30" s="19">
        <v>1.8700000000000001E-2</v>
      </c>
      <c r="P30" s="19">
        <v>1.7600000000000001E-2</v>
      </c>
      <c r="Q30" s="31">
        <f t="array" ref="Q30">MATCH(TRUE,B30:P30&lt;=0.03,0)</f>
        <v>8</v>
      </c>
      <c r="R30" s="28">
        <f t="shared" si="1"/>
        <v>7</v>
      </c>
      <c r="T30" s="37" t="s">
        <v>66</v>
      </c>
      <c r="U30" s="19">
        <v>0.26500000000000001</v>
      </c>
      <c r="V30" s="19">
        <v>0.16919999999999999</v>
      </c>
      <c r="W30" s="19">
        <v>8.72E-2</v>
      </c>
      <c r="X30" s="19">
        <v>6.2399999999999997E-2</v>
      </c>
      <c r="Y30" s="19">
        <v>4.65E-2</v>
      </c>
      <c r="Z30" s="19">
        <v>3.5400000000000001E-2</v>
      </c>
      <c r="AA30" s="19">
        <v>2.9000000000000001E-2</v>
      </c>
      <c r="AB30" s="19">
        <v>2.3699999999999999E-2</v>
      </c>
      <c r="AC30" s="19">
        <v>2.1600000000000001E-2</v>
      </c>
      <c r="AD30" s="19">
        <v>2.0299999999999999E-2</v>
      </c>
      <c r="AE30" s="19">
        <v>1.9900000000000001E-2</v>
      </c>
      <c r="AF30" s="19">
        <v>1.9099999999999999E-2</v>
      </c>
      <c r="AG30" s="19">
        <v>1.8499999999999999E-2</v>
      </c>
      <c r="AH30" s="19">
        <v>1.7299999999999999E-2</v>
      </c>
      <c r="AI30" s="19">
        <v>1.7399999999999999E-2</v>
      </c>
      <c r="AJ30" s="31">
        <f t="array" ref="AJ30">MATCH(TRUE,U30:AI30&lt;=0.03,0)</f>
        <v>7</v>
      </c>
      <c r="AK30" s="28">
        <f t="shared" si="0"/>
        <v>6</v>
      </c>
    </row>
    <row r="31" spans="1:37" ht="15" x14ac:dyDescent="0.25">
      <c r="A31" s="37" t="s">
        <v>68</v>
      </c>
      <c r="B31" s="19">
        <v>0.21210000000000001</v>
      </c>
      <c r="C31" s="19">
        <v>0.12559999999999999</v>
      </c>
      <c r="D31" s="19">
        <v>7.7499999999999999E-2</v>
      </c>
      <c r="E31" s="19">
        <v>5.6300000000000003E-2</v>
      </c>
      <c r="F31" s="19">
        <v>4.6300000000000001E-2</v>
      </c>
      <c r="G31" s="19">
        <v>3.5000000000000003E-2</v>
      </c>
      <c r="H31" s="19">
        <v>2.8299999999999999E-2</v>
      </c>
      <c r="I31" s="19">
        <v>2.1700000000000001E-2</v>
      </c>
      <c r="J31" s="19">
        <v>1.83E-2</v>
      </c>
      <c r="K31" s="19">
        <v>1.66E-2</v>
      </c>
      <c r="L31" s="19">
        <v>1.4E-2</v>
      </c>
      <c r="M31" s="19">
        <v>1.41E-2</v>
      </c>
      <c r="N31" s="19">
        <v>1.3299999999999999E-2</v>
      </c>
      <c r="O31" s="19">
        <v>1.2500000000000001E-2</v>
      </c>
      <c r="P31" s="19">
        <v>1.2200000000000001E-2</v>
      </c>
      <c r="Q31" s="31">
        <f t="array" ref="Q31">MATCH(TRUE,B31:P31&lt;=0.03,0)</f>
        <v>7</v>
      </c>
      <c r="R31" s="28">
        <f t="shared" si="1"/>
        <v>6</v>
      </c>
      <c r="T31" s="37" t="s">
        <v>68</v>
      </c>
      <c r="U31" s="19">
        <v>0.21740000000000001</v>
      </c>
      <c r="V31" s="19">
        <v>0.1298</v>
      </c>
      <c r="W31" s="19">
        <v>7.6499999999999999E-2</v>
      </c>
      <c r="X31" s="19">
        <v>5.4699999999999999E-2</v>
      </c>
      <c r="Y31" s="19">
        <v>4.5100000000000001E-2</v>
      </c>
      <c r="Z31" s="19">
        <v>3.5700000000000003E-2</v>
      </c>
      <c r="AA31" s="19">
        <v>2.7699999999999999E-2</v>
      </c>
      <c r="AB31" s="19">
        <v>2.2200000000000001E-2</v>
      </c>
      <c r="AC31" s="19">
        <v>1.8499999999999999E-2</v>
      </c>
      <c r="AD31" s="19">
        <v>1.72E-2</v>
      </c>
      <c r="AE31" s="19">
        <v>1.4200000000000001E-2</v>
      </c>
      <c r="AF31" s="19">
        <v>1.44E-2</v>
      </c>
      <c r="AG31" s="19">
        <v>1.4200000000000001E-2</v>
      </c>
      <c r="AH31" s="19">
        <v>1.26E-2</v>
      </c>
      <c r="AI31" s="19">
        <v>1.26E-2</v>
      </c>
      <c r="AJ31" s="31">
        <f t="array" ref="AJ31">MATCH(TRUE,U31:AI31&lt;=0.03,0)</f>
        <v>7</v>
      </c>
      <c r="AK31" s="28">
        <f t="shared" si="0"/>
        <v>6</v>
      </c>
    </row>
    <row r="32" spans="1:37" ht="15" x14ac:dyDescent="0.25">
      <c r="A32" s="37" t="s">
        <v>70</v>
      </c>
      <c r="B32" s="19">
        <v>0.23250000000000001</v>
      </c>
      <c r="C32" s="19">
        <v>0.14749999999999999</v>
      </c>
      <c r="D32" s="19">
        <v>9.4600000000000004E-2</v>
      </c>
      <c r="E32" s="19">
        <v>7.0999999999999994E-2</v>
      </c>
      <c r="F32" s="19">
        <v>5.6800000000000003E-2</v>
      </c>
      <c r="G32" s="19">
        <v>4.53E-2</v>
      </c>
      <c r="H32" s="19">
        <v>3.5099999999999999E-2</v>
      </c>
      <c r="I32" s="19">
        <v>2.9100000000000001E-2</v>
      </c>
      <c r="J32" s="19">
        <v>2.4E-2</v>
      </c>
      <c r="K32" s="19">
        <v>2.1600000000000001E-2</v>
      </c>
      <c r="L32" s="19">
        <v>1.9300000000000001E-2</v>
      </c>
      <c r="M32" s="19">
        <v>1.7999999999999999E-2</v>
      </c>
      <c r="N32" s="19">
        <v>1.67E-2</v>
      </c>
      <c r="O32" s="19">
        <v>1.67E-2</v>
      </c>
      <c r="P32" s="19">
        <v>1.5800000000000002E-2</v>
      </c>
      <c r="Q32" s="31">
        <f t="array" ref="Q32">MATCH(TRUE,B32:P32&lt;=0.03,0)</f>
        <v>8</v>
      </c>
      <c r="R32" s="28">
        <f t="shared" si="1"/>
        <v>7</v>
      </c>
      <c r="T32" s="37" t="s">
        <v>70</v>
      </c>
      <c r="U32" s="19">
        <v>0.23499999999999999</v>
      </c>
      <c r="V32" s="19">
        <v>0.14499999999999999</v>
      </c>
      <c r="W32" s="19">
        <v>9.2899999999999996E-2</v>
      </c>
      <c r="X32" s="19">
        <v>6.88E-2</v>
      </c>
      <c r="Y32" s="19">
        <v>5.7099999999999998E-2</v>
      </c>
      <c r="Z32" s="19">
        <v>4.3400000000000001E-2</v>
      </c>
      <c r="AA32" s="19">
        <v>3.6299999999999999E-2</v>
      </c>
      <c r="AB32" s="19">
        <v>3.0200000000000001E-2</v>
      </c>
      <c r="AC32" s="19">
        <v>2.5000000000000001E-2</v>
      </c>
      <c r="AD32" s="19">
        <v>2.0799999999999999E-2</v>
      </c>
      <c r="AE32" s="19">
        <v>1.8599999999999998E-2</v>
      </c>
      <c r="AF32" s="19">
        <v>1.84E-2</v>
      </c>
      <c r="AG32" s="19">
        <v>1.7299999999999999E-2</v>
      </c>
      <c r="AH32" s="19">
        <v>1.6799999999999999E-2</v>
      </c>
      <c r="AI32" s="19">
        <v>1.4999999999999999E-2</v>
      </c>
      <c r="AJ32" s="31">
        <f t="array" ref="AJ32">MATCH(TRUE,U32:AI32&lt;=0.03,0)</f>
        <v>9</v>
      </c>
      <c r="AK32" s="28">
        <f t="shared" si="0"/>
        <v>8</v>
      </c>
    </row>
    <row r="33" spans="1:37" ht="15" x14ac:dyDescent="0.25">
      <c r="A33" s="37" t="s">
        <v>72</v>
      </c>
      <c r="B33" s="19">
        <v>0.25609999999999999</v>
      </c>
      <c r="C33" s="19">
        <v>0.15290000000000001</v>
      </c>
      <c r="D33" s="19">
        <v>9.4600000000000004E-2</v>
      </c>
      <c r="E33" s="19">
        <v>7.46E-2</v>
      </c>
      <c r="F33" s="19">
        <v>5.96E-2</v>
      </c>
      <c r="G33" s="19">
        <v>4.7399999999999998E-2</v>
      </c>
      <c r="H33" s="19">
        <v>3.8699999999999998E-2</v>
      </c>
      <c r="I33" s="19">
        <v>3.1199999999999999E-2</v>
      </c>
      <c r="J33" s="19">
        <v>2.6599999999999999E-2</v>
      </c>
      <c r="K33" s="19">
        <v>2.4799999999999999E-2</v>
      </c>
      <c r="L33" s="19">
        <v>2.4199999999999999E-2</v>
      </c>
      <c r="M33" s="19">
        <v>2.2599999999999999E-2</v>
      </c>
      <c r="N33" s="19">
        <v>2.2599999999999999E-2</v>
      </c>
      <c r="O33" s="19">
        <v>2.1600000000000001E-2</v>
      </c>
      <c r="P33" s="19">
        <v>2.0899999999999998E-2</v>
      </c>
      <c r="Q33" s="31">
        <f t="array" ref="Q33">MATCH(TRUE,B33:P33&lt;=0.03,0)</f>
        <v>9</v>
      </c>
      <c r="R33" s="28">
        <f t="shared" si="1"/>
        <v>8</v>
      </c>
      <c r="T33" s="37" t="s">
        <v>72</v>
      </c>
      <c r="U33" s="19">
        <v>0.2321</v>
      </c>
      <c r="V33" s="19">
        <v>0.1376</v>
      </c>
      <c r="W33" s="19">
        <v>8.2799999999999999E-2</v>
      </c>
      <c r="X33" s="19">
        <v>6.4600000000000005E-2</v>
      </c>
      <c r="Y33" s="19">
        <v>5.04E-2</v>
      </c>
      <c r="Z33" s="19">
        <v>4.1300000000000003E-2</v>
      </c>
      <c r="AA33" s="19">
        <v>3.3300000000000003E-2</v>
      </c>
      <c r="AB33" s="19">
        <v>2.69E-2</v>
      </c>
      <c r="AC33" s="19">
        <v>2.3099999999999999E-2</v>
      </c>
      <c r="AD33" s="19">
        <v>2.1600000000000001E-2</v>
      </c>
      <c r="AE33" s="19">
        <v>2.06E-2</v>
      </c>
      <c r="AF33" s="19">
        <v>0.02</v>
      </c>
      <c r="AG33" s="19">
        <v>1.89E-2</v>
      </c>
      <c r="AH33" s="19">
        <v>1.9400000000000001E-2</v>
      </c>
      <c r="AI33" s="19">
        <v>1.8700000000000001E-2</v>
      </c>
      <c r="AJ33" s="31">
        <f t="array" ref="AJ33">MATCH(TRUE,U33:AI33&lt;=0.03,0)</f>
        <v>8</v>
      </c>
      <c r="AK33" s="28">
        <f t="shared" si="0"/>
        <v>7</v>
      </c>
    </row>
    <row r="34" spans="1:37" ht="15" x14ac:dyDescent="0.25">
      <c r="A34" s="37" t="s">
        <v>74</v>
      </c>
      <c r="B34" s="19">
        <v>0.20300000000000001</v>
      </c>
      <c r="C34" s="19">
        <v>0.12989999999999999</v>
      </c>
      <c r="D34" s="19">
        <v>7.46E-2</v>
      </c>
      <c r="E34" s="19">
        <v>5.79E-2</v>
      </c>
      <c r="F34" s="19">
        <v>4.53E-2</v>
      </c>
      <c r="G34" s="19">
        <v>3.6799999999999999E-2</v>
      </c>
      <c r="H34" s="19">
        <v>3.09E-2</v>
      </c>
      <c r="I34" s="19">
        <v>2.5100000000000001E-2</v>
      </c>
      <c r="J34" s="19">
        <v>2.1399999999999999E-2</v>
      </c>
      <c r="K34" s="19">
        <v>1.95E-2</v>
      </c>
      <c r="L34" s="19">
        <v>1.9699999999999999E-2</v>
      </c>
      <c r="M34" s="19">
        <v>1.83E-2</v>
      </c>
      <c r="N34" s="19">
        <v>1.8200000000000001E-2</v>
      </c>
      <c r="O34" s="19">
        <v>1.7399999999999999E-2</v>
      </c>
      <c r="P34" s="19">
        <v>1.67E-2</v>
      </c>
      <c r="Q34" s="31">
        <f t="array" ref="Q34">MATCH(TRUE,B34:P34&lt;=0.03,0)</f>
        <v>8</v>
      </c>
      <c r="R34" s="28">
        <f t="shared" si="1"/>
        <v>7</v>
      </c>
      <c r="T34" s="37" t="s">
        <v>74</v>
      </c>
      <c r="U34" s="19">
        <v>0.19520000000000001</v>
      </c>
      <c r="V34" s="19">
        <v>0.1212</v>
      </c>
      <c r="W34" s="19">
        <v>6.9400000000000003E-2</v>
      </c>
      <c r="X34" s="19">
        <v>5.1900000000000002E-2</v>
      </c>
      <c r="Y34" s="19">
        <v>4.1599999999999998E-2</v>
      </c>
      <c r="Z34" s="19">
        <v>3.39E-2</v>
      </c>
      <c r="AA34" s="19">
        <v>2.63E-2</v>
      </c>
      <c r="AB34" s="19">
        <v>2.2200000000000001E-2</v>
      </c>
      <c r="AC34" s="19">
        <v>1.9599999999999999E-2</v>
      </c>
      <c r="AD34" s="19">
        <v>1.8200000000000001E-2</v>
      </c>
      <c r="AE34" s="19">
        <v>1.7500000000000002E-2</v>
      </c>
      <c r="AF34" s="19">
        <v>1.7000000000000001E-2</v>
      </c>
      <c r="AG34" s="19">
        <v>1.72E-2</v>
      </c>
      <c r="AH34" s="19">
        <v>1.67E-2</v>
      </c>
      <c r="AI34" s="19">
        <v>1.6199999999999999E-2</v>
      </c>
      <c r="AJ34" s="31">
        <f t="array" ref="AJ34">MATCH(TRUE,U34:AI34&lt;=0.03,0)</f>
        <v>7</v>
      </c>
      <c r="AK34" s="28">
        <f t="shared" si="0"/>
        <v>6</v>
      </c>
    </row>
    <row r="35" spans="1:37" ht="15" x14ac:dyDescent="0.25">
      <c r="A35" s="37" t="s">
        <v>76</v>
      </c>
      <c r="B35" s="19">
        <v>0.19939999999999999</v>
      </c>
      <c r="C35" s="19">
        <v>0.128</v>
      </c>
      <c r="D35" s="19">
        <v>7.6499999999999999E-2</v>
      </c>
      <c r="E35" s="19">
        <v>5.4399999999999997E-2</v>
      </c>
      <c r="F35" s="19">
        <v>4.65E-2</v>
      </c>
      <c r="G35" s="19">
        <v>3.4500000000000003E-2</v>
      </c>
      <c r="H35" s="19">
        <v>2.7400000000000001E-2</v>
      </c>
      <c r="I35" s="19">
        <v>2.2599999999999999E-2</v>
      </c>
      <c r="J35" s="19">
        <v>1.9199999999999998E-2</v>
      </c>
      <c r="K35" s="19">
        <v>1.5699999999999999E-2</v>
      </c>
      <c r="L35" s="19">
        <v>1.4500000000000001E-2</v>
      </c>
      <c r="M35" s="19">
        <v>1.46E-2</v>
      </c>
      <c r="N35" s="19">
        <v>1.3899999999999999E-2</v>
      </c>
      <c r="O35" s="19">
        <v>1.3599999999999999E-2</v>
      </c>
      <c r="P35" s="19">
        <v>1.32E-2</v>
      </c>
      <c r="Q35" s="31">
        <f t="array" ref="Q35">MATCH(TRUE,B35:P35&lt;=0.03,0)</f>
        <v>7</v>
      </c>
      <c r="R35" s="28">
        <f t="shared" si="1"/>
        <v>6</v>
      </c>
      <c r="T35" s="37" t="s">
        <v>76</v>
      </c>
      <c r="U35" s="19">
        <v>0.2034</v>
      </c>
      <c r="V35" s="19">
        <v>0.12230000000000001</v>
      </c>
      <c r="W35" s="19">
        <v>7.6300000000000007E-2</v>
      </c>
      <c r="X35" s="19">
        <v>5.4100000000000002E-2</v>
      </c>
      <c r="Y35" s="19">
        <v>4.5199999999999997E-2</v>
      </c>
      <c r="Z35" s="19">
        <v>3.5799999999999998E-2</v>
      </c>
      <c r="AA35" s="19">
        <v>2.7400000000000001E-2</v>
      </c>
      <c r="AB35" s="19">
        <v>2.3300000000000001E-2</v>
      </c>
      <c r="AC35" s="19">
        <v>1.9400000000000001E-2</v>
      </c>
      <c r="AD35" s="19">
        <v>1.6500000000000001E-2</v>
      </c>
      <c r="AE35" s="19">
        <v>1.5100000000000001E-2</v>
      </c>
      <c r="AF35" s="19">
        <v>1.3899999999999999E-2</v>
      </c>
      <c r="AG35" s="19">
        <v>1.3100000000000001E-2</v>
      </c>
      <c r="AH35" s="19">
        <v>1.32E-2</v>
      </c>
      <c r="AI35" s="19">
        <v>1.3100000000000001E-2</v>
      </c>
      <c r="AJ35" s="31">
        <f t="array" ref="AJ35">MATCH(TRUE,U35:AI35&lt;=0.03,0)</f>
        <v>7</v>
      </c>
      <c r="AK35" s="28">
        <f t="shared" si="0"/>
        <v>6</v>
      </c>
    </row>
    <row r="36" spans="1:37" ht="15" x14ac:dyDescent="0.25">
      <c r="A36" s="37" t="s">
        <v>78</v>
      </c>
      <c r="B36" s="19">
        <v>0.29199999999999998</v>
      </c>
      <c r="C36" s="19">
        <v>0.1772</v>
      </c>
      <c r="D36" s="19">
        <v>0.1094</v>
      </c>
      <c r="E36" s="19">
        <v>7.9799999999999996E-2</v>
      </c>
      <c r="F36" s="19">
        <v>6.1899999999999997E-2</v>
      </c>
      <c r="G36" s="19">
        <v>4.8099999999999997E-2</v>
      </c>
      <c r="H36" s="19">
        <v>3.7199999999999997E-2</v>
      </c>
      <c r="I36" s="19">
        <v>2.9000000000000001E-2</v>
      </c>
      <c r="J36" s="19">
        <v>2.41E-2</v>
      </c>
      <c r="K36" s="19">
        <v>2.2200000000000001E-2</v>
      </c>
      <c r="L36" s="19">
        <v>1.9599999999999999E-2</v>
      </c>
      <c r="M36" s="19">
        <v>1.8800000000000001E-2</v>
      </c>
      <c r="N36" s="19">
        <v>1.9400000000000001E-2</v>
      </c>
      <c r="O36" s="19">
        <v>1.9099999999999999E-2</v>
      </c>
      <c r="P36" s="19">
        <v>1.84E-2</v>
      </c>
      <c r="Q36" s="31">
        <f t="array" ref="Q36">MATCH(TRUE,B36:P36&lt;=0.03,0)</f>
        <v>8</v>
      </c>
      <c r="R36" s="28">
        <f t="shared" si="1"/>
        <v>7</v>
      </c>
      <c r="T36" s="37" t="s">
        <v>78</v>
      </c>
      <c r="U36" s="19">
        <v>0.27679999999999999</v>
      </c>
      <c r="V36" s="19">
        <v>0.16769999999999999</v>
      </c>
      <c r="W36" s="19">
        <v>9.8900000000000002E-2</v>
      </c>
      <c r="X36" s="19">
        <v>7.2099999999999997E-2</v>
      </c>
      <c r="Y36" s="19">
        <v>5.79E-2</v>
      </c>
      <c r="Z36" s="19">
        <v>4.4999999999999998E-2</v>
      </c>
      <c r="AA36" s="19">
        <v>3.4200000000000001E-2</v>
      </c>
      <c r="AB36" s="19">
        <v>2.5999999999999999E-2</v>
      </c>
      <c r="AC36" s="19">
        <v>2.2100000000000002E-2</v>
      </c>
      <c r="AD36" s="19">
        <v>2.0400000000000001E-2</v>
      </c>
      <c r="AE36" s="19">
        <v>1.8700000000000001E-2</v>
      </c>
      <c r="AF36" s="19">
        <v>1.77E-2</v>
      </c>
      <c r="AG36" s="19">
        <v>1.77E-2</v>
      </c>
      <c r="AH36" s="19">
        <v>1.7600000000000001E-2</v>
      </c>
      <c r="AI36" s="19">
        <v>1.66E-2</v>
      </c>
      <c r="AJ36" s="31">
        <f t="array" ref="AJ36">MATCH(TRUE,U36:AI36&lt;=0.03,0)</f>
        <v>8</v>
      </c>
      <c r="AK36" s="28">
        <f t="shared" si="0"/>
        <v>7</v>
      </c>
    </row>
    <row r="37" spans="1:37" ht="15" x14ac:dyDescent="0.25">
      <c r="A37" s="37" t="s">
        <v>80</v>
      </c>
      <c r="B37" s="19">
        <v>0.24399999999999999</v>
      </c>
      <c r="C37" s="19">
        <v>0.15440000000000001</v>
      </c>
      <c r="D37" s="19">
        <v>8.09E-2</v>
      </c>
      <c r="E37" s="19">
        <v>5.6399999999999999E-2</v>
      </c>
      <c r="F37" s="19">
        <v>4.53E-2</v>
      </c>
      <c r="G37" s="19">
        <v>3.5799999999999998E-2</v>
      </c>
      <c r="H37" s="19">
        <v>2.7199999999999998E-2</v>
      </c>
      <c r="I37" s="19">
        <v>2.18E-2</v>
      </c>
      <c r="J37" s="19">
        <v>1.95E-2</v>
      </c>
      <c r="K37" s="19">
        <v>1.7899999999999999E-2</v>
      </c>
      <c r="L37" s="19">
        <v>1.8100000000000002E-2</v>
      </c>
      <c r="M37" s="19">
        <v>1.6500000000000001E-2</v>
      </c>
      <c r="N37" s="19">
        <v>1.77E-2</v>
      </c>
      <c r="O37" s="19">
        <v>1.6899999999999998E-2</v>
      </c>
      <c r="P37" s="19">
        <v>1.66E-2</v>
      </c>
      <c r="Q37" s="31">
        <f t="array" ref="Q37">MATCH(TRUE,B37:P37&lt;=0.03,0)</f>
        <v>7</v>
      </c>
      <c r="R37" s="28">
        <f t="shared" si="1"/>
        <v>6</v>
      </c>
      <c r="T37" s="37" t="s">
        <v>80</v>
      </c>
      <c r="U37" s="19">
        <v>0.2293</v>
      </c>
      <c r="V37" s="19">
        <v>0.13969999999999999</v>
      </c>
      <c r="W37" s="19">
        <v>7.1499999999999994E-2</v>
      </c>
      <c r="X37" s="19">
        <v>5.0500000000000003E-2</v>
      </c>
      <c r="Y37" s="19">
        <v>3.9300000000000002E-2</v>
      </c>
      <c r="Z37" s="19">
        <v>3.1E-2</v>
      </c>
      <c r="AA37" s="19">
        <v>2.4E-2</v>
      </c>
      <c r="AB37" s="19">
        <v>0.02</v>
      </c>
      <c r="AC37" s="19">
        <v>1.6299999999999999E-2</v>
      </c>
      <c r="AD37" s="19">
        <v>1.6299999999999999E-2</v>
      </c>
      <c r="AE37" s="19">
        <v>1.55E-2</v>
      </c>
      <c r="AF37" s="19">
        <v>1.5699999999999999E-2</v>
      </c>
      <c r="AG37" s="19">
        <v>1.5299999999999999E-2</v>
      </c>
      <c r="AH37" s="19">
        <v>1.5299999999999999E-2</v>
      </c>
      <c r="AI37" s="19">
        <v>1.5299999999999999E-2</v>
      </c>
      <c r="AJ37" s="31">
        <f t="array" ref="AJ37">MATCH(TRUE,U37:AI37&lt;=0.03,0)</f>
        <v>7</v>
      </c>
      <c r="AK37" s="28">
        <f t="shared" si="0"/>
        <v>6</v>
      </c>
    </row>
    <row r="38" spans="1:37" ht="15" x14ac:dyDescent="0.25">
      <c r="A38" s="37" t="s">
        <v>82</v>
      </c>
      <c r="B38" s="19">
        <v>0.2331</v>
      </c>
      <c r="C38" s="19">
        <v>0.13700000000000001</v>
      </c>
      <c r="D38" s="19">
        <v>8.8800000000000004E-2</v>
      </c>
      <c r="E38" s="19">
        <v>6.4399999999999999E-2</v>
      </c>
      <c r="F38" s="19">
        <v>5.2200000000000003E-2</v>
      </c>
      <c r="G38" s="19">
        <v>4.0899999999999999E-2</v>
      </c>
      <c r="H38" s="19">
        <v>3.2099999999999997E-2</v>
      </c>
      <c r="I38" s="19">
        <v>2.6599999999999999E-2</v>
      </c>
      <c r="J38" s="19">
        <v>2.1600000000000001E-2</v>
      </c>
      <c r="K38" s="19">
        <v>1.8499999999999999E-2</v>
      </c>
      <c r="L38" s="19">
        <v>1.6299999999999999E-2</v>
      </c>
      <c r="M38" s="19">
        <v>1.4500000000000001E-2</v>
      </c>
      <c r="N38" s="19">
        <v>1.38E-2</v>
      </c>
      <c r="O38" s="19">
        <v>1.35E-2</v>
      </c>
      <c r="P38" s="19">
        <v>1.2999999999999999E-2</v>
      </c>
      <c r="Q38" s="31">
        <f t="array" ref="Q38">MATCH(TRUE,B38:P38&lt;=0.03,0)</f>
        <v>8</v>
      </c>
      <c r="R38" s="28">
        <f t="shared" si="1"/>
        <v>7</v>
      </c>
      <c r="T38" s="37" t="s">
        <v>82</v>
      </c>
      <c r="U38" s="19">
        <v>0.22559999999999999</v>
      </c>
      <c r="V38" s="19">
        <v>0.13339999999999999</v>
      </c>
      <c r="W38" s="19">
        <v>8.4500000000000006E-2</v>
      </c>
      <c r="X38" s="19">
        <v>5.96E-2</v>
      </c>
      <c r="Y38" s="19">
        <v>4.9299999999999997E-2</v>
      </c>
      <c r="Z38" s="19">
        <v>4.0399999999999998E-2</v>
      </c>
      <c r="AA38" s="19">
        <v>3.0800000000000001E-2</v>
      </c>
      <c r="AB38" s="19">
        <v>2.4500000000000001E-2</v>
      </c>
      <c r="AC38" s="19">
        <v>1.9900000000000001E-2</v>
      </c>
      <c r="AD38" s="19">
        <v>1.7100000000000001E-2</v>
      </c>
      <c r="AE38" s="19">
        <v>1.5900000000000001E-2</v>
      </c>
      <c r="AF38" s="19">
        <v>1.38E-2</v>
      </c>
      <c r="AG38" s="19">
        <v>1.44E-2</v>
      </c>
      <c r="AH38" s="19">
        <v>1.35E-2</v>
      </c>
      <c r="AI38" s="19">
        <v>1.3100000000000001E-2</v>
      </c>
      <c r="AJ38" s="31">
        <f t="array" ref="AJ38">MATCH(TRUE,U38:AI38&lt;=0.03,0)</f>
        <v>8</v>
      </c>
      <c r="AK38" s="28">
        <f t="shared" si="0"/>
        <v>7</v>
      </c>
    </row>
    <row r="39" spans="1:37" ht="15" x14ac:dyDescent="0.25">
      <c r="A39" s="37" t="s">
        <v>84</v>
      </c>
      <c r="B39" s="19">
        <v>0.2356</v>
      </c>
      <c r="C39" s="19">
        <v>0.1477</v>
      </c>
      <c r="D39" s="19">
        <v>9.1300000000000006E-2</v>
      </c>
      <c r="E39" s="19">
        <v>6.6600000000000006E-2</v>
      </c>
      <c r="F39" s="19">
        <v>5.3499999999999999E-2</v>
      </c>
      <c r="G39" s="19">
        <v>4.36E-2</v>
      </c>
      <c r="H39" s="19">
        <v>3.4700000000000002E-2</v>
      </c>
      <c r="I39" s="19">
        <v>2.81E-2</v>
      </c>
      <c r="J39" s="19">
        <v>2.35E-2</v>
      </c>
      <c r="K39" s="19">
        <v>2.0299999999999999E-2</v>
      </c>
      <c r="L39" s="19">
        <v>1.9E-2</v>
      </c>
      <c r="M39" s="19">
        <v>1.7500000000000002E-2</v>
      </c>
      <c r="N39" s="19">
        <v>1.7000000000000001E-2</v>
      </c>
      <c r="O39" s="19">
        <v>1.7000000000000001E-2</v>
      </c>
      <c r="P39" s="19">
        <v>1.6E-2</v>
      </c>
      <c r="Q39" s="31">
        <f t="array" ref="Q39">MATCH(TRUE,B39:P39&lt;=0.03,0)</f>
        <v>8</v>
      </c>
      <c r="R39" s="28">
        <f t="shared" si="1"/>
        <v>7</v>
      </c>
      <c r="T39" s="37" t="s">
        <v>84</v>
      </c>
      <c r="U39" s="19">
        <v>0.2235</v>
      </c>
      <c r="V39" s="19">
        <v>0.13950000000000001</v>
      </c>
      <c r="W39" s="19">
        <v>8.4500000000000006E-2</v>
      </c>
      <c r="X39" s="19">
        <v>6.3799999999999996E-2</v>
      </c>
      <c r="Y39" s="19">
        <v>4.9799999999999997E-2</v>
      </c>
      <c r="Z39" s="19">
        <v>3.9899999999999998E-2</v>
      </c>
      <c r="AA39" s="19">
        <v>3.0599999999999999E-2</v>
      </c>
      <c r="AB39" s="19">
        <v>2.5499999999999998E-2</v>
      </c>
      <c r="AC39" s="19">
        <v>2.07E-2</v>
      </c>
      <c r="AD39" s="19">
        <v>1.9300000000000001E-2</v>
      </c>
      <c r="AE39" s="19">
        <v>1.7500000000000002E-2</v>
      </c>
      <c r="AF39" s="19">
        <v>1.7100000000000001E-2</v>
      </c>
      <c r="AG39" s="19">
        <v>1.5900000000000001E-2</v>
      </c>
      <c r="AH39" s="19">
        <v>1.66E-2</v>
      </c>
      <c r="AI39" s="19">
        <v>1.5100000000000001E-2</v>
      </c>
      <c r="AJ39" s="31">
        <f t="array" ref="AJ39">MATCH(TRUE,U39:AI39&lt;=0.03,0)</f>
        <v>8</v>
      </c>
      <c r="AK39" s="28">
        <f t="shared" si="0"/>
        <v>7</v>
      </c>
    </row>
    <row r="40" spans="1:37" ht="15" x14ac:dyDescent="0.25">
      <c r="A40" s="37" t="s">
        <v>85</v>
      </c>
      <c r="B40" s="19">
        <v>0.22270000000000001</v>
      </c>
      <c r="C40" s="19">
        <v>0.13569999999999999</v>
      </c>
      <c r="D40" s="19">
        <v>7.51E-2</v>
      </c>
      <c r="E40" s="19">
        <v>5.5E-2</v>
      </c>
      <c r="F40" s="19">
        <v>4.3900000000000002E-2</v>
      </c>
      <c r="G40" s="19">
        <v>3.6600000000000001E-2</v>
      </c>
      <c r="H40" s="19">
        <v>2.93E-2</v>
      </c>
      <c r="I40" s="19">
        <v>2.3199999999999998E-2</v>
      </c>
      <c r="J40" s="19">
        <v>1.8700000000000001E-2</v>
      </c>
      <c r="K40" s="19">
        <v>1.7100000000000001E-2</v>
      </c>
      <c r="L40" s="19">
        <v>1.67E-2</v>
      </c>
      <c r="M40" s="19">
        <v>1.52E-2</v>
      </c>
      <c r="N40" s="19">
        <v>1.54E-2</v>
      </c>
      <c r="O40" s="19">
        <v>1.49E-2</v>
      </c>
      <c r="P40" s="19">
        <v>1.3899999999999999E-2</v>
      </c>
      <c r="Q40" s="31">
        <f t="array" ref="Q40">MATCH(TRUE,B40:P40&lt;=0.03,0)</f>
        <v>7</v>
      </c>
      <c r="R40" s="28">
        <f t="shared" si="1"/>
        <v>6</v>
      </c>
      <c r="T40" s="37" t="s">
        <v>85</v>
      </c>
      <c r="U40" s="19">
        <v>0.20230000000000001</v>
      </c>
      <c r="V40" s="19">
        <v>0.1207</v>
      </c>
      <c r="W40" s="19">
        <v>6.3899999999999998E-2</v>
      </c>
      <c r="X40" s="19">
        <v>4.6699999999999998E-2</v>
      </c>
      <c r="Y40" s="19">
        <v>3.8600000000000002E-2</v>
      </c>
      <c r="Z40" s="19">
        <v>3.2199999999999999E-2</v>
      </c>
      <c r="AA40" s="19">
        <v>2.5399999999999999E-2</v>
      </c>
      <c r="AB40" s="19">
        <v>1.9800000000000002E-2</v>
      </c>
      <c r="AC40" s="19">
        <v>1.6400000000000001E-2</v>
      </c>
      <c r="AD40" s="19">
        <v>1.5100000000000001E-2</v>
      </c>
      <c r="AE40" s="19">
        <v>1.46E-2</v>
      </c>
      <c r="AF40" s="19">
        <v>1.3599999999999999E-2</v>
      </c>
      <c r="AG40" s="19">
        <v>1.34E-2</v>
      </c>
      <c r="AH40" s="19">
        <v>1.3599999999999999E-2</v>
      </c>
      <c r="AI40" s="19">
        <v>1.24E-2</v>
      </c>
      <c r="AJ40" s="31">
        <f t="array" ref="AJ40">MATCH(TRUE,U40:AI40&lt;=0.03,0)</f>
        <v>7</v>
      </c>
      <c r="AK40" s="28">
        <f t="shared" si="0"/>
        <v>6</v>
      </c>
    </row>
    <row r="41" spans="1:37" ht="15" x14ac:dyDescent="0.25">
      <c r="A41" s="37" t="s">
        <v>87</v>
      </c>
      <c r="B41" s="19">
        <v>0.2319</v>
      </c>
      <c r="C41" s="19">
        <v>0.14269999999999999</v>
      </c>
      <c r="D41" s="19">
        <v>8.3599999999999994E-2</v>
      </c>
      <c r="E41" s="19">
        <v>6.2600000000000003E-2</v>
      </c>
      <c r="F41" s="19">
        <v>4.9799999999999997E-2</v>
      </c>
      <c r="G41" s="19">
        <v>4.1099999999999998E-2</v>
      </c>
      <c r="H41" s="19">
        <v>3.5000000000000003E-2</v>
      </c>
      <c r="I41" s="19">
        <v>2.76E-2</v>
      </c>
      <c r="J41" s="19">
        <v>2.2700000000000001E-2</v>
      </c>
      <c r="K41" s="19">
        <v>2.0500000000000001E-2</v>
      </c>
      <c r="L41" s="19">
        <v>1.9099999999999999E-2</v>
      </c>
      <c r="M41" s="19">
        <v>1.8499999999999999E-2</v>
      </c>
      <c r="N41" s="19">
        <v>1.6799999999999999E-2</v>
      </c>
      <c r="O41" s="19">
        <v>1.7100000000000001E-2</v>
      </c>
      <c r="P41" s="19">
        <v>1.6400000000000001E-2</v>
      </c>
      <c r="Q41" s="31">
        <f t="array" ref="Q41">MATCH(TRUE,B41:P41&lt;=0.03,0)</f>
        <v>8</v>
      </c>
      <c r="R41" s="28">
        <f t="shared" si="1"/>
        <v>7</v>
      </c>
      <c r="T41" s="37" t="s">
        <v>87</v>
      </c>
      <c r="U41" s="19">
        <v>0.21099999999999999</v>
      </c>
      <c r="V41" s="19">
        <v>0.1236</v>
      </c>
      <c r="W41" s="19">
        <v>7.1300000000000002E-2</v>
      </c>
      <c r="X41" s="19">
        <v>5.2400000000000002E-2</v>
      </c>
      <c r="Y41" s="19">
        <v>4.3099999999999999E-2</v>
      </c>
      <c r="Z41" s="19">
        <v>3.6600000000000001E-2</v>
      </c>
      <c r="AA41" s="19">
        <v>2.8500000000000001E-2</v>
      </c>
      <c r="AB41" s="19">
        <v>2.2800000000000001E-2</v>
      </c>
      <c r="AC41" s="19">
        <v>1.9199999999999998E-2</v>
      </c>
      <c r="AD41" s="19">
        <v>1.6899999999999998E-2</v>
      </c>
      <c r="AE41" s="19">
        <v>1.77E-2</v>
      </c>
      <c r="AF41" s="19">
        <v>1.6E-2</v>
      </c>
      <c r="AG41" s="19">
        <v>1.5299999999999999E-2</v>
      </c>
      <c r="AH41" s="19">
        <v>1.52E-2</v>
      </c>
      <c r="AI41" s="19">
        <v>1.5299999999999999E-2</v>
      </c>
      <c r="AJ41" s="31">
        <f t="array" ref="AJ41">MATCH(TRUE,U41:AI41&lt;=0.03,0)</f>
        <v>7</v>
      </c>
      <c r="AK41" s="28">
        <f t="shared" si="0"/>
        <v>6</v>
      </c>
    </row>
    <row r="42" spans="1:37" ht="15" x14ac:dyDescent="0.25">
      <c r="A42" s="37" t="s">
        <v>89</v>
      </c>
      <c r="B42" s="19">
        <v>0.27460000000000001</v>
      </c>
      <c r="C42" s="19">
        <v>0.17510000000000001</v>
      </c>
      <c r="D42" s="19">
        <v>8.9499999999999996E-2</v>
      </c>
      <c r="E42" s="19">
        <v>6.2300000000000001E-2</v>
      </c>
      <c r="F42" s="19">
        <v>4.8500000000000001E-2</v>
      </c>
      <c r="G42" s="19">
        <v>3.78E-2</v>
      </c>
      <c r="H42" s="19">
        <v>2.98E-2</v>
      </c>
      <c r="I42" s="19">
        <v>2.4400000000000002E-2</v>
      </c>
      <c r="J42" s="19">
        <v>2.0400000000000001E-2</v>
      </c>
      <c r="K42" s="19">
        <v>1.89E-2</v>
      </c>
      <c r="L42" s="19">
        <v>1.7999999999999999E-2</v>
      </c>
      <c r="M42" s="19">
        <v>1.78E-2</v>
      </c>
      <c r="N42" s="19">
        <v>1.7500000000000002E-2</v>
      </c>
      <c r="O42" s="19">
        <v>1.6899999999999998E-2</v>
      </c>
      <c r="P42" s="19">
        <v>1.7000000000000001E-2</v>
      </c>
      <c r="Q42" s="31">
        <f t="array" ref="Q42">MATCH(TRUE,B42:P42&lt;=0.03,0)</f>
        <v>7</v>
      </c>
      <c r="R42" s="28">
        <f t="shared" si="1"/>
        <v>6</v>
      </c>
      <c r="T42" s="37" t="s">
        <v>89</v>
      </c>
      <c r="U42" s="19">
        <v>0.25209999999999999</v>
      </c>
      <c r="V42" s="19">
        <v>0.15620000000000001</v>
      </c>
      <c r="W42" s="19">
        <v>7.7700000000000005E-2</v>
      </c>
      <c r="X42" s="19">
        <v>5.3100000000000001E-2</v>
      </c>
      <c r="Y42" s="19">
        <v>4.1200000000000001E-2</v>
      </c>
      <c r="Z42" s="19">
        <v>3.2800000000000003E-2</v>
      </c>
      <c r="AA42" s="19">
        <v>2.6100000000000002E-2</v>
      </c>
      <c r="AB42" s="19">
        <v>2.1299999999999999E-2</v>
      </c>
      <c r="AC42" s="19">
        <v>1.72E-2</v>
      </c>
      <c r="AD42" s="19">
        <v>1.6199999999999999E-2</v>
      </c>
      <c r="AE42" s="19">
        <v>1.6E-2</v>
      </c>
      <c r="AF42" s="19">
        <v>1.5599999999999999E-2</v>
      </c>
      <c r="AG42" s="19">
        <v>1.5599999999999999E-2</v>
      </c>
      <c r="AH42" s="19">
        <v>1.52E-2</v>
      </c>
      <c r="AI42" s="19">
        <v>1.47E-2</v>
      </c>
      <c r="AJ42" s="31">
        <f t="array" ref="AJ42">MATCH(TRUE,U42:AI42&lt;=0.03,0)</f>
        <v>7</v>
      </c>
      <c r="AK42" s="28">
        <f t="shared" si="0"/>
        <v>6</v>
      </c>
    </row>
    <row r="43" spans="1:37" ht="15" x14ac:dyDescent="0.25">
      <c r="A43" s="37" t="s">
        <v>91</v>
      </c>
      <c r="B43" s="19">
        <v>0.22559999999999999</v>
      </c>
      <c r="C43" s="19">
        <v>0.14990000000000001</v>
      </c>
      <c r="D43" s="19">
        <v>7.5999999999999998E-2</v>
      </c>
      <c r="E43" s="19">
        <v>5.45E-2</v>
      </c>
      <c r="F43" s="19">
        <v>4.1099999999999998E-2</v>
      </c>
      <c r="G43" s="19">
        <v>3.2599999999999997E-2</v>
      </c>
      <c r="H43" s="19">
        <v>2.7300000000000001E-2</v>
      </c>
      <c r="I43" s="19">
        <v>2.1499999999999998E-2</v>
      </c>
      <c r="J43" s="19">
        <v>1.89E-2</v>
      </c>
      <c r="K43" s="19">
        <v>1.7100000000000001E-2</v>
      </c>
      <c r="L43" s="19">
        <v>1.66E-2</v>
      </c>
      <c r="M43" s="19">
        <v>1.55E-2</v>
      </c>
      <c r="N43" s="19">
        <v>1.6199999999999999E-2</v>
      </c>
      <c r="O43" s="19">
        <v>1.52E-2</v>
      </c>
      <c r="P43" s="19">
        <v>1.61E-2</v>
      </c>
      <c r="Q43" s="31">
        <f t="array" ref="Q43">MATCH(TRUE,B43:P43&lt;=0.03,0)</f>
        <v>7</v>
      </c>
      <c r="R43" s="28">
        <f t="shared" si="1"/>
        <v>6</v>
      </c>
      <c r="T43" s="37" t="s">
        <v>91</v>
      </c>
      <c r="U43" s="19">
        <v>0.2114</v>
      </c>
      <c r="V43" s="19">
        <v>0.13719999999999999</v>
      </c>
      <c r="W43" s="19">
        <v>6.7299999999999999E-2</v>
      </c>
      <c r="X43" s="19">
        <v>4.7300000000000002E-2</v>
      </c>
      <c r="Y43" s="19">
        <v>3.7699999999999997E-2</v>
      </c>
      <c r="Z43" s="19">
        <v>3.0499999999999999E-2</v>
      </c>
      <c r="AA43" s="19">
        <v>2.4E-2</v>
      </c>
      <c r="AB43" s="19">
        <v>1.9099999999999999E-2</v>
      </c>
      <c r="AC43" s="19">
        <v>1.67E-2</v>
      </c>
      <c r="AD43" s="19">
        <v>1.5699999999999999E-2</v>
      </c>
      <c r="AE43" s="19">
        <v>1.52E-2</v>
      </c>
      <c r="AF43" s="19">
        <v>1.4800000000000001E-2</v>
      </c>
      <c r="AG43" s="19">
        <v>1.49E-2</v>
      </c>
      <c r="AH43" s="19">
        <v>1.44E-2</v>
      </c>
      <c r="AI43" s="19">
        <v>1.38E-2</v>
      </c>
      <c r="AJ43" s="31">
        <f t="array" ref="AJ43">MATCH(TRUE,U43:AI43&lt;=0.03,0)</f>
        <v>7</v>
      </c>
      <c r="AK43" s="28">
        <f t="shared" si="0"/>
        <v>6</v>
      </c>
    </row>
    <row r="44" spans="1:37" ht="15" x14ac:dyDescent="0.25">
      <c r="A44" s="37" t="s">
        <v>93</v>
      </c>
      <c r="B44" s="19">
        <v>0.24940000000000001</v>
      </c>
      <c r="C44" s="19">
        <v>0.16719999999999999</v>
      </c>
      <c r="D44" s="19">
        <v>0.10589999999999999</v>
      </c>
      <c r="E44" s="19">
        <v>7.7700000000000005E-2</v>
      </c>
      <c r="F44" s="19">
        <v>6.2600000000000003E-2</v>
      </c>
      <c r="G44" s="19">
        <v>4.9399999999999999E-2</v>
      </c>
      <c r="H44" s="19">
        <v>3.8800000000000001E-2</v>
      </c>
      <c r="I44" s="19">
        <v>3.04E-2</v>
      </c>
      <c r="J44" s="19">
        <v>2.6100000000000002E-2</v>
      </c>
      <c r="K44" s="19">
        <v>2.3199999999999998E-2</v>
      </c>
      <c r="L44" s="19">
        <v>0.02</v>
      </c>
      <c r="M44" s="19">
        <v>1.9900000000000001E-2</v>
      </c>
      <c r="N44" s="19">
        <v>1.7500000000000002E-2</v>
      </c>
      <c r="O44" s="19">
        <v>1.72E-2</v>
      </c>
      <c r="P44" s="19">
        <v>1.67E-2</v>
      </c>
      <c r="Q44" s="31">
        <f t="array" ref="Q44">MATCH(TRUE,B44:P44&lt;=0.03,0)</f>
        <v>9</v>
      </c>
      <c r="R44" s="28">
        <f t="shared" si="1"/>
        <v>8</v>
      </c>
      <c r="T44" s="37" t="s">
        <v>93</v>
      </c>
      <c r="U44" s="19">
        <v>0.245</v>
      </c>
      <c r="V44" s="19">
        <v>0.1578</v>
      </c>
      <c r="W44" s="19">
        <v>0.1013</v>
      </c>
      <c r="X44" s="19">
        <v>7.6100000000000001E-2</v>
      </c>
      <c r="Y44" s="19">
        <v>6.0400000000000002E-2</v>
      </c>
      <c r="Z44" s="19">
        <v>4.8099999999999997E-2</v>
      </c>
      <c r="AA44" s="19">
        <v>3.6799999999999999E-2</v>
      </c>
      <c r="AB44" s="19">
        <v>3.0099999999999998E-2</v>
      </c>
      <c r="AC44" s="19">
        <v>2.52E-2</v>
      </c>
      <c r="AD44" s="19">
        <v>2.2499999999999999E-2</v>
      </c>
      <c r="AE44" s="19">
        <v>1.9300000000000001E-2</v>
      </c>
      <c r="AF44" s="19">
        <v>1.8700000000000001E-2</v>
      </c>
      <c r="AG44" s="19">
        <v>1.7600000000000001E-2</v>
      </c>
      <c r="AH44" s="19">
        <v>1.7100000000000001E-2</v>
      </c>
      <c r="AI44" s="19">
        <v>1.5699999999999999E-2</v>
      </c>
      <c r="AJ44" s="31">
        <f t="array" ref="AJ44">MATCH(TRUE,U44:AI44&lt;=0.03,0)</f>
        <v>9</v>
      </c>
      <c r="AK44" s="28">
        <f t="shared" si="0"/>
        <v>8</v>
      </c>
    </row>
    <row r="45" spans="1:37" ht="15" x14ac:dyDescent="0.25">
      <c r="A45" s="37" t="s">
        <v>94</v>
      </c>
      <c r="B45" s="19">
        <v>0.1943</v>
      </c>
      <c r="C45" s="19">
        <v>0.1234</v>
      </c>
      <c r="D45" s="19">
        <v>7.5700000000000003E-2</v>
      </c>
      <c r="E45" s="19">
        <v>5.6500000000000002E-2</v>
      </c>
      <c r="F45" s="19">
        <v>4.41E-2</v>
      </c>
      <c r="G45" s="19">
        <v>3.5200000000000002E-2</v>
      </c>
      <c r="H45" s="19">
        <v>2.7400000000000001E-2</v>
      </c>
      <c r="I45" s="19">
        <v>2.1899999999999999E-2</v>
      </c>
      <c r="J45" s="19">
        <v>1.8700000000000001E-2</v>
      </c>
      <c r="K45" s="19">
        <v>1.7000000000000001E-2</v>
      </c>
      <c r="L45" s="19">
        <v>1.5800000000000002E-2</v>
      </c>
      <c r="M45" s="19">
        <v>1.4200000000000001E-2</v>
      </c>
      <c r="N45" s="19">
        <v>1.3899999999999999E-2</v>
      </c>
      <c r="O45" s="19">
        <v>1.3100000000000001E-2</v>
      </c>
      <c r="P45" s="19">
        <v>1.32E-2</v>
      </c>
      <c r="Q45" s="31">
        <f t="array" ref="Q45">MATCH(TRUE,B45:P45&lt;=0.03,0)</f>
        <v>7</v>
      </c>
      <c r="R45" s="28">
        <f t="shared" si="1"/>
        <v>6</v>
      </c>
      <c r="T45" s="37" t="s">
        <v>94</v>
      </c>
      <c r="U45" s="19">
        <v>0.19489999999999999</v>
      </c>
      <c r="V45" s="19">
        <v>0.123</v>
      </c>
      <c r="W45" s="19">
        <v>7.5899999999999995E-2</v>
      </c>
      <c r="X45" s="19">
        <v>5.6099999999999997E-2</v>
      </c>
      <c r="Y45" s="19">
        <v>4.3900000000000002E-2</v>
      </c>
      <c r="Z45" s="19">
        <v>3.49E-2</v>
      </c>
      <c r="AA45" s="19">
        <v>2.76E-2</v>
      </c>
      <c r="AB45" s="19">
        <v>2.3099999999999999E-2</v>
      </c>
      <c r="AC45" s="19">
        <v>1.9199999999999998E-2</v>
      </c>
      <c r="AD45" s="19">
        <v>1.6299999999999999E-2</v>
      </c>
      <c r="AE45" s="19">
        <v>1.5100000000000001E-2</v>
      </c>
      <c r="AF45" s="19">
        <v>1.49E-2</v>
      </c>
      <c r="AG45" s="19">
        <v>1.34E-2</v>
      </c>
      <c r="AH45" s="19">
        <v>1.2999999999999999E-2</v>
      </c>
      <c r="AI45" s="19">
        <v>1.2999999999999999E-2</v>
      </c>
      <c r="AJ45" s="31">
        <f t="array" ref="AJ45">MATCH(TRUE,U45:AI45&lt;=0.03,0)</f>
        <v>7</v>
      </c>
      <c r="AK45" s="28">
        <f t="shared" si="0"/>
        <v>6</v>
      </c>
    </row>
    <row r="46" spans="1:37" ht="15" x14ac:dyDescent="0.25">
      <c r="A46" s="37" t="s">
        <v>96</v>
      </c>
      <c r="B46" s="19">
        <v>0.32400000000000001</v>
      </c>
      <c r="C46" s="19">
        <v>0.2271</v>
      </c>
      <c r="D46" s="19">
        <v>0.13500000000000001</v>
      </c>
      <c r="E46" s="19">
        <v>9.7199999999999995E-2</v>
      </c>
      <c r="F46" s="19">
        <v>7.3099999999999998E-2</v>
      </c>
      <c r="G46" s="19">
        <v>5.79E-2</v>
      </c>
      <c r="H46" s="19">
        <v>4.5699999999999998E-2</v>
      </c>
      <c r="I46" s="19">
        <v>3.6200000000000003E-2</v>
      </c>
      <c r="J46" s="19">
        <v>3.3000000000000002E-2</v>
      </c>
      <c r="K46" s="19">
        <v>2.7400000000000001E-2</v>
      </c>
      <c r="L46" s="19">
        <v>2.5700000000000001E-2</v>
      </c>
      <c r="M46" s="19">
        <v>2.4199999999999999E-2</v>
      </c>
      <c r="N46" s="19">
        <v>2.3699999999999999E-2</v>
      </c>
      <c r="O46" s="19">
        <v>2.2800000000000001E-2</v>
      </c>
      <c r="P46" s="19">
        <v>2.24E-2</v>
      </c>
      <c r="Q46" s="31">
        <f t="array" ref="Q46">MATCH(TRUE,B46:P46&lt;=0.03,0)</f>
        <v>10</v>
      </c>
      <c r="R46" s="28">
        <f t="shared" si="1"/>
        <v>9</v>
      </c>
      <c r="T46" s="37" t="s">
        <v>96</v>
      </c>
      <c r="U46" s="19">
        <v>0.28820000000000001</v>
      </c>
      <c r="V46" s="19">
        <v>0.1981</v>
      </c>
      <c r="W46" s="19">
        <v>0.11600000000000001</v>
      </c>
      <c r="X46" s="19">
        <v>8.43E-2</v>
      </c>
      <c r="Y46" s="19">
        <v>6.4199999999999993E-2</v>
      </c>
      <c r="Z46" s="19">
        <v>5.04E-2</v>
      </c>
      <c r="AA46" s="19">
        <v>3.7600000000000001E-2</v>
      </c>
      <c r="AB46" s="19">
        <v>3.0700000000000002E-2</v>
      </c>
      <c r="AC46" s="19">
        <v>2.5999999999999999E-2</v>
      </c>
      <c r="AD46" s="19">
        <v>2.3599999999999999E-2</v>
      </c>
      <c r="AE46" s="19">
        <v>2.3300000000000001E-2</v>
      </c>
      <c r="AF46" s="19">
        <v>2.1700000000000001E-2</v>
      </c>
      <c r="AG46" s="19">
        <v>2.1299999999999999E-2</v>
      </c>
      <c r="AH46" s="19">
        <v>2.1399999999999999E-2</v>
      </c>
      <c r="AI46" s="19">
        <v>1.9900000000000001E-2</v>
      </c>
      <c r="AJ46" s="31">
        <f t="array" ref="AJ46">MATCH(TRUE,U46:AI46&lt;=0.03,0)</f>
        <v>9</v>
      </c>
      <c r="AK46" s="28">
        <f t="shared" si="0"/>
        <v>8</v>
      </c>
    </row>
    <row r="47" spans="1:37" ht="15" x14ac:dyDescent="0.25">
      <c r="A47" s="37" t="s">
        <v>98</v>
      </c>
      <c r="B47" s="19">
        <v>0.25359999999999999</v>
      </c>
      <c r="C47" s="19">
        <v>0.15029999999999999</v>
      </c>
      <c r="D47" s="19">
        <v>8.3900000000000002E-2</v>
      </c>
      <c r="E47" s="19">
        <v>5.9900000000000002E-2</v>
      </c>
      <c r="F47" s="19">
        <v>4.82E-2</v>
      </c>
      <c r="G47" s="19">
        <v>3.6999999999999998E-2</v>
      </c>
      <c r="H47" s="19">
        <v>2.9000000000000001E-2</v>
      </c>
      <c r="I47" s="19">
        <v>2.2200000000000001E-2</v>
      </c>
      <c r="J47" s="19">
        <v>2.06E-2</v>
      </c>
      <c r="K47" s="19">
        <v>1.8200000000000001E-2</v>
      </c>
      <c r="L47" s="19">
        <v>1.7000000000000001E-2</v>
      </c>
      <c r="M47" s="19">
        <v>1.66E-2</v>
      </c>
      <c r="N47" s="19">
        <v>1.61E-2</v>
      </c>
      <c r="O47" s="19">
        <v>1.6199999999999999E-2</v>
      </c>
      <c r="P47" s="19">
        <v>1.61E-2</v>
      </c>
      <c r="Q47" s="31">
        <f t="array" ref="Q47">MATCH(TRUE,B47:P47&lt;=0.03,0)</f>
        <v>7</v>
      </c>
      <c r="R47" s="28">
        <f t="shared" si="1"/>
        <v>6</v>
      </c>
      <c r="T47" s="37" t="s">
        <v>98</v>
      </c>
      <c r="U47" s="19">
        <v>0.23699999999999999</v>
      </c>
      <c r="V47" s="19">
        <v>0.13689999999999999</v>
      </c>
      <c r="W47" s="19">
        <v>7.5200000000000003E-2</v>
      </c>
      <c r="X47" s="19">
        <v>5.2900000000000003E-2</v>
      </c>
      <c r="Y47" s="19">
        <v>4.1700000000000001E-2</v>
      </c>
      <c r="Z47" s="19">
        <v>3.3000000000000002E-2</v>
      </c>
      <c r="AA47" s="19">
        <v>2.53E-2</v>
      </c>
      <c r="AB47" s="19">
        <v>2.07E-2</v>
      </c>
      <c r="AC47" s="19">
        <v>1.67E-2</v>
      </c>
      <c r="AD47" s="19">
        <v>1.6E-2</v>
      </c>
      <c r="AE47" s="19">
        <v>1.5599999999999999E-2</v>
      </c>
      <c r="AF47" s="19">
        <v>1.61E-2</v>
      </c>
      <c r="AG47" s="19">
        <v>1.5100000000000001E-2</v>
      </c>
      <c r="AH47" s="19">
        <v>1.4800000000000001E-2</v>
      </c>
      <c r="AI47" s="19">
        <v>1.49E-2</v>
      </c>
      <c r="AJ47" s="31">
        <f t="array" ref="AJ47">MATCH(TRUE,U47:AI47&lt;=0.03,0)</f>
        <v>7</v>
      </c>
      <c r="AK47" s="28">
        <f t="shared" si="0"/>
        <v>6</v>
      </c>
    </row>
    <row r="48" spans="1:37" ht="15" x14ac:dyDescent="0.25">
      <c r="A48" s="37" t="s">
        <v>100</v>
      </c>
      <c r="B48" s="19">
        <v>0.25419999999999998</v>
      </c>
      <c r="C48" s="19">
        <v>0.16389999999999999</v>
      </c>
      <c r="D48" s="19">
        <v>9.3399999999999997E-2</v>
      </c>
      <c r="E48" s="19">
        <v>6.7500000000000004E-2</v>
      </c>
      <c r="F48" s="19">
        <v>5.3400000000000003E-2</v>
      </c>
      <c r="G48" s="19">
        <v>3.9899999999999998E-2</v>
      </c>
      <c r="H48" s="19">
        <v>3.2199999999999999E-2</v>
      </c>
      <c r="I48" s="19">
        <v>2.58E-2</v>
      </c>
      <c r="J48" s="19">
        <v>2.3E-2</v>
      </c>
      <c r="K48" s="19">
        <v>0.02</v>
      </c>
      <c r="L48" s="19">
        <v>1.7899999999999999E-2</v>
      </c>
      <c r="M48" s="19">
        <v>1.6899999999999998E-2</v>
      </c>
      <c r="N48" s="19">
        <v>1.6400000000000001E-2</v>
      </c>
      <c r="O48" s="19">
        <v>1.5800000000000002E-2</v>
      </c>
      <c r="P48" s="19">
        <v>1.5299999999999999E-2</v>
      </c>
      <c r="Q48" s="31">
        <f t="array" ref="Q48">MATCH(TRUE,B48:P48&lt;=0.03,0)</f>
        <v>8</v>
      </c>
      <c r="R48" s="28">
        <f t="shared" si="1"/>
        <v>7</v>
      </c>
      <c r="T48" s="37" t="s">
        <v>100</v>
      </c>
      <c r="U48" s="19">
        <v>0.2429</v>
      </c>
      <c r="V48" s="19">
        <v>0.15129999999999999</v>
      </c>
      <c r="W48" s="19">
        <v>8.5999999999999993E-2</v>
      </c>
      <c r="X48" s="19">
        <v>6.2799999999999995E-2</v>
      </c>
      <c r="Y48" s="19">
        <v>4.7800000000000002E-2</v>
      </c>
      <c r="Z48" s="19">
        <v>3.7100000000000001E-2</v>
      </c>
      <c r="AA48" s="19">
        <v>2.86E-2</v>
      </c>
      <c r="AB48" s="19">
        <v>2.3300000000000001E-2</v>
      </c>
      <c r="AC48" s="19">
        <v>1.9599999999999999E-2</v>
      </c>
      <c r="AD48" s="19">
        <v>1.7299999999999999E-2</v>
      </c>
      <c r="AE48" s="19">
        <v>1.6899999999999998E-2</v>
      </c>
      <c r="AF48" s="19">
        <v>1.6E-2</v>
      </c>
      <c r="AG48" s="19">
        <v>1.4800000000000001E-2</v>
      </c>
      <c r="AH48" s="19">
        <v>1.47E-2</v>
      </c>
      <c r="AI48" s="19">
        <v>1.3599999999999999E-2</v>
      </c>
      <c r="AJ48" s="31">
        <f t="array" ref="AJ48">MATCH(TRUE,U48:AI48&lt;=0.03,0)</f>
        <v>7</v>
      </c>
      <c r="AK48" s="28">
        <f t="shared" si="0"/>
        <v>6</v>
      </c>
    </row>
    <row r="49" spans="1:37" ht="15" x14ac:dyDescent="0.25">
      <c r="A49" s="37" t="s">
        <v>102</v>
      </c>
      <c r="B49" s="19">
        <v>0.15440000000000001</v>
      </c>
      <c r="C49" s="19">
        <v>9.5100000000000004E-2</v>
      </c>
      <c r="D49" s="19">
        <v>6.3799999999999996E-2</v>
      </c>
      <c r="E49" s="19">
        <v>4.99E-2</v>
      </c>
      <c r="F49" s="19">
        <v>4.1799999999999997E-2</v>
      </c>
      <c r="G49" s="19">
        <v>3.4500000000000003E-2</v>
      </c>
      <c r="H49" s="19">
        <v>2.9000000000000001E-2</v>
      </c>
      <c r="I49" s="19">
        <v>2.4299999999999999E-2</v>
      </c>
      <c r="J49" s="19">
        <v>2.0500000000000001E-2</v>
      </c>
      <c r="K49" s="19">
        <v>1.9E-2</v>
      </c>
      <c r="L49" s="19">
        <v>1.6899999999999998E-2</v>
      </c>
      <c r="M49" s="19">
        <v>1.67E-2</v>
      </c>
      <c r="N49" s="19">
        <v>1.4999999999999999E-2</v>
      </c>
      <c r="O49" s="19">
        <v>1.46E-2</v>
      </c>
      <c r="P49" s="19">
        <v>1.38E-2</v>
      </c>
      <c r="Q49" s="31">
        <f t="array" ref="Q49">MATCH(TRUE,B49:P49&lt;=0.03,0)</f>
        <v>7</v>
      </c>
      <c r="R49" s="28">
        <f t="shared" si="1"/>
        <v>6</v>
      </c>
      <c r="T49" s="37" t="s">
        <v>102</v>
      </c>
      <c r="U49" s="19">
        <v>0.14480000000000001</v>
      </c>
      <c r="V49" s="19">
        <v>8.9599999999999999E-2</v>
      </c>
      <c r="W49" s="19">
        <v>5.9299999999999999E-2</v>
      </c>
      <c r="X49" s="19">
        <v>4.6399999999999997E-2</v>
      </c>
      <c r="Y49" s="19">
        <v>3.9E-2</v>
      </c>
      <c r="Z49" s="19">
        <v>3.3000000000000002E-2</v>
      </c>
      <c r="AA49" s="19">
        <v>2.6499999999999999E-2</v>
      </c>
      <c r="AB49" s="19">
        <v>2.2800000000000001E-2</v>
      </c>
      <c r="AC49" s="19">
        <v>1.9599999999999999E-2</v>
      </c>
      <c r="AD49" s="19">
        <v>1.72E-2</v>
      </c>
      <c r="AE49" s="19">
        <v>1.6299999999999999E-2</v>
      </c>
      <c r="AF49" s="19">
        <v>1.47E-2</v>
      </c>
      <c r="AG49" s="19">
        <v>1.41E-2</v>
      </c>
      <c r="AH49" s="19">
        <v>1.3599999999999999E-2</v>
      </c>
      <c r="AI49" s="19">
        <v>1.37E-2</v>
      </c>
      <c r="AJ49" s="31">
        <f t="array" ref="AJ49">MATCH(TRUE,U49:AI49&lt;=0.03,0)</f>
        <v>7</v>
      </c>
      <c r="AK49" s="28">
        <f t="shared" si="0"/>
        <v>6</v>
      </c>
    </row>
    <row r="50" spans="1:37" ht="15" x14ac:dyDescent="0.25">
      <c r="A50" s="37" t="s">
        <v>104</v>
      </c>
      <c r="B50" s="19">
        <v>0.1812</v>
      </c>
      <c r="C50" s="19">
        <v>0.11609999999999999</v>
      </c>
      <c r="D50" s="19">
        <v>7.46E-2</v>
      </c>
      <c r="E50" s="19">
        <v>5.8500000000000003E-2</v>
      </c>
      <c r="F50" s="19">
        <v>4.8099999999999997E-2</v>
      </c>
      <c r="G50" s="19">
        <v>4.0500000000000001E-2</v>
      </c>
      <c r="H50" s="19">
        <v>3.0700000000000002E-2</v>
      </c>
      <c r="I50" s="19">
        <v>2.5899999999999999E-2</v>
      </c>
      <c r="J50" s="19">
        <v>2.1499999999999998E-2</v>
      </c>
      <c r="K50" s="19">
        <v>1.9800000000000002E-2</v>
      </c>
      <c r="L50" s="19">
        <v>1.77E-2</v>
      </c>
      <c r="M50" s="19">
        <v>1.6400000000000001E-2</v>
      </c>
      <c r="N50" s="19">
        <v>1.54E-2</v>
      </c>
      <c r="O50" s="19">
        <v>1.4999999999999999E-2</v>
      </c>
      <c r="P50" s="19">
        <v>1.4999999999999999E-2</v>
      </c>
      <c r="Q50" s="31">
        <f t="array" ref="Q50">MATCH(TRUE,B50:P50&lt;=0.03,0)</f>
        <v>8</v>
      </c>
      <c r="R50" s="28">
        <f t="shared" si="1"/>
        <v>7</v>
      </c>
      <c r="T50" s="37" t="s">
        <v>104</v>
      </c>
      <c r="U50" s="19">
        <v>0.18770000000000001</v>
      </c>
      <c r="V50" s="19">
        <v>0.1153</v>
      </c>
      <c r="W50" s="19">
        <v>7.2599999999999998E-2</v>
      </c>
      <c r="X50" s="19">
        <v>5.8000000000000003E-2</v>
      </c>
      <c r="Y50" s="19">
        <v>4.6899999999999997E-2</v>
      </c>
      <c r="Z50" s="19">
        <v>3.8300000000000001E-2</v>
      </c>
      <c r="AA50" s="19">
        <v>3.0700000000000002E-2</v>
      </c>
      <c r="AB50" s="19">
        <v>2.4400000000000002E-2</v>
      </c>
      <c r="AC50" s="19">
        <v>2.0899999999999998E-2</v>
      </c>
      <c r="AD50" s="19">
        <v>1.9199999999999998E-2</v>
      </c>
      <c r="AE50" s="19">
        <v>1.78E-2</v>
      </c>
      <c r="AF50" s="19">
        <v>1.61E-2</v>
      </c>
      <c r="AG50" s="19">
        <v>1.5800000000000002E-2</v>
      </c>
      <c r="AH50" s="19">
        <v>1.43E-2</v>
      </c>
      <c r="AI50" s="19">
        <v>1.41E-2</v>
      </c>
      <c r="AJ50" s="31">
        <f t="array" ref="AJ50">MATCH(TRUE,U50:AI50&lt;=0.03,0)</f>
        <v>8</v>
      </c>
      <c r="AK50" s="28">
        <f t="shared" si="0"/>
        <v>7</v>
      </c>
    </row>
    <row r="51" spans="1:37" ht="15" x14ac:dyDescent="0.25">
      <c r="A51" s="37" t="s">
        <v>106</v>
      </c>
      <c r="B51" s="19">
        <v>0.20419999999999999</v>
      </c>
      <c r="C51" s="19">
        <v>0.13089999999999999</v>
      </c>
      <c r="D51" s="19">
        <v>8.0600000000000005E-2</v>
      </c>
      <c r="E51" s="19">
        <v>6.2E-2</v>
      </c>
      <c r="F51" s="19">
        <v>4.8099999999999997E-2</v>
      </c>
      <c r="G51" s="19">
        <v>3.8399999999999997E-2</v>
      </c>
      <c r="H51" s="19">
        <v>0.03</v>
      </c>
      <c r="I51" s="19">
        <v>2.4799999999999999E-2</v>
      </c>
      <c r="J51" s="19">
        <v>2.1299999999999999E-2</v>
      </c>
      <c r="K51" s="19">
        <v>1.8100000000000002E-2</v>
      </c>
      <c r="L51" s="19">
        <v>1.61E-2</v>
      </c>
      <c r="M51" s="19">
        <v>1.5100000000000001E-2</v>
      </c>
      <c r="N51" s="19">
        <v>1.4200000000000001E-2</v>
      </c>
      <c r="O51" s="19">
        <v>1.4500000000000001E-2</v>
      </c>
      <c r="P51" s="19">
        <v>1.41E-2</v>
      </c>
      <c r="Q51" s="31">
        <f t="array" ref="Q51">MATCH(TRUE,B51:P51&lt;=0.03,0)</f>
        <v>7</v>
      </c>
      <c r="R51" s="28">
        <f t="shared" si="1"/>
        <v>6</v>
      </c>
      <c r="T51" s="37" t="s">
        <v>106</v>
      </c>
      <c r="U51" s="19">
        <v>0.21129999999999999</v>
      </c>
      <c r="V51" s="19">
        <v>0.13039999999999999</v>
      </c>
      <c r="W51" s="19">
        <v>8.2199999999999995E-2</v>
      </c>
      <c r="X51" s="19">
        <v>6.2399999999999997E-2</v>
      </c>
      <c r="Y51" s="19">
        <v>4.9399999999999999E-2</v>
      </c>
      <c r="Z51" s="19">
        <v>3.9E-2</v>
      </c>
      <c r="AA51" s="19">
        <v>3.0499999999999999E-2</v>
      </c>
      <c r="AB51" s="19">
        <v>2.5499999999999998E-2</v>
      </c>
      <c r="AC51" s="19">
        <v>2.1000000000000001E-2</v>
      </c>
      <c r="AD51" s="19">
        <v>1.7100000000000001E-2</v>
      </c>
      <c r="AE51" s="19">
        <v>1.5800000000000002E-2</v>
      </c>
      <c r="AF51" s="19">
        <v>1.55E-2</v>
      </c>
      <c r="AG51" s="19">
        <v>1.55E-2</v>
      </c>
      <c r="AH51" s="19">
        <v>1.5100000000000001E-2</v>
      </c>
      <c r="AI51" s="19">
        <v>1.35E-2</v>
      </c>
      <c r="AJ51" s="31">
        <f t="array" ref="AJ51">MATCH(TRUE,U51:AI51&lt;=0.03,0)</f>
        <v>8</v>
      </c>
      <c r="AK51" s="28">
        <f t="shared" si="0"/>
        <v>7</v>
      </c>
    </row>
    <row r="52" spans="1:37" ht="15" x14ac:dyDescent="0.25">
      <c r="A52" s="37" t="s">
        <v>108</v>
      </c>
      <c r="B52" s="19">
        <v>0.19259999999999999</v>
      </c>
      <c r="C52" s="19">
        <v>0.1197</v>
      </c>
      <c r="D52" s="19">
        <v>6.9500000000000006E-2</v>
      </c>
      <c r="E52" s="19">
        <v>4.9599999999999998E-2</v>
      </c>
      <c r="F52" s="19">
        <v>4.02E-2</v>
      </c>
      <c r="G52" s="19">
        <v>3.1099999999999999E-2</v>
      </c>
      <c r="H52" s="19">
        <v>2.4299999999999999E-2</v>
      </c>
      <c r="I52" s="19">
        <v>2.0299999999999999E-2</v>
      </c>
      <c r="J52" s="19">
        <v>1.6199999999999999E-2</v>
      </c>
      <c r="K52" s="19">
        <v>1.52E-2</v>
      </c>
      <c r="L52" s="19">
        <v>1.3599999999999999E-2</v>
      </c>
      <c r="M52" s="19">
        <v>1.2699999999999999E-2</v>
      </c>
      <c r="N52" s="19">
        <v>1.1900000000000001E-2</v>
      </c>
      <c r="O52" s="19">
        <v>1.18E-2</v>
      </c>
      <c r="P52" s="19">
        <v>1.1599999999999999E-2</v>
      </c>
      <c r="Q52" s="31">
        <f t="array" ref="Q52">MATCH(TRUE,B52:P52&lt;=0.03,0)</f>
        <v>7</v>
      </c>
      <c r="R52" s="28">
        <f t="shared" si="1"/>
        <v>6</v>
      </c>
      <c r="T52" s="37" t="s">
        <v>108</v>
      </c>
      <c r="U52" s="19">
        <v>0.2011</v>
      </c>
      <c r="V52" s="19">
        <v>0.12130000000000001</v>
      </c>
      <c r="W52" s="19">
        <v>7.2499999999999995E-2</v>
      </c>
      <c r="X52" s="19">
        <v>5.0999999999999997E-2</v>
      </c>
      <c r="Y52" s="19">
        <v>3.9800000000000002E-2</v>
      </c>
      <c r="Z52" s="19">
        <v>3.2099999999999997E-2</v>
      </c>
      <c r="AA52" s="19">
        <v>2.4899999999999999E-2</v>
      </c>
      <c r="AB52" s="19">
        <v>2.0500000000000001E-2</v>
      </c>
      <c r="AC52" s="19">
        <v>1.7299999999999999E-2</v>
      </c>
      <c r="AD52" s="19">
        <v>1.47E-2</v>
      </c>
      <c r="AE52" s="19">
        <v>1.3100000000000001E-2</v>
      </c>
      <c r="AF52" s="19">
        <v>1.35E-2</v>
      </c>
      <c r="AG52" s="19">
        <v>1.24E-2</v>
      </c>
      <c r="AH52" s="19">
        <v>1.21E-2</v>
      </c>
      <c r="AI52" s="19">
        <v>1.23E-2</v>
      </c>
      <c r="AJ52" s="31">
        <f t="array" ref="AJ52">MATCH(TRUE,U52:AI52&lt;=0.03,0)</f>
        <v>7</v>
      </c>
      <c r="AK52" s="28">
        <f t="shared" si="0"/>
        <v>6</v>
      </c>
    </row>
    <row r="53" spans="1:37" ht="15" x14ac:dyDescent="0.25">
      <c r="A53" s="37" t="s">
        <v>109</v>
      </c>
      <c r="B53" s="19">
        <v>0.19420000000000001</v>
      </c>
      <c r="C53" s="19">
        <v>0.1226</v>
      </c>
      <c r="D53" s="19">
        <v>8.0399999999999999E-2</v>
      </c>
      <c r="E53" s="19">
        <v>6.0499999999999998E-2</v>
      </c>
      <c r="F53" s="19">
        <v>4.9299999999999997E-2</v>
      </c>
      <c r="G53" s="19">
        <v>3.9899999999999998E-2</v>
      </c>
      <c r="H53" s="19">
        <v>3.2399999999999998E-2</v>
      </c>
      <c r="I53" s="19">
        <v>2.6499999999999999E-2</v>
      </c>
      <c r="J53" s="19">
        <v>2.1700000000000001E-2</v>
      </c>
      <c r="K53" s="19">
        <v>1.9300000000000001E-2</v>
      </c>
      <c r="L53" s="19">
        <v>1.7899999999999999E-2</v>
      </c>
      <c r="M53" s="19">
        <v>1.72E-2</v>
      </c>
      <c r="N53" s="19">
        <v>1.61E-2</v>
      </c>
      <c r="O53" s="19">
        <v>1.5299999999999999E-2</v>
      </c>
      <c r="P53" s="19">
        <v>1.4800000000000001E-2</v>
      </c>
      <c r="Q53" s="31">
        <f t="array" ref="Q53">MATCH(TRUE,B53:P53&lt;=0.03,0)</f>
        <v>8</v>
      </c>
      <c r="R53" s="28">
        <f t="shared" si="1"/>
        <v>7</v>
      </c>
      <c r="T53" s="37" t="s">
        <v>109</v>
      </c>
      <c r="U53" s="19">
        <v>0.19439999999999999</v>
      </c>
      <c r="V53" s="19">
        <v>0.1207</v>
      </c>
      <c r="W53" s="19">
        <v>7.8899999999999998E-2</v>
      </c>
      <c r="X53" s="19">
        <v>5.8099999999999999E-2</v>
      </c>
      <c r="Y53" s="19">
        <v>4.8300000000000003E-2</v>
      </c>
      <c r="Z53" s="19">
        <v>3.8699999999999998E-2</v>
      </c>
      <c r="AA53" s="19">
        <v>3.04E-2</v>
      </c>
      <c r="AB53" s="19">
        <v>2.5000000000000001E-2</v>
      </c>
      <c r="AC53" s="19">
        <v>2.1399999999999999E-2</v>
      </c>
      <c r="AD53" s="19">
        <v>1.9E-2</v>
      </c>
      <c r="AE53" s="19">
        <v>1.7999999999999999E-2</v>
      </c>
      <c r="AF53" s="19">
        <v>1.6799999999999999E-2</v>
      </c>
      <c r="AG53" s="19">
        <v>1.6E-2</v>
      </c>
      <c r="AH53" s="19">
        <v>1.5900000000000001E-2</v>
      </c>
      <c r="AI53" s="19">
        <v>1.4800000000000001E-2</v>
      </c>
      <c r="AJ53" s="31">
        <f t="array" ref="AJ53">MATCH(TRUE,U53:AI53&lt;=0.03,0)</f>
        <v>8</v>
      </c>
      <c r="AK53" s="28">
        <f t="shared" si="0"/>
        <v>7</v>
      </c>
    </row>
    <row r="54" spans="1:37" ht="15" x14ac:dyDescent="0.25">
      <c r="A54" s="37" t="s">
        <v>111</v>
      </c>
      <c r="B54" s="19">
        <v>0.17330000000000001</v>
      </c>
      <c r="C54" s="19">
        <v>9.9199999999999997E-2</v>
      </c>
      <c r="D54" s="19">
        <v>6.9800000000000001E-2</v>
      </c>
      <c r="E54" s="19">
        <v>5.4699999999999999E-2</v>
      </c>
      <c r="F54" s="19">
        <v>4.5999999999999999E-2</v>
      </c>
      <c r="G54" s="19">
        <v>3.7499999999999999E-2</v>
      </c>
      <c r="H54" s="19">
        <v>3.09E-2</v>
      </c>
      <c r="I54" s="19">
        <v>2.6100000000000002E-2</v>
      </c>
      <c r="J54" s="19">
        <v>2.3400000000000001E-2</v>
      </c>
      <c r="K54" s="19">
        <v>2.07E-2</v>
      </c>
      <c r="L54" s="19">
        <v>1.8599999999999998E-2</v>
      </c>
      <c r="M54" s="19">
        <v>1.83E-2</v>
      </c>
      <c r="N54" s="19">
        <v>1.7500000000000002E-2</v>
      </c>
      <c r="O54" s="19">
        <v>1.6299999999999999E-2</v>
      </c>
      <c r="P54" s="19">
        <v>1.61E-2</v>
      </c>
      <c r="Q54" s="31">
        <f t="array" ref="Q54">MATCH(TRUE,B54:P54&lt;=0.03,0)</f>
        <v>8</v>
      </c>
      <c r="R54" s="28">
        <f t="shared" si="1"/>
        <v>7</v>
      </c>
      <c r="T54" s="37" t="s">
        <v>111</v>
      </c>
      <c r="U54" s="19">
        <v>0.1636</v>
      </c>
      <c r="V54" s="19">
        <v>9.3600000000000003E-2</v>
      </c>
      <c r="W54" s="19">
        <v>6.5199999999999994E-2</v>
      </c>
      <c r="X54" s="19">
        <v>5.1299999999999998E-2</v>
      </c>
      <c r="Y54" s="19">
        <v>4.2500000000000003E-2</v>
      </c>
      <c r="Z54" s="19">
        <v>3.5999999999999997E-2</v>
      </c>
      <c r="AA54" s="19">
        <v>2.93E-2</v>
      </c>
      <c r="AB54" s="19">
        <v>2.4199999999999999E-2</v>
      </c>
      <c r="AC54" s="19">
        <v>2.12E-2</v>
      </c>
      <c r="AD54" s="19">
        <v>1.9199999999999998E-2</v>
      </c>
      <c r="AE54" s="19">
        <v>1.7399999999999999E-2</v>
      </c>
      <c r="AF54" s="19">
        <v>1.6799999999999999E-2</v>
      </c>
      <c r="AG54" s="19">
        <v>1.5900000000000001E-2</v>
      </c>
      <c r="AH54" s="19">
        <v>1.5299999999999999E-2</v>
      </c>
      <c r="AI54" s="19">
        <v>1.5599999999999999E-2</v>
      </c>
      <c r="AJ54" s="31">
        <f t="array" ref="AJ54">MATCH(TRUE,U54:AI54&lt;=0.03,0)</f>
        <v>7</v>
      </c>
      <c r="AK54" s="28">
        <f t="shared" si="0"/>
        <v>6</v>
      </c>
    </row>
    <row r="55" spans="1:37" ht="15" x14ac:dyDescent="0.25">
      <c r="A55" s="37" t="s">
        <v>113</v>
      </c>
      <c r="B55" s="19">
        <v>0.16370000000000001</v>
      </c>
      <c r="C55" s="19">
        <v>9.6100000000000005E-2</v>
      </c>
      <c r="D55" s="19">
        <v>6.3E-2</v>
      </c>
      <c r="E55" s="19">
        <v>4.6600000000000003E-2</v>
      </c>
      <c r="F55" s="19">
        <v>4.2000000000000003E-2</v>
      </c>
      <c r="G55" s="19">
        <v>3.27E-2</v>
      </c>
      <c r="H55" s="19">
        <v>2.5899999999999999E-2</v>
      </c>
      <c r="I55" s="19">
        <v>2.24E-2</v>
      </c>
      <c r="J55" s="19">
        <v>1.8599999999999998E-2</v>
      </c>
      <c r="K55" s="19">
        <v>1.6400000000000001E-2</v>
      </c>
      <c r="L55" s="19">
        <v>1.54E-2</v>
      </c>
      <c r="M55" s="19">
        <v>1.44E-2</v>
      </c>
      <c r="N55" s="19">
        <v>1.41E-2</v>
      </c>
      <c r="O55" s="19">
        <v>1.37E-2</v>
      </c>
      <c r="P55" s="19">
        <v>1.34E-2</v>
      </c>
      <c r="Q55" s="31">
        <f t="array" ref="Q55">MATCH(TRUE,B55:P55&lt;=0.03,0)</f>
        <v>7</v>
      </c>
      <c r="R55" s="28">
        <f t="shared" si="1"/>
        <v>6</v>
      </c>
      <c r="T55" s="37" t="s">
        <v>113</v>
      </c>
      <c r="U55" s="19">
        <v>0.16400000000000001</v>
      </c>
      <c r="V55" s="19">
        <v>9.5799999999999996E-2</v>
      </c>
      <c r="W55" s="19">
        <v>6.1199999999999997E-2</v>
      </c>
      <c r="X55" s="19">
        <v>4.5400000000000003E-2</v>
      </c>
      <c r="Y55" s="19">
        <v>3.9399999999999998E-2</v>
      </c>
      <c r="Z55" s="19">
        <v>3.2099999999999997E-2</v>
      </c>
      <c r="AA55" s="19">
        <v>2.69E-2</v>
      </c>
      <c r="AB55" s="19">
        <v>2.23E-2</v>
      </c>
      <c r="AC55" s="19">
        <v>1.8100000000000002E-2</v>
      </c>
      <c r="AD55" s="19">
        <v>1.6899999999999998E-2</v>
      </c>
      <c r="AE55" s="19">
        <v>1.4999999999999999E-2</v>
      </c>
      <c r="AF55" s="19">
        <v>1.4800000000000001E-2</v>
      </c>
      <c r="AG55" s="19">
        <v>1.35E-2</v>
      </c>
      <c r="AH55" s="19">
        <v>1.35E-2</v>
      </c>
      <c r="AI55" s="19">
        <v>1.3299999999999999E-2</v>
      </c>
      <c r="AJ55" s="31">
        <f t="array" ref="AJ55">MATCH(TRUE,U55:AI55&lt;=0.03,0)</f>
        <v>7</v>
      </c>
      <c r="AK55" s="28">
        <f t="shared" si="0"/>
        <v>6</v>
      </c>
    </row>
    <row r="56" spans="1:37" ht="15" x14ac:dyDescent="0.25">
      <c r="A56" s="37" t="s">
        <v>115</v>
      </c>
      <c r="B56" s="19">
        <v>0.156</v>
      </c>
      <c r="C56" s="19">
        <v>0.1188</v>
      </c>
      <c r="D56" s="19">
        <v>8.8800000000000004E-2</v>
      </c>
      <c r="E56" s="19">
        <v>7.8399999999999997E-2</v>
      </c>
      <c r="F56" s="19">
        <v>6.0299999999999999E-2</v>
      </c>
      <c r="G56" s="19">
        <v>4.8800000000000003E-2</v>
      </c>
      <c r="H56" s="19">
        <v>3.9899999999999998E-2</v>
      </c>
      <c r="I56" s="19">
        <v>3.49E-2</v>
      </c>
      <c r="J56" s="19">
        <v>3.0599999999999999E-2</v>
      </c>
      <c r="K56" s="19">
        <v>2.7400000000000001E-2</v>
      </c>
      <c r="L56" s="19">
        <v>2.3300000000000001E-2</v>
      </c>
      <c r="M56" s="19">
        <v>2.29E-2</v>
      </c>
      <c r="N56" s="19">
        <v>2.1100000000000001E-2</v>
      </c>
      <c r="O56" s="19">
        <v>1.9900000000000001E-2</v>
      </c>
      <c r="P56" s="19">
        <v>1.89E-2</v>
      </c>
      <c r="Q56" s="31">
        <f t="array" ref="Q56">MATCH(TRUE,B56:P56&lt;=0.03,0)</f>
        <v>10</v>
      </c>
      <c r="R56" s="28">
        <f t="shared" si="1"/>
        <v>9</v>
      </c>
      <c r="T56" s="37" t="s">
        <v>115</v>
      </c>
      <c r="U56" s="19">
        <v>0.1338</v>
      </c>
      <c r="V56" s="19">
        <v>9.9099999999999994E-2</v>
      </c>
      <c r="W56" s="19">
        <v>7.6700000000000004E-2</v>
      </c>
      <c r="X56" s="19">
        <v>6.3200000000000006E-2</v>
      </c>
      <c r="Y56" s="19">
        <v>5.0700000000000002E-2</v>
      </c>
      <c r="Z56" s="19">
        <v>4.2000000000000003E-2</v>
      </c>
      <c r="AA56" s="19">
        <v>3.49E-2</v>
      </c>
      <c r="AB56" s="19">
        <v>2.86E-2</v>
      </c>
      <c r="AC56" s="19">
        <v>2.6100000000000002E-2</v>
      </c>
      <c r="AD56" s="19">
        <v>2.4299999999999999E-2</v>
      </c>
      <c r="AE56" s="19">
        <v>2.0199999999999999E-2</v>
      </c>
      <c r="AF56" s="19">
        <v>1.9800000000000002E-2</v>
      </c>
      <c r="AG56" s="19">
        <v>1.9E-2</v>
      </c>
      <c r="AH56" s="19">
        <v>1.72E-2</v>
      </c>
      <c r="AI56" s="19">
        <v>1.4999999999999999E-2</v>
      </c>
      <c r="AJ56" s="31">
        <f t="array" ref="AJ56">MATCH(TRUE,U56:AI56&lt;=0.03,0)</f>
        <v>8</v>
      </c>
      <c r="AK56" s="28">
        <f t="shared" si="0"/>
        <v>7</v>
      </c>
    </row>
    <row r="57" spans="1:37" ht="15" x14ac:dyDescent="0.25">
      <c r="A57" s="37" t="s">
        <v>117</v>
      </c>
      <c r="B57" s="19">
        <v>0.188</v>
      </c>
      <c r="C57" s="19">
        <v>0.115</v>
      </c>
      <c r="D57" s="19">
        <v>7.2900000000000006E-2</v>
      </c>
      <c r="E57" s="19">
        <v>5.04E-2</v>
      </c>
      <c r="F57" s="19">
        <v>3.7999999999999999E-2</v>
      </c>
      <c r="G57" s="19">
        <v>2.9600000000000001E-2</v>
      </c>
      <c r="H57" s="19">
        <v>2.2700000000000001E-2</v>
      </c>
      <c r="I57" s="19">
        <v>1.8599999999999998E-2</v>
      </c>
      <c r="J57" s="19">
        <v>1.5800000000000002E-2</v>
      </c>
      <c r="K57" s="19">
        <v>1.37E-2</v>
      </c>
      <c r="L57" s="19">
        <v>1.26E-2</v>
      </c>
      <c r="M57" s="19">
        <v>1.0999999999999999E-2</v>
      </c>
      <c r="N57" s="19">
        <v>9.7999999999999997E-3</v>
      </c>
      <c r="O57" s="19">
        <v>9.4000000000000004E-3</v>
      </c>
      <c r="P57" s="19">
        <v>8.8999999999999999E-3</v>
      </c>
      <c r="Q57" s="31">
        <f t="array" ref="Q57">MATCH(TRUE,B57:P57&lt;=0.03,0)</f>
        <v>6</v>
      </c>
      <c r="R57" s="28">
        <f t="shared" si="1"/>
        <v>5</v>
      </c>
      <c r="T57" s="37" t="s">
        <v>117</v>
      </c>
      <c r="U57" s="19">
        <v>0.20860000000000001</v>
      </c>
      <c r="V57" s="19">
        <v>0.125</v>
      </c>
      <c r="W57" s="19">
        <v>7.7700000000000005E-2</v>
      </c>
      <c r="X57" s="19">
        <v>5.5300000000000002E-2</v>
      </c>
      <c r="Y57" s="19">
        <v>4.2999999999999997E-2</v>
      </c>
      <c r="Z57" s="19">
        <v>3.1899999999999998E-2</v>
      </c>
      <c r="AA57" s="19">
        <v>2.5000000000000001E-2</v>
      </c>
      <c r="AB57" s="19">
        <v>2.12E-2</v>
      </c>
      <c r="AC57" s="19">
        <v>1.66E-2</v>
      </c>
      <c r="AD57" s="19">
        <v>1.4200000000000001E-2</v>
      </c>
      <c r="AE57" s="19">
        <v>1.2999999999999999E-2</v>
      </c>
      <c r="AF57" s="19">
        <v>1.1900000000000001E-2</v>
      </c>
      <c r="AG57" s="19">
        <v>1.0999999999999999E-2</v>
      </c>
      <c r="AH57" s="19">
        <v>1.0200000000000001E-2</v>
      </c>
      <c r="AI57" s="19">
        <v>9.2999999999999992E-3</v>
      </c>
      <c r="AJ57" s="31">
        <f t="array" ref="AJ57">MATCH(TRUE,U57:AI57&lt;=0.03,0)</f>
        <v>7</v>
      </c>
      <c r="AK57" s="28">
        <f t="shared" si="0"/>
        <v>6</v>
      </c>
    </row>
    <row r="58" spans="1:37" ht="15" x14ac:dyDescent="0.25">
      <c r="A58" s="37" t="s">
        <v>119</v>
      </c>
      <c r="B58" s="19">
        <v>0.18920000000000001</v>
      </c>
      <c r="C58" s="19">
        <v>0.12870000000000001</v>
      </c>
      <c r="D58" s="19">
        <v>8.1600000000000006E-2</v>
      </c>
      <c r="E58" s="19">
        <v>6.1100000000000002E-2</v>
      </c>
      <c r="F58" s="19">
        <v>4.9200000000000001E-2</v>
      </c>
      <c r="G58" s="19">
        <v>3.8699999999999998E-2</v>
      </c>
      <c r="H58" s="19">
        <v>3.1099999999999999E-2</v>
      </c>
      <c r="I58" s="19">
        <v>2.6100000000000002E-2</v>
      </c>
      <c r="J58" s="19">
        <v>2.1299999999999999E-2</v>
      </c>
      <c r="K58" s="19">
        <v>1.84E-2</v>
      </c>
      <c r="L58" s="19">
        <v>1.6500000000000001E-2</v>
      </c>
      <c r="M58" s="19">
        <v>1.6E-2</v>
      </c>
      <c r="N58" s="19">
        <v>1.5100000000000001E-2</v>
      </c>
      <c r="O58" s="19">
        <v>1.4800000000000001E-2</v>
      </c>
      <c r="P58" s="19">
        <v>1.41E-2</v>
      </c>
      <c r="Q58" s="31">
        <f t="array" ref="Q58">MATCH(TRUE,B58:P58&lt;=0.03,0)</f>
        <v>8</v>
      </c>
      <c r="R58" s="28">
        <f t="shared" si="1"/>
        <v>7</v>
      </c>
      <c r="T58" s="37" t="s">
        <v>119</v>
      </c>
      <c r="U58" s="19">
        <v>0.20419999999999999</v>
      </c>
      <c r="V58" s="19">
        <v>0.1346</v>
      </c>
      <c r="W58" s="19">
        <v>8.8499999999999995E-2</v>
      </c>
      <c r="X58" s="19">
        <v>6.4799999999999996E-2</v>
      </c>
      <c r="Y58" s="19">
        <v>5.1499999999999997E-2</v>
      </c>
      <c r="Z58" s="19">
        <v>4.02E-2</v>
      </c>
      <c r="AA58" s="19">
        <v>3.1800000000000002E-2</v>
      </c>
      <c r="AB58" s="19">
        <v>2.7799999999999998E-2</v>
      </c>
      <c r="AC58" s="19">
        <v>2.2800000000000001E-2</v>
      </c>
      <c r="AD58" s="19">
        <v>1.9400000000000001E-2</v>
      </c>
      <c r="AE58" s="19">
        <v>1.7000000000000001E-2</v>
      </c>
      <c r="AF58" s="19">
        <v>1.6299999999999999E-2</v>
      </c>
      <c r="AG58" s="19">
        <v>1.5699999999999999E-2</v>
      </c>
      <c r="AH58" s="19">
        <v>1.5299999999999999E-2</v>
      </c>
      <c r="AI58" s="19">
        <v>1.44E-2</v>
      </c>
      <c r="AJ58" s="31">
        <f t="array" ref="AJ58">MATCH(TRUE,U58:AI58&lt;=0.03,0)</f>
        <v>8</v>
      </c>
      <c r="AK58" s="28">
        <f t="shared" si="0"/>
        <v>7</v>
      </c>
    </row>
    <row r="59" spans="1:37" ht="15" x14ac:dyDescent="0.25">
      <c r="A59" s="37" t="s">
        <v>120</v>
      </c>
      <c r="B59" s="19">
        <v>0.1704</v>
      </c>
      <c r="C59" s="19">
        <v>0.1116</v>
      </c>
      <c r="D59" s="19">
        <v>6.7100000000000007E-2</v>
      </c>
      <c r="E59" s="19">
        <v>5.16E-2</v>
      </c>
      <c r="F59" s="19">
        <v>4.0399999999999998E-2</v>
      </c>
      <c r="G59" s="19">
        <v>3.1600000000000003E-2</v>
      </c>
      <c r="H59" s="19">
        <v>2.6200000000000001E-2</v>
      </c>
      <c r="I59" s="19">
        <v>2.18E-2</v>
      </c>
      <c r="J59" s="19">
        <v>1.9300000000000001E-2</v>
      </c>
      <c r="K59" s="19">
        <v>1.7899999999999999E-2</v>
      </c>
      <c r="L59" s="19">
        <v>1.49E-2</v>
      </c>
      <c r="M59" s="19">
        <v>1.46E-2</v>
      </c>
      <c r="N59" s="19">
        <v>1.34E-2</v>
      </c>
      <c r="O59" s="19">
        <v>1.32E-2</v>
      </c>
      <c r="P59" s="19">
        <v>1.3100000000000001E-2</v>
      </c>
      <c r="Q59" s="31">
        <f t="array" ref="Q59">MATCH(TRUE,B59:P59&lt;=0.03,0)</f>
        <v>7</v>
      </c>
      <c r="R59" s="28">
        <f t="shared" si="1"/>
        <v>6</v>
      </c>
      <c r="T59" s="37" t="s">
        <v>120</v>
      </c>
      <c r="U59" s="19">
        <v>0.1923</v>
      </c>
      <c r="V59" s="19">
        <v>0.1208</v>
      </c>
      <c r="W59" s="19">
        <v>7.3800000000000004E-2</v>
      </c>
      <c r="X59" s="19">
        <v>5.67E-2</v>
      </c>
      <c r="Y59" s="19">
        <v>4.58E-2</v>
      </c>
      <c r="Z59" s="19">
        <v>3.5499999999999997E-2</v>
      </c>
      <c r="AA59" s="19">
        <v>2.8400000000000002E-2</v>
      </c>
      <c r="AB59" s="19">
        <v>2.4899999999999999E-2</v>
      </c>
      <c r="AC59" s="19">
        <v>2.0899999999999998E-2</v>
      </c>
      <c r="AD59" s="19">
        <v>1.78E-2</v>
      </c>
      <c r="AE59" s="19">
        <v>1.6E-2</v>
      </c>
      <c r="AF59" s="19">
        <v>1.5299999999999999E-2</v>
      </c>
      <c r="AG59" s="19">
        <v>1.4999999999999999E-2</v>
      </c>
      <c r="AH59" s="19">
        <v>1.3599999999999999E-2</v>
      </c>
      <c r="AI59" s="19">
        <v>1.34E-2</v>
      </c>
      <c r="AJ59" s="31">
        <f t="array" ref="AJ59">MATCH(TRUE,U59:AI59&lt;=0.03,0)</f>
        <v>7</v>
      </c>
      <c r="AK59" s="28">
        <f t="shared" si="0"/>
        <v>6</v>
      </c>
    </row>
    <row r="60" spans="1:37" ht="15" x14ac:dyDescent="0.25">
      <c r="A60" s="37" t="s">
        <v>122</v>
      </c>
      <c r="B60" s="19">
        <v>0.19489999999999999</v>
      </c>
      <c r="C60" s="19">
        <v>0.129</v>
      </c>
      <c r="D60" s="19">
        <v>8.43E-2</v>
      </c>
      <c r="E60" s="19">
        <v>6.1800000000000001E-2</v>
      </c>
      <c r="F60" s="19">
        <v>4.9700000000000001E-2</v>
      </c>
      <c r="G60" s="19">
        <v>3.9600000000000003E-2</v>
      </c>
      <c r="H60" s="19">
        <v>3.1E-2</v>
      </c>
      <c r="I60" s="19">
        <v>2.6100000000000002E-2</v>
      </c>
      <c r="J60" s="19">
        <v>2.1999999999999999E-2</v>
      </c>
      <c r="K60" s="19">
        <v>0.02</v>
      </c>
      <c r="L60" s="19">
        <v>1.78E-2</v>
      </c>
      <c r="M60" s="19">
        <v>1.66E-2</v>
      </c>
      <c r="N60" s="19">
        <v>1.6500000000000001E-2</v>
      </c>
      <c r="O60" s="19">
        <v>1.54E-2</v>
      </c>
      <c r="P60" s="19">
        <v>1.52E-2</v>
      </c>
      <c r="Q60" s="31">
        <f t="array" ref="Q60">MATCH(TRUE,B60:P60&lt;=0.03,0)</f>
        <v>8</v>
      </c>
      <c r="R60" s="28">
        <f t="shared" si="1"/>
        <v>7</v>
      </c>
      <c r="T60" s="37" t="s">
        <v>122</v>
      </c>
      <c r="U60" s="19">
        <v>0.20219999999999999</v>
      </c>
      <c r="V60" s="19">
        <v>0.12939999999999999</v>
      </c>
      <c r="W60" s="19">
        <v>8.3400000000000002E-2</v>
      </c>
      <c r="X60" s="19">
        <v>6.1499999999999999E-2</v>
      </c>
      <c r="Y60" s="19">
        <v>5.0900000000000001E-2</v>
      </c>
      <c r="Z60" s="19">
        <v>4.07E-2</v>
      </c>
      <c r="AA60" s="19">
        <v>3.1199999999999999E-2</v>
      </c>
      <c r="AB60" s="19">
        <v>2.7E-2</v>
      </c>
      <c r="AC60" s="19">
        <v>2.2800000000000001E-2</v>
      </c>
      <c r="AD60" s="19">
        <v>1.9599999999999999E-2</v>
      </c>
      <c r="AE60" s="19">
        <v>1.7999999999999999E-2</v>
      </c>
      <c r="AF60" s="19">
        <v>1.7500000000000002E-2</v>
      </c>
      <c r="AG60" s="19">
        <v>1.6199999999999999E-2</v>
      </c>
      <c r="AH60" s="19">
        <v>1.5900000000000001E-2</v>
      </c>
      <c r="AI60" s="19">
        <v>1.46E-2</v>
      </c>
      <c r="AJ60" s="31">
        <f t="array" ref="AJ60">MATCH(TRUE,U60:AI60&lt;=0.03,0)</f>
        <v>8</v>
      </c>
      <c r="AK60" s="28">
        <f t="shared" si="0"/>
        <v>7</v>
      </c>
    </row>
    <row r="61" spans="1:37" ht="15" x14ac:dyDescent="0.25">
      <c r="A61" s="37" t="s">
        <v>123</v>
      </c>
      <c r="B61" s="19">
        <v>5.5999999999999999E-3</v>
      </c>
      <c r="C61" s="19">
        <v>7.1999999999999998E-3</v>
      </c>
      <c r="D61" s="19">
        <v>4.8999999999999998E-3</v>
      </c>
      <c r="E61" s="19">
        <v>5.4000000000000003E-3</v>
      </c>
      <c r="F61" s="19">
        <v>4.4000000000000003E-3</v>
      </c>
      <c r="G61" s="19">
        <v>4.3E-3</v>
      </c>
      <c r="H61" s="19">
        <v>4.3E-3</v>
      </c>
      <c r="I61" s="19">
        <v>3.5000000000000001E-3</v>
      </c>
      <c r="J61" s="19">
        <v>3.3999999999999998E-3</v>
      </c>
      <c r="K61" s="19">
        <v>2.8E-3</v>
      </c>
      <c r="L61" s="19">
        <v>3.0999999999999999E-3</v>
      </c>
      <c r="M61" s="19">
        <v>3.2000000000000002E-3</v>
      </c>
      <c r="N61" s="19">
        <v>3.0000000000000001E-3</v>
      </c>
      <c r="O61" s="19">
        <v>3.5999999999999999E-3</v>
      </c>
      <c r="P61" s="19">
        <v>2.8E-3</v>
      </c>
      <c r="Q61" s="31">
        <f t="array" ref="Q61">MATCH(TRUE,B61:P61&lt;=0.03,0)</f>
        <v>1</v>
      </c>
      <c r="R61" s="28">
        <f t="shared" si="1"/>
        <v>0</v>
      </c>
      <c r="T61" s="37" t="s">
        <v>123</v>
      </c>
      <c r="U61" s="19">
        <v>6.1999999999999998E-3</v>
      </c>
      <c r="V61" s="19">
        <v>8.0000000000000002E-3</v>
      </c>
      <c r="W61" s="19">
        <v>6.4000000000000003E-3</v>
      </c>
      <c r="X61" s="19">
        <v>6.1999999999999998E-3</v>
      </c>
      <c r="Y61" s="19">
        <v>5.0000000000000001E-3</v>
      </c>
      <c r="Z61" s="19">
        <v>5.3E-3</v>
      </c>
      <c r="AA61" s="19">
        <v>4.7000000000000002E-3</v>
      </c>
      <c r="AB61" s="19">
        <v>3.7000000000000002E-3</v>
      </c>
      <c r="AC61" s="19">
        <v>3.7000000000000002E-3</v>
      </c>
      <c r="AD61" s="19">
        <v>3.8999999999999998E-3</v>
      </c>
      <c r="AE61" s="19">
        <v>3.3999999999999998E-3</v>
      </c>
      <c r="AF61" s="19">
        <v>3.5000000000000001E-3</v>
      </c>
      <c r="AG61" s="19">
        <v>3.7000000000000002E-3</v>
      </c>
      <c r="AH61" s="19">
        <v>2.8E-3</v>
      </c>
      <c r="AI61" s="19">
        <v>3.3E-3</v>
      </c>
      <c r="AJ61" s="31">
        <f t="array" ref="AJ61">MATCH(TRUE,U61:AI61&lt;=0.03,0)</f>
        <v>1</v>
      </c>
      <c r="AK61" s="28">
        <f t="shared" si="0"/>
        <v>0</v>
      </c>
    </row>
    <row r="62" spans="1:37" ht="15" x14ac:dyDescent="0.25">
      <c r="A62" s="37" t="s">
        <v>158</v>
      </c>
      <c r="B62" s="19">
        <v>0.1235</v>
      </c>
      <c r="C62" s="19">
        <v>8.2400000000000001E-2</v>
      </c>
      <c r="D62" s="19">
        <v>5.8700000000000002E-2</v>
      </c>
      <c r="E62" s="19">
        <v>5.2900000000000003E-2</v>
      </c>
      <c r="F62" s="19">
        <v>4.3700000000000003E-2</v>
      </c>
      <c r="G62" s="19">
        <v>3.4700000000000002E-2</v>
      </c>
      <c r="H62" s="19">
        <v>2.9600000000000001E-2</v>
      </c>
      <c r="I62" s="19">
        <v>2.4400000000000002E-2</v>
      </c>
      <c r="J62" s="19">
        <v>2.1000000000000001E-2</v>
      </c>
      <c r="K62" s="19">
        <v>1.84E-2</v>
      </c>
      <c r="L62" s="19">
        <v>1.7299999999999999E-2</v>
      </c>
      <c r="M62" s="19">
        <v>1.5800000000000002E-2</v>
      </c>
      <c r="N62" s="19">
        <v>1.47E-2</v>
      </c>
      <c r="O62" s="19">
        <v>1.4999999999999999E-2</v>
      </c>
      <c r="P62" s="19">
        <v>1.37E-2</v>
      </c>
      <c r="Q62" s="31">
        <f t="array" ref="Q62">MATCH(TRUE,B62:P62&lt;=0.03,0)</f>
        <v>7</v>
      </c>
      <c r="R62" s="28">
        <f t="shared" si="1"/>
        <v>6</v>
      </c>
      <c r="T62" s="37" t="s">
        <v>158</v>
      </c>
      <c r="U62" s="19">
        <v>0.1376</v>
      </c>
      <c r="V62" s="19">
        <v>8.8099999999999998E-2</v>
      </c>
      <c r="W62" s="19">
        <v>6.3899999999999998E-2</v>
      </c>
      <c r="X62" s="19">
        <v>5.5100000000000003E-2</v>
      </c>
      <c r="Y62" s="19">
        <v>4.6399999999999997E-2</v>
      </c>
      <c r="Z62" s="19">
        <v>3.6900000000000002E-2</v>
      </c>
      <c r="AA62" s="19">
        <v>3.1099999999999999E-2</v>
      </c>
      <c r="AB62" s="19">
        <v>2.64E-2</v>
      </c>
      <c r="AC62" s="19">
        <v>2.29E-2</v>
      </c>
      <c r="AD62" s="19">
        <v>2.0299999999999999E-2</v>
      </c>
      <c r="AE62" s="19">
        <v>1.78E-2</v>
      </c>
      <c r="AF62" s="19">
        <v>1.7100000000000001E-2</v>
      </c>
      <c r="AG62" s="19">
        <v>1.6199999999999999E-2</v>
      </c>
      <c r="AH62" s="19">
        <v>1.52E-2</v>
      </c>
      <c r="AI62" s="19">
        <v>1.43E-2</v>
      </c>
      <c r="AJ62" s="31">
        <f t="array" ref="AJ62">MATCH(TRUE,U62:AI62&lt;=0.03,0)</f>
        <v>8</v>
      </c>
      <c r="AK62" s="28">
        <f t="shared" si="0"/>
        <v>7</v>
      </c>
    </row>
    <row r="63" spans="1:37" ht="15" x14ac:dyDescent="0.25">
      <c r="A63" s="37" t="s">
        <v>159</v>
      </c>
      <c r="B63" s="19">
        <v>0.16309999999999999</v>
      </c>
      <c r="C63" s="19">
        <v>0.1142</v>
      </c>
      <c r="D63" s="19">
        <v>5.6899999999999999E-2</v>
      </c>
      <c r="E63" s="19">
        <v>3.85E-2</v>
      </c>
      <c r="F63" s="19">
        <v>3.0599999999999999E-2</v>
      </c>
      <c r="G63" s="19">
        <v>2.35E-2</v>
      </c>
      <c r="H63" s="19">
        <v>1.84E-2</v>
      </c>
      <c r="I63" s="19">
        <v>1.52E-2</v>
      </c>
      <c r="J63" s="19">
        <v>1.21E-2</v>
      </c>
      <c r="K63" s="19">
        <v>1.06E-2</v>
      </c>
      <c r="L63" s="19">
        <v>9.4000000000000004E-3</v>
      </c>
      <c r="M63" s="19">
        <v>8.8999999999999999E-3</v>
      </c>
      <c r="N63" s="19">
        <v>8.8000000000000005E-3</v>
      </c>
      <c r="O63" s="19">
        <v>8.8000000000000005E-3</v>
      </c>
      <c r="P63" s="19">
        <v>8.8000000000000005E-3</v>
      </c>
      <c r="Q63" s="31">
        <f t="array" ref="Q63">MATCH(TRUE,B63:P63&lt;=0.03,0)</f>
        <v>6</v>
      </c>
      <c r="R63" s="28">
        <f t="shared" si="1"/>
        <v>5</v>
      </c>
      <c r="T63" s="37" t="s">
        <v>159</v>
      </c>
      <c r="U63" s="19">
        <v>0.1915</v>
      </c>
      <c r="V63" s="19">
        <v>0.13020000000000001</v>
      </c>
      <c r="W63" s="19">
        <v>6.3500000000000001E-2</v>
      </c>
      <c r="X63" s="19">
        <v>4.36E-2</v>
      </c>
      <c r="Y63" s="19">
        <v>3.4599999999999999E-2</v>
      </c>
      <c r="Z63" s="19">
        <v>2.5899999999999999E-2</v>
      </c>
      <c r="AA63" s="19">
        <v>2.0400000000000001E-2</v>
      </c>
      <c r="AB63" s="19">
        <v>1.7600000000000001E-2</v>
      </c>
      <c r="AC63" s="19">
        <v>1.52E-2</v>
      </c>
      <c r="AD63" s="19">
        <v>1.1900000000000001E-2</v>
      </c>
      <c r="AE63" s="19">
        <v>1.1299999999999999E-2</v>
      </c>
      <c r="AF63" s="19">
        <v>1.1299999999999999E-2</v>
      </c>
      <c r="AG63" s="19">
        <v>1.0800000000000001E-2</v>
      </c>
      <c r="AH63" s="19">
        <v>1.03E-2</v>
      </c>
      <c r="AI63" s="19">
        <v>9.5999999999999992E-3</v>
      </c>
      <c r="AJ63" s="31">
        <f t="array" ref="AJ63">MATCH(TRUE,U63:AI63&lt;=0.03,0)</f>
        <v>6</v>
      </c>
      <c r="AK63" s="28">
        <f t="shared" si="0"/>
        <v>5</v>
      </c>
    </row>
    <row r="64" spans="1:37" ht="15" x14ac:dyDescent="0.25">
      <c r="A64" s="37" t="s">
        <v>160</v>
      </c>
      <c r="B64" s="19">
        <v>0.22140000000000001</v>
      </c>
      <c r="C64" s="19">
        <v>0.15970000000000001</v>
      </c>
      <c r="D64" s="19">
        <v>0.11070000000000001</v>
      </c>
      <c r="E64" s="19">
        <v>8.9599999999999999E-2</v>
      </c>
      <c r="F64" s="19">
        <v>7.4499999999999997E-2</v>
      </c>
      <c r="G64" s="19">
        <v>5.9799999999999999E-2</v>
      </c>
      <c r="H64" s="19">
        <v>4.7399999999999998E-2</v>
      </c>
      <c r="I64" s="19">
        <v>3.9300000000000002E-2</v>
      </c>
      <c r="J64" s="19">
        <v>3.4000000000000002E-2</v>
      </c>
      <c r="K64" s="19">
        <v>2.86E-2</v>
      </c>
      <c r="L64" s="19">
        <v>2.46E-2</v>
      </c>
      <c r="M64" s="19">
        <v>2.23E-2</v>
      </c>
      <c r="N64" s="19">
        <v>2.12E-2</v>
      </c>
      <c r="O64" s="19">
        <v>1.9099999999999999E-2</v>
      </c>
      <c r="P64" s="19">
        <v>1.8599999999999998E-2</v>
      </c>
      <c r="Q64" s="31">
        <f t="array" ref="Q64">MATCH(TRUE,B64:P64&lt;=0.03,0)</f>
        <v>10</v>
      </c>
      <c r="R64" s="28">
        <f t="shared" si="1"/>
        <v>9</v>
      </c>
      <c r="T64" s="37" t="s">
        <v>160</v>
      </c>
      <c r="U64" s="19">
        <v>0.28220000000000001</v>
      </c>
      <c r="V64" s="19">
        <v>0.1903</v>
      </c>
      <c r="W64" s="19">
        <v>0.13589999999999999</v>
      </c>
      <c r="X64" s="19">
        <v>0.10829999999999999</v>
      </c>
      <c r="Y64" s="19">
        <v>9.1200000000000003E-2</v>
      </c>
      <c r="Z64" s="19">
        <v>7.6100000000000001E-2</v>
      </c>
      <c r="AA64" s="19">
        <v>0.06</v>
      </c>
      <c r="AB64" s="19">
        <v>5.0200000000000002E-2</v>
      </c>
      <c r="AC64" s="19">
        <v>4.2299999999999997E-2</v>
      </c>
      <c r="AD64" s="19">
        <v>3.6200000000000003E-2</v>
      </c>
      <c r="AE64" s="19">
        <v>3.15E-2</v>
      </c>
      <c r="AF64" s="19">
        <v>2.9499999999999998E-2</v>
      </c>
      <c r="AG64" s="19">
        <v>2.5700000000000001E-2</v>
      </c>
      <c r="AH64" s="19">
        <v>2.3800000000000002E-2</v>
      </c>
      <c r="AI64" s="19">
        <v>2.3300000000000001E-2</v>
      </c>
      <c r="AJ64" s="31">
        <f t="array" ref="AJ64">MATCH(TRUE,U64:AI64&lt;=0.03,0)</f>
        <v>12</v>
      </c>
      <c r="AK64" s="28">
        <f t="shared" si="0"/>
        <v>11</v>
      </c>
    </row>
    <row r="65" spans="1:37" ht="15" x14ac:dyDescent="0.25">
      <c r="A65" s="37" t="s">
        <v>163</v>
      </c>
      <c r="B65" s="19">
        <v>0.2097</v>
      </c>
      <c r="C65" s="19">
        <v>0.13320000000000001</v>
      </c>
      <c r="D65" s="19">
        <v>8.4900000000000003E-2</v>
      </c>
      <c r="E65" s="19">
        <v>6.5100000000000005E-2</v>
      </c>
      <c r="F65" s="19">
        <v>5.11E-2</v>
      </c>
      <c r="G65" s="19">
        <v>3.9E-2</v>
      </c>
      <c r="H65" s="19">
        <v>3.0700000000000002E-2</v>
      </c>
      <c r="I65" s="19">
        <v>2.46E-2</v>
      </c>
      <c r="J65" s="19">
        <v>2.12E-2</v>
      </c>
      <c r="K65" s="19">
        <v>1.7899999999999999E-2</v>
      </c>
      <c r="L65" s="19">
        <v>1.6E-2</v>
      </c>
      <c r="M65" s="19">
        <v>1.5599999999999999E-2</v>
      </c>
      <c r="N65" s="19">
        <v>1.5100000000000001E-2</v>
      </c>
      <c r="O65" s="19">
        <v>1.37E-2</v>
      </c>
      <c r="P65" s="19">
        <v>1.32E-2</v>
      </c>
      <c r="Q65" s="31">
        <f t="array" ref="Q65">MATCH(TRUE,B65:P65&lt;=0.03,0)</f>
        <v>8</v>
      </c>
      <c r="R65" s="28">
        <f t="shared" si="1"/>
        <v>7</v>
      </c>
      <c r="T65" s="37" t="s">
        <v>163</v>
      </c>
      <c r="U65" s="19">
        <v>0.23960000000000001</v>
      </c>
      <c r="V65" s="19">
        <v>0.14269999999999999</v>
      </c>
      <c r="W65" s="19">
        <v>9.1800000000000007E-2</v>
      </c>
      <c r="X65" s="19">
        <v>6.6299999999999998E-2</v>
      </c>
      <c r="Y65" s="19">
        <v>5.4100000000000002E-2</v>
      </c>
      <c r="Z65" s="19">
        <v>4.2200000000000001E-2</v>
      </c>
      <c r="AA65" s="19">
        <v>3.2800000000000003E-2</v>
      </c>
      <c r="AB65" s="19">
        <v>2.58E-2</v>
      </c>
      <c r="AC65" s="19">
        <v>2.1399999999999999E-2</v>
      </c>
      <c r="AD65" s="19">
        <v>1.9699999999999999E-2</v>
      </c>
      <c r="AE65" s="19">
        <v>1.7000000000000001E-2</v>
      </c>
      <c r="AF65" s="19">
        <v>1.72E-2</v>
      </c>
      <c r="AG65" s="19">
        <v>1.5800000000000002E-2</v>
      </c>
      <c r="AH65" s="19">
        <v>1.43E-2</v>
      </c>
      <c r="AI65" s="19">
        <v>1.3899999999999999E-2</v>
      </c>
      <c r="AJ65" s="31">
        <f t="array" ref="AJ65">MATCH(TRUE,U65:AI65&lt;=0.03,0)</f>
        <v>8</v>
      </c>
      <c r="AK65" s="28">
        <f t="shared" si="0"/>
        <v>7</v>
      </c>
    </row>
    <row r="66" spans="1:37" ht="15" x14ac:dyDescent="0.25">
      <c r="A66" s="37" t="s">
        <v>165</v>
      </c>
      <c r="B66" s="19">
        <v>0.224</v>
      </c>
      <c r="C66" s="19">
        <v>0.1525</v>
      </c>
      <c r="D66" s="19">
        <v>9.4600000000000004E-2</v>
      </c>
      <c r="E66" s="19">
        <v>6.9500000000000006E-2</v>
      </c>
      <c r="F66" s="19">
        <v>5.7599999999999998E-2</v>
      </c>
      <c r="G66" s="19">
        <v>4.3799999999999999E-2</v>
      </c>
      <c r="H66" s="19">
        <v>3.39E-2</v>
      </c>
      <c r="I66" s="19">
        <v>2.7699999999999999E-2</v>
      </c>
      <c r="J66" s="19">
        <v>2.3400000000000001E-2</v>
      </c>
      <c r="K66" s="19">
        <v>2.01E-2</v>
      </c>
      <c r="L66" s="19">
        <v>1.8700000000000001E-2</v>
      </c>
      <c r="M66" s="19">
        <v>1.7399999999999999E-2</v>
      </c>
      <c r="N66" s="19">
        <v>1.6199999999999999E-2</v>
      </c>
      <c r="O66" s="19">
        <v>1.54E-2</v>
      </c>
      <c r="P66" s="19">
        <v>1.4500000000000001E-2</v>
      </c>
      <c r="Q66" s="31">
        <f t="array" ref="Q66">MATCH(TRUE,B66:P66&lt;=0.03,0)</f>
        <v>8</v>
      </c>
      <c r="R66" s="28">
        <f t="shared" si="1"/>
        <v>7</v>
      </c>
      <c r="T66" s="37" t="s">
        <v>165</v>
      </c>
      <c r="U66" s="19">
        <v>0.25080000000000002</v>
      </c>
      <c r="V66" s="19">
        <v>0.16139999999999999</v>
      </c>
      <c r="W66" s="19">
        <v>0.1036</v>
      </c>
      <c r="X66" s="19">
        <v>7.5700000000000003E-2</v>
      </c>
      <c r="Y66" s="19">
        <v>5.96E-2</v>
      </c>
      <c r="Z66" s="19">
        <v>4.5499999999999999E-2</v>
      </c>
      <c r="AA66" s="19">
        <v>3.4700000000000002E-2</v>
      </c>
      <c r="AB66" s="19">
        <v>2.92E-2</v>
      </c>
      <c r="AC66" s="19">
        <v>2.4199999999999999E-2</v>
      </c>
      <c r="AD66" s="19">
        <v>2.1100000000000001E-2</v>
      </c>
      <c r="AE66" s="19">
        <v>1.9199999999999998E-2</v>
      </c>
      <c r="AF66" s="19">
        <v>1.78E-2</v>
      </c>
      <c r="AG66" s="19">
        <v>1.77E-2</v>
      </c>
      <c r="AH66" s="19">
        <v>1.5299999999999999E-2</v>
      </c>
      <c r="AI66" s="19">
        <v>1.5599999999999999E-2</v>
      </c>
      <c r="AJ66" s="31">
        <f t="array" ref="AJ66">MATCH(TRUE,U66:AI66&lt;=0.03,0)</f>
        <v>8</v>
      </c>
      <c r="AK66" s="28">
        <f t="shared" si="0"/>
        <v>7</v>
      </c>
    </row>
    <row r="67" spans="1:37" ht="15" x14ac:dyDescent="0.25">
      <c r="A67" s="37" t="s">
        <v>166</v>
      </c>
      <c r="B67" s="19">
        <v>0.1928</v>
      </c>
      <c r="C67" s="19">
        <v>0.129</v>
      </c>
      <c r="D67" s="19">
        <v>6.6500000000000004E-2</v>
      </c>
      <c r="E67" s="19">
        <v>4.7600000000000003E-2</v>
      </c>
      <c r="F67" s="19">
        <v>3.8300000000000001E-2</v>
      </c>
      <c r="G67" s="19">
        <v>2.9100000000000001E-2</v>
      </c>
      <c r="H67" s="19">
        <v>2.29E-2</v>
      </c>
      <c r="I67" s="19">
        <v>1.8200000000000001E-2</v>
      </c>
      <c r="J67" s="19">
        <v>1.5800000000000002E-2</v>
      </c>
      <c r="K67" s="19">
        <v>1.44E-2</v>
      </c>
      <c r="L67" s="19">
        <v>1.2200000000000001E-2</v>
      </c>
      <c r="M67" s="19">
        <v>1.0999999999999999E-2</v>
      </c>
      <c r="N67" s="19">
        <v>1.15E-2</v>
      </c>
      <c r="O67" s="19">
        <v>1.11E-2</v>
      </c>
      <c r="P67" s="19">
        <v>1.14E-2</v>
      </c>
      <c r="Q67" s="31">
        <f t="array" ref="Q67">MATCH(TRUE,B67:P67&lt;=0.03,0)</f>
        <v>6</v>
      </c>
      <c r="R67" s="28">
        <f t="shared" si="1"/>
        <v>5</v>
      </c>
      <c r="T67" s="37" t="s">
        <v>166</v>
      </c>
      <c r="U67" s="19">
        <v>0.21510000000000001</v>
      </c>
      <c r="V67" s="19">
        <v>0.13750000000000001</v>
      </c>
      <c r="W67" s="19">
        <v>7.3999999999999996E-2</v>
      </c>
      <c r="X67" s="19">
        <v>0.05</v>
      </c>
      <c r="Y67" s="19">
        <v>4.0899999999999999E-2</v>
      </c>
      <c r="Z67" s="19">
        <v>3.0599999999999999E-2</v>
      </c>
      <c r="AA67" s="19">
        <v>2.4799999999999999E-2</v>
      </c>
      <c r="AB67" s="19">
        <v>1.9800000000000002E-2</v>
      </c>
      <c r="AC67" s="19">
        <v>1.6500000000000001E-2</v>
      </c>
      <c r="AD67" s="19">
        <v>1.43E-2</v>
      </c>
      <c r="AE67" s="19">
        <v>1.3899999999999999E-2</v>
      </c>
      <c r="AF67" s="19">
        <v>1.2500000000000001E-2</v>
      </c>
      <c r="AG67" s="19">
        <v>1.2200000000000001E-2</v>
      </c>
      <c r="AH67" s="19">
        <v>1.18E-2</v>
      </c>
      <c r="AI67" s="19">
        <v>1.15E-2</v>
      </c>
      <c r="AJ67" s="31">
        <f t="array" ref="AJ67">MATCH(TRUE,U67:AI67&lt;=0.03,0)</f>
        <v>7</v>
      </c>
      <c r="AK67" s="28">
        <f>AJ67-1</f>
        <v>6</v>
      </c>
    </row>
    <row r="68" spans="1:37" ht="15" x14ac:dyDescent="0.25">
      <c r="A68" s="37" t="s">
        <v>168</v>
      </c>
      <c r="B68" s="19">
        <v>0.43969999999999998</v>
      </c>
      <c r="C68" s="19">
        <v>0.28520000000000001</v>
      </c>
      <c r="D68" s="19">
        <v>0.13350000000000001</v>
      </c>
      <c r="E68" s="19">
        <v>0.106</v>
      </c>
      <c r="F68" s="19">
        <v>6.7699999999999996E-2</v>
      </c>
      <c r="G68" s="19">
        <v>5.3800000000000001E-2</v>
      </c>
      <c r="H68" s="19">
        <v>3.95E-2</v>
      </c>
      <c r="I68" s="19">
        <v>3.32E-2</v>
      </c>
      <c r="J68" s="19">
        <v>3.1699999999999999E-2</v>
      </c>
      <c r="K68" s="19">
        <v>2.69E-2</v>
      </c>
      <c r="L68" s="19">
        <v>2.41E-2</v>
      </c>
      <c r="M68" s="19">
        <v>2.4E-2</v>
      </c>
      <c r="N68" s="19">
        <v>2.3699999999999999E-2</v>
      </c>
      <c r="O68" s="19">
        <v>2.29E-2</v>
      </c>
      <c r="P68" s="19">
        <v>2.2700000000000001E-2</v>
      </c>
      <c r="Q68" s="31">
        <f t="array" ref="Q68">MATCH(TRUE,B68:P68&lt;=0.03,0)</f>
        <v>10</v>
      </c>
      <c r="R68" s="28">
        <f t="shared" si="1"/>
        <v>9</v>
      </c>
      <c r="T68" s="37" t="s">
        <v>168</v>
      </c>
      <c r="U68" s="19">
        <v>0.29599999999999999</v>
      </c>
      <c r="V68" s="19">
        <v>0.19980000000000001</v>
      </c>
      <c r="W68" s="19">
        <v>0.1177</v>
      </c>
      <c r="X68" s="19">
        <v>8.0500000000000002E-2</v>
      </c>
      <c r="Y68" s="19">
        <v>5.7000000000000002E-2</v>
      </c>
      <c r="Z68" s="19">
        <v>4.5199999999999997E-2</v>
      </c>
      <c r="AA68" s="19">
        <v>3.8100000000000002E-2</v>
      </c>
      <c r="AB68" s="19">
        <v>3.3000000000000002E-2</v>
      </c>
      <c r="AC68" s="19">
        <v>3.1600000000000003E-2</v>
      </c>
      <c r="AD68" s="19">
        <v>2.92E-2</v>
      </c>
      <c r="AE68" s="19">
        <v>2.63E-2</v>
      </c>
      <c r="AF68" s="19">
        <v>2.6100000000000002E-2</v>
      </c>
      <c r="AG68" s="19">
        <v>2.5600000000000001E-2</v>
      </c>
      <c r="AH68" s="19">
        <v>2.4E-2</v>
      </c>
      <c r="AI68" s="19">
        <v>2.29E-2</v>
      </c>
      <c r="AJ68" s="31">
        <f t="array" ref="AJ68">MATCH(TRUE,U68:AI68&lt;=0.03,0)</f>
        <v>10</v>
      </c>
      <c r="AK68" s="28">
        <f>AJ68-1</f>
        <v>9</v>
      </c>
    </row>
    <row r="69" spans="1:37" ht="15" x14ac:dyDescent="0.25">
      <c r="A69" s="37" t="s">
        <v>170</v>
      </c>
      <c r="B69" s="19">
        <v>0.43</v>
      </c>
      <c r="C69" s="19">
        <v>0.2964</v>
      </c>
      <c r="D69" s="19">
        <v>0.14410000000000001</v>
      </c>
      <c r="E69" s="19">
        <v>0.1144</v>
      </c>
      <c r="F69" s="19">
        <v>7.2900000000000006E-2</v>
      </c>
      <c r="G69" s="19">
        <v>5.7099999999999998E-2</v>
      </c>
      <c r="H69" s="19">
        <v>4.36E-2</v>
      </c>
      <c r="I69" s="19">
        <v>3.6900000000000002E-2</v>
      </c>
      <c r="J69" s="19">
        <v>3.4099999999999998E-2</v>
      </c>
      <c r="K69" s="19">
        <v>2.92E-2</v>
      </c>
      <c r="L69" s="19">
        <v>2.8000000000000001E-2</v>
      </c>
      <c r="M69" s="19">
        <v>2.75E-2</v>
      </c>
      <c r="N69" s="19">
        <v>2.7099999999999999E-2</v>
      </c>
      <c r="O69" s="19">
        <v>2.64E-2</v>
      </c>
      <c r="P69" s="19">
        <v>2.5700000000000001E-2</v>
      </c>
      <c r="Q69" s="31">
        <f t="array" ref="Q69">MATCH(TRUE,B69:P69&lt;=0.03,0)</f>
        <v>10</v>
      </c>
      <c r="R69" s="28">
        <f t="shared" si="1"/>
        <v>9</v>
      </c>
      <c r="T69" s="37" t="s">
        <v>170</v>
      </c>
      <c r="U69" s="19">
        <v>0.30609999999999998</v>
      </c>
      <c r="V69" s="19">
        <v>0.20430000000000001</v>
      </c>
      <c r="W69" s="19">
        <v>0.1192</v>
      </c>
      <c r="X69" s="19">
        <v>7.9100000000000004E-2</v>
      </c>
      <c r="Y69" s="19">
        <v>5.7500000000000002E-2</v>
      </c>
      <c r="Z69" s="19">
        <v>4.5499999999999999E-2</v>
      </c>
      <c r="AA69" s="19">
        <v>3.9100000000000003E-2</v>
      </c>
      <c r="AB69" s="19">
        <v>3.4799999999999998E-2</v>
      </c>
      <c r="AC69" s="19">
        <v>3.3700000000000001E-2</v>
      </c>
      <c r="AD69" s="19">
        <v>3.0200000000000001E-2</v>
      </c>
      <c r="AE69" s="19">
        <v>2.8000000000000001E-2</v>
      </c>
      <c r="AF69" s="19">
        <v>2.76E-2</v>
      </c>
      <c r="AG69" s="19">
        <v>2.7E-2</v>
      </c>
      <c r="AH69" s="19">
        <v>2.53E-2</v>
      </c>
      <c r="AI69" s="19">
        <v>2.5000000000000001E-2</v>
      </c>
      <c r="AJ69" s="31">
        <f t="array" ref="AJ69">MATCH(TRUE,U69:AI69&lt;=0.03,0)</f>
        <v>11</v>
      </c>
      <c r="AK69" s="28">
        <f>AJ69-1</f>
        <v>10</v>
      </c>
    </row>
    <row r="70" spans="1:37" ht="15.75" thickBot="1" x14ac:dyDescent="0.3">
      <c r="A70" s="38" t="s">
        <v>172</v>
      </c>
      <c r="B70" s="29">
        <v>0.43390000000000001</v>
      </c>
      <c r="C70" s="29">
        <v>0.29399999999999998</v>
      </c>
      <c r="D70" s="29">
        <v>0.14269999999999999</v>
      </c>
      <c r="E70" s="29">
        <v>0.1137</v>
      </c>
      <c r="F70" s="29">
        <v>7.1900000000000006E-2</v>
      </c>
      <c r="G70" s="29">
        <v>5.5399999999999998E-2</v>
      </c>
      <c r="H70" s="29">
        <v>4.3299999999999998E-2</v>
      </c>
      <c r="I70" s="29">
        <v>3.8100000000000002E-2</v>
      </c>
      <c r="J70" s="29">
        <v>3.5900000000000001E-2</v>
      </c>
      <c r="K70" s="29">
        <v>2.9499999999999998E-2</v>
      </c>
      <c r="L70" s="29">
        <v>2.8799999999999999E-2</v>
      </c>
      <c r="M70" s="29">
        <v>2.8000000000000001E-2</v>
      </c>
      <c r="N70" s="29">
        <v>2.81E-2</v>
      </c>
      <c r="O70" s="29">
        <v>2.6100000000000002E-2</v>
      </c>
      <c r="P70" s="29">
        <v>2.58E-2</v>
      </c>
      <c r="Q70" s="32">
        <f t="array" ref="Q70">MATCH(TRUE,B70:P70&lt;=0.03,0)</f>
        <v>10</v>
      </c>
      <c r="R70" s="30">
        <f t="shared" si="1"/>
        <v>9</v>
      </c>
      <c r="T70" s="38" t="s">
        <v>172</v>
      </c>
      <c r="U70" s="29">
        <v>0.28760000000000002</v>
      </c>
      <c r="V70" s="29">
        <v>0.19320000000000001</v>
      </c>
      <c r="W70" s="29">
        <v>0.1164</v>
      </c>
      <c r="X70" s="29">
        <v>7.8100000000000003E-2</v>
      </c>
      <c r="Y70" s="29">
        <v>5.7700000000000001E-2</v>
      </c>
      <c r="Z70" s="29">
        <v>4.58E-2</v>
      </c>
      <c r="AA70" s="29">
        <v>4.0300000000000002E-2</v>
      </c>
      <c r="AB70" s="29">
        <v>3.5900000000000001E-2</v>
      </c>
      <c r="AC70" s="29">
        <v>3.5000000000000003E-2</v>
      </c>
      <c r="AD70" s="29">
        <v>3.2399999999999998E-2</v>
      </c>
      <c r="AE70" s="29">
        <v>3.0300000000000001E-2</v>
      </c>
      <c r="AF70" s="29">
        <v>2.9600000000000001E-2</v>
      </c>
      <c r="AG70" s="29">
        <v>2.7099999999999999E-2</v>
      </c>
      <c r="AH70" s="29">
        <v>2.75E-2</v>
      </c>
      <c r="AI70" s="29">
        <v>2.6800000000000001E-2</v>
      </c>
      <c r="AJ70" s="32">
        <f t="array" ref="AJ70">MATCH(TRUE,U70:AI70&lt;=0.03,0)</f>
        <v>12</v>
      </c>
      <c r="AK70" s="30">
        <f>AJ70-1</f>
        <v>11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zoomScaleNormal="100" workbookViewId="0"/>
  </sheetViews>
  <sheetFormatPr defaultColWidth="9.125" defaultRowHeight="15" x14ac:dyDescent="0.2"/>
  <cols>
    <col min="1" max="1" width="8.375" style="4" bestFit="1" customWidth="1"/>
    <col min="2" max="2" width="13.875" style="1" bestFit="1" customWidth="1"/>
    <col min="3" max="3" width="25.625" style="1" bestFit="1" customWidth="1"/>
    <col min="4" max="4" width="13.5" style="1" bestFit="1" customWidth="1"/>
    <col min="5" max="5" width="16.5" style="1" bestFit="1" customWidth="1"/>
    <col min="6" max="6" width="27.125" style="1" bestFit="1" customWidth="1"/>
    <col min="7" max="7" width="9.125" style="1"/>
    <col min="8" max="8" width="29.375" style="1" bestFit="1" customWidth="1"/>
    <col min="9" max="9" width="15" style="1" bestFit="1" customWidth="1"/>
    <col min="10" max="10" width="27" style="1" bestFit="1" customWidth="1"/>
    <col min="11" max="11" width="11.875" style="1" bestFit="1" customWidth="1"/>
    <col min="12" max="12" width="12.625" style="1" bestFit="1" customWidth="1"/>
    <col min="13" max="13" width="9.125" style="1"/>
    <col min="14" max="14" width="16.625" style="1" customWidth="1"/>
    <col min="15" max="15" width="13.5" style="1" bestFit="1" customWidth="1"/>
    <col min="16" max="16" width="27" style="1" bestFit="1" customWidth="1"/>
    <col min="17" max="16384" width="9.125" style="1"/>
  </cols>
  <sheetData>
    <row r="1" spans="1:16" ht="15.75" thickBot="1" x14ac:dyDescent="0.25">
      <c r="A1" s="1" t="s">
        <v>185</v>
      </c>
      <c r="B1" s="20" t="s">
        <v>186</v>
      </c>
      <c r="C1" s="20" t="s">
        <v>187</v>
      </c>
      <c r="D1" s="20" t="s">
        <v>188</v>
      </c>
      <c r="E1" s="20" t="s">
        <v>189</v>
      </c>
      <c r="F1" s="20" t="s">
        <v>190</v>
      </c>
      <c r="H1" s="10" t="s">
        <v>191</v>
      </c>
      <c r="I1" s="21" t="s">
        <v>186</v>
      </c>
      <c r="J1" s="22" t="s">
        <v>192</v>
      </c>
      <c r="K1" s="22" t="s">
        <v>193</v>
      </c>
      <c r="L1" s="23" t="s">
        <v>194</v>
      </c>
      <c r="N1" s="21" t="s">
        <v>195</v>
      </c>
      <c r="O1" s="22" t="s">
        <v>186</v>
      </c>
      <c r="P1" s="23" t="s">
        <v>192</v>
      </c>
    </row>
    <row r="2" spans="1:16" x14ac:dyDescent="0.2">
      <c r="A2" s="120" t="s">
        <v>179</v>
      </c>
      <c r="B2" s="8" t="s">
        <v>196</v>
      </c>
      <c r="C2" s="1">
        <v>0.98699580803772202</v>
      </c>
      <c r="D2" s="1">
        <v>7.3658780627653096E-3</v>
      </c>
      <c r="E2" s="1">
        <v>0.209760125698324</v>
      </c>
      <c r="F2" s="7">
        <v>1.56542459019758E-3</v>
      </c>
      <c r="H2" s="123" t="s">
        <v>197</v>
      </c>
      <c r="I2" s="1" t="s">
        <v>198</v>
      </c>
      <c r="J2" s="1" t="s">
        <v>199</v>
      </c>
      <c r="K2" s="1" t="s">
        <v>22</v>
      </c>
      <c r="L2" s="7">
        <v>-10.021619510800001</v>
      </c>
      <c r="N2" s="10" t="s">
        <v>200</v>
      </c>
      <c r="O2" s="24" t="s">
        <v>201</v>
      </c>
      <c r="P2" s="9" t="s">
        <v>202</v>
      </c>
    </row>
    <row r="3" spans="1:16" x14ac:dyDescent="0.2">
      <c r="A3" s="121"/>
      <c r="B3" s="8" t="s">
        <v>203</v>
      </c>
      <c r="C3" s="1">
        <v>0.95536736294434799</v>
      </c>
      <c r="D3" s="1">
        <v>7.4857877112913798E-3</v>
      </c>
      <c r="E3" s="1">
        <v>0.20303832752613199</v>
      </c>
      <c r="F3" s="7">
        <v>1.5909082475165199E-3</v>
      </c>
      <c r="H3" s="124"/>
      <c r="I3" s="1" t="s">
        <v>204</v>
      </c>
      <c r="J3" s="1" t="s">
        <v>199</v>
      </c>
      <c r="K3" s="1" t="s">
        <v>22</v>
      </c>
      <c r="L3" s="7">
        <v>-15.1603131635</v>
      </c>
      <c r="N3" s="8" t="s">
        <v>205</v>
      </c>
      <c r="O3" s="1" t="s">
        <v>206</v>
      </c>
      <c r="P3" s="7" t="s">
        <v>207</v>
      </c>
    </row>
    <row r="4" spans="1:16" ht="15.75" thickBot="1" x14ac:dyDescent="0.25">
      <c r="A4" s="121"/>
      <c r="B4" s="8" t="s">
        <v>208</v>
      </c>
      <c r="C4" s="1">
        <v>0.98209249832063705</v>
      </c>
      <c r="D4" s="1">
        <v>6.7775039768306101E-3</v>
      </c>
      <c r="E4" s="1">
        <v>0.208718055555556</v>
      </c>
      <c r="F4" s="7">
        <v>1.44038107813984E-3</v>
      </c>
      <c r="H4" s="124"/>
      <c r="I4" s="1" t="s">
        <v>209</v>
      </c>
      <c r="J4" s="1" t="s">
        <v>199</v>
      </c>
      <c r="K4" s="1" t="s">
        <v>22</v>
      </c>
      <c r="L4" s="7">
        <v>-14.9664316241</v>
      </c>
      <c r="N4" s="8" t="s">
        <v>210</v>
      </c>
      <c r="O4" s="1" t="s">
        <v>211</v>
      </c>
      <c r="P4" s="7" t="s">
        <v>202</v>
      </c>
    </row>
    <row r="5" spans="1:16" ht="15.75" thickBot="1" x14ac:dyDescent="0.25">
      <c r="A5" s="121"/>
      <c r="B5" s="8" t="s">
        <v>212</v>
      </c>
      <c r="C5" s="1">
        <v>1.0017305049246299</v>
      </c>
      <c r="D5" s="1">
        <v>9.4098541967726698E-3</v>
      </c>
      <c r="E5" s="1">
        <v>0.21289159986057901</v>
      </c>
      <c r="F5" s="7">
        <v>1.9998182191291501E-3</v>
      </c>
      <c r="H5" s="123" t="s">
        <v>213</v>
      </c>
      <c r="I5" s="24" t="s">
        <v>214</v>
      </c>
      <c r="J5" s="24" t="s">
        <v>199</v>
      </c>
      <c r="K5" s="24" t="s">
        <v>22</v>
      </c>
      <c r="L5" s="9">
        <v>-12.6476285254</v>
      </c>
      <c r="N5" s="6" t="s">
        <v>366</v>
      </c>
      <c r="O5" s="26" t="s">
        <v>216</v>
      </c>
      <c r="P5" s="5" t="s">
        <v>217</v>
      </c>
    </row>
    <row r="6" spans="1:16" x14ac:dyDescent="0.2">
      <c r="A6" s="121"/>
      <c r="B6" s="8" t="s">
        <v>218</v>
      </c>
      <c r="C6" s="1">
        <v>0.98900583256500096</v>
      </c>
      <c r="D6" s="1">
        <v>9.4141236866582094E-3</v>
      </c>
      <c r="E6" s="1">
        <v>0.210187303801883</v>
      </c>
      <c r="F6" s="7">
        <v>2.0007255874561099E-3</v>
      </c>
      <c r="H6" s="124"/>
      <c r="I6" s="1" t="s">
        <v>219</v>
      </c>
      <c r="J6" s="1" t="s">
        <v>199</v>
      </c>
      <c r="K6" s="1" t="s">
        <v>22</v>
      </c>
      <c r="L6" s="7">
        <v>-13.2860500257</v>
      </c>
    </row>
    <row r="7" spans="1:16" ht="15.75" thickBot="1" x14ac:dyDescent="0.25">
      <c r="A7" s="121"/>
      <c r="B7" s="8" t="s">
        <v>220</v>
      </c>
      <c r="C7" s="1">
        <v>1.02170772171855</v>
      </c>
      <c r="D7" s="1">
        <v>7.1491055060230501E-3</v>
      </c>
      <c r="E7" s="1">
        <v>0.21713723441309599</v>
      </c>
      <c r="F7" s="7">
        <v>1.5193552569948299E-3</v>
      </c>
      <c r="H7" s="125"/>
      <c r="I7" s="26" t="s">
        <v>221</v>
      </c>
      <c r="J7" s="26" t="s">
        <v>199</v>
      </c>
      <c r="K7" s="26" t="s">
        <v>22</v>
      </c>
      <c r="L7" s="5">
        <v>-16.5786336681</v>
      </c>
    </row>
    <row r="8" spans="1:16" ht="15.75" thickBot="1" x14ac:dyDescent="0.25">
      <c r="A8" s="121"/>
      <c r="B8" s="8" t="s">
        <v>222</v>
      </c>
      <c r="C8" s="1">
        <v>0.97348025134679494</v>
      </c>
      <c r="D8" s="1">
        <v>1.29240489944033E-2</v>
      </c>
      <c r="E8" s="1">
        <v>0.20688774787535399</v>
      </c>
      <c r="F8" s="7">
        <v>2.74666834399941E-3</v>
      </c>
      <c r="H8" s="27" t="s">
        <v>223</v>
      </c>
      <c r="I8" s="22" t="s">
        <v>224</v>
      </c>
      <c r="J8" s="22" t="s">
        <v>199</v>
      </c>
      <c r="K8" s="22" t="s">
        <v>22</v>
      </c>
      <c r="L8" s="23">
        <v>-1.39294703542</v>
      </c>
    </row>
    <row r="9" spans="1:16" x14ac:dyDescent="0.2">
      <c r="A9" s="121"/>
      <c r="B9" s="8" t="s">
        <v>225</v>
      </c>
      <c r="C9" s="1">
        <v>0.99589662117335997</v>
      </c>
      <c r="D9" s="1">
        <v>1.08641501728281E-2</v>
      </c>
      <c r="E9" s="1">
        <v>0.21165176056338</v>
      </c>
      <c r="F9" s="7">
        <v>2.3088907645804199E-3</v>
      </c>
      <c r="H9" s="123" t="s">
        <v>226</v>
      </c>
      <c r="I9" s="24" t="s">
        <v>227</v>
      </c>
      <c r="J9" s="24" t="s">
        <v>199</v>
      </c>
      <c r="K9" s="24" t="s">
        <v>22</v>
      </c>
      <c r="L9" s="9">
        <v>-12.2373588988</v>
      </c>
    </row>
    <row r="10" spans="1:16" x14ac:dyDescent="0.2">
      <c r="A10" s="121"/>
      <c r="B10" s="8" t="s">
        <v>228</v>
      </c>
      <c r="C10" s="1">
        <v>0.99318255209145401</v>
      </c>
      <c r="D10" s="1">
        <v>8.07030577389037E-3</v>
      </c>
      <c r="E10" s="1">
        <v>0.21107495621716299</v>
      </c>
      <c r="F10" s="7">
        <v>1.7151322627405299E-3</v>
      </c>
      <c r="H10" s="124"/>
      <c r="I10" s="1" t="s">
        <v>229</v>
      </c>
      <c r="J10" s="1" t="s">
        <v>199</v>
      </c>
      <c r="K10" s="1" t="s">
        <v>22</v>
      </c>
      <c r="L10" s="7">
        <v>-5.0909345829500001</v>
      </c>
    </row>
    <row r="11" spans="1:16" ht="15.75" thickBot="1" x14ac:dyDescent="0.25">
      <c r="A11" s="121"/>
      <c r="B11" s="8" t="s">
        <v>230</v>
      </c>
      <c r="C11" s="1">
        <v>1.0293911752411</v>
      </c>
      <c r="D11" s="1">
        <v>1.40559333009333E-2</v>
      </c>
      <c r="E11" s="1">
        <v>0.21877015135515701</v>
      </c>
      <c r="F11" s="7">
        <v>2.9872207277889E-3</v>
      </c>
      <c r="H11" s="125"/>
      <c r="I11" s="26" t="s">
        <v>231</v>
      </c>
      <c r="J11" s="26" t="s">
        <v>199</v>
      </c>
      <c r="K11" s="26" t="s">
        <v>22</v>
      </c>
      <c r="L11" s="5">
        <v>-6.4674258096199999</v>
      </c>
    </row>
    <row r="12" spans="1:16" x14ac:dyDescent="0.2">
      <c r="A12" s="121"/>
      <c r="B12" s="8" t="s">
        <v>232</v>
      </c>
      <c r="C12" s="1">
        <v>0.95473001157930704</v>
      </c>
      <c r="D12" s="1">
        <v>7.9119091803421492E-3</v>
      </c>
      <c r="E12" s="1">
        <v>0.20290287517531599</v>
      </c>
      <c r="F12" s="7">
        <v>1.68146921260163E-3</v>
      </c>
      <c r="H12" s="123" t="s">
        <v>200</v>
      </c>
      <c r="I12" s="24" t="s">
        <v>233</v>
      </c>
      <c r="J12" s="24" t="s">
        <v>199</v>
      </c>
      <c r="K12" s="24" t="s">
        <v>22</v>
      </c>
      <c r="L12" s="9">
        <v>-9.0022437102200001</v>
      </c>
    </row>
    <row r="13" spans="1:16" x14ac:dyDescent="0.2">
      <c r="A13" s="121"/>
      <c r="B13" s="8" t="s">
        <v>234</v>
      </c>
      <c r="C13" s="1">
        <v>0.97793257528070798</v>
      </c>
      <c r="D13" s="1">
        <v>7.3078277743276803E-3</v>
      </c>
      <c r="E13" s="1">
        <v>0.20783397279386101</v>
      </c>
      <c r="F13" s="7">
        <v>1.55308752077911E-3</v>
      </c>
      <c r="H13" s="124"/>
      <c r="I13" s="1" t="s">
        <v>235</v>
      </c>
      <c r="J13" s="1" t="s">
        <v>199</v>
      </c>
      <c r="K13" s="1" t="s">
        <v>22</v>
      </c>
      <c r="L13" s="7">
        <v>-12.959328488000001</v>
      </c>
    </row>
    <row r="14" spans="1:16" x14ac:dyDescent="0.2">
      <c r="A14" s="121"/>
      <c r="B14" s="8" t="s">
        <v>236</v>
      </c>
      <c r="C14" s="1">
        <v>1.00539341770875</v>
      </c>
      <c r="D14" s="1">
        <v>9.9396795979843702E-3</v>
      </c>
      <c r="E14" s="1">
        <v>0.213670056100982</v>
      </c>
      <c r="F14" s="7">
        <v>2.1124187406828198E-3</v>
      </c>
      <c r="H14" s="124"/>
      <c r="I14" s="1" t="s">
        <v>237</v>
      </c>
      <c r="J14" s="1" t="s">
        <v>199</v>
      </c>
      <c r="K14" s="1" t="s">
        <v>22</v>
      </c>
      <c r="L14" s="7">
        <v>-10.216903518000001</v>
      </c>
    </row>
    <row r="15" spans="1:16" x14ac:dyDescent="0.2">
      <c r="A15" s="121"/>
      <c r="B15" s="8" t="s">
        <v>238</v>
      </c>
      <c r="C15" s="1">
        <v>0.99380731332318595</v>
      </c>
      <c r="D15" s="1">
        <v>1.0562320067668499E-2</v>
      </c>
      <c r="E15" s="1">
        <v>0.21120773286467501</v>
      </c>
      <c r="F15" s="7">
        <v>2.2447446757295599E-3</v>
      </c>
      <c r="H15" s="124"/>
      <c r="I15" s="1" t="s">
        <v>239</v>
      </c>
      <c r="J15" s="1" t="s">
        <v>199</v>
      </c>
      <c r="K15" s="1" t="s">
        <v>22</v>
      </c>
      <c r="L15" s="7">
        <v>-6.1879696592400002</v>
      </c>
    </row>
    <row r="16" spans="1:16" x14ac:dyDescent="0.2">
      <c r="A16" s="121"/>
      <c r="B16" s="8" t="s">
        <v>240</v>
      </c>
      <c r="C16" s="1">
        <v>1.00813829487579</v>
      </c>
      <c r="D16" s="1">
        <v>7.03148572339613E-3</v>
      </c>
      <c r="E16" s="1">
        <v>0.214253407899336</v>
      </c>
      <c r="F16" s="7">
        <v>1.49435825073856E-3</v>
      </c>
      <c r="H16" s="124"/>
      <c r="I16" s="1" t="s">
        <v>241</v>
      </c>
      <c r="J16" s="1" t="s">
        <v>199</v>
      </c>
      <c r="K16" s="1" t="s">
        <v>22</v>
      </c>
      <c r="L16" s="7">
        <v>-9.3278609617800008</v>
      </c>
    </row>
    <row r="17" spans="1:12" x14ac:dyDescent="0.2">
      <c r="A17" s="121"/>
      <c r="B17" s="8" t="s">
        <v>242</v>
      </c>
      <c r="C17" s="1">
        <v>1.00137013399203</v>
      </c>
      <c r="D17" s="1">
        <v>1.4581445399333001E-2</v>
      </c>
      <c r="E17" s="1">
        <v>0.212815012451085</v>
      </c>
      <c r="F17" s="7">
        <v>3.0989045697248198E-3</v>
      </c>
      <c r="H17" s="124"/>
      <c r="I17" s="1" t="s">
        <v>243</v>
      </c>
      <c r="J17" s="1" t="s">
        <v>199</v>
      </c>
      <c r="K17" s="1" t="s">
        <v>22</v>
      </c>
      <c r="L17" s="7">
        <v>-13.349650473400001</v>
      </c>
    </row>
    <row r="18" spans="1:12" x14ac:dyDescent="0.2">
      <c r="A18" s="121"/>
      <c r="B18" s="8" t="s">
        <v>244</v>
      </c>
      <c r="C18" s="1">
        <v>0.98615134201434995</v>
      </c>
      <c r="D18" s="1">
        <v>1.1746796848608101E-2</v>
      </c>
      <c r="E18" s="1">
        <v>0.20958065654782901</v>
      </c>
      <c r="F18" s="7">
        <v>2.4964742134168699E-3</v>
      </c>
      <c r="H18" s="124"/>
      <c r="I18" s="1" t="s">
        <v>245</v>
      </c>
      <c r="J18" s="1" t="s">
        <v>199</v>
      </c>
      <c r="K18" s="1" t="s">
        <v>22</v>
      </c>
      <c r="L18" s="7">
        <v>-15.0967800529</v>
      </c>
    </row>
    <row r="19" spans="1:12" x14ac:dyDescent="0.2">
      <c r="A19" s="121"/>
      <c r="B19" s="8" t="s">
        <v>246</v>
      </c>
      <c r="C19" s="1">
        <v>0.920108936861741</v>
      </c>
      <c r="D19" s="1">
        <v>8.1061513184074695E-3</v>
      </c>
      <c r="E19" s="1">
        <v>0.195545071904595</v>
      </c>
      <c r="F19" s="7">
        <v>1.7227502950182699E-3</v>
      </c>
      <c r="H19" s="124"/>
      <c r="I19" s="1" t="s">
        <v>247</v>
      </c>
      <c r="J19" s="1" t="s">
        <v>199</v>
      </c>
      <c r="K19" s="1" t="s">
        <v>22</v>
      </c>
      <c r="L19" s="7">
        <v>-13.9397148806</v>
      </c>
    </row>
    <row r="20" spans="1:12" x14ac:dyDescent="0.2">
      <c r="A20" s="121"/>
      <c r="B20" s="8" t="s">
        <v>248</v>
      </c>
      <c r="C20" s="1">
        <v>0.96058772926442304</v>
      </c>
      <c r="D20" s="1">
        <v>1.4855244482411401E-2</v>
      </c>
      <c r="E20" s="1">
        <v>0.204147779751332</v>
      </c>
      <c r="F20" s="7">
        <v>3.1570933985069702E-3</v>
      </c>
      <c r="H20" s="124"/>
      <c r="I20" s="1" t="s">
        <v>249</v>
      </c>
      <c r="J20" s="1" t="s">
        <v>199</v>
      </c>
      <c r="K20" s="1" t="s">
        <v>22</v>
      </c>
      <c r="L20" s="7">
        <v>-8.8401334999800003</v>
      </c>
    </row>
    <row r="21" spans="1:12" x14ac:dyDescent="0.2">
      <c r="A21" s="121"/>
      <c r="B21" s="8" t="s">
        <v>250</v>
      </c>
      <c r="C21" s="1">
        <v>0.97577274030425498</v>
      </c>
      <c r="D21" s="1">
        <v>7.4553617447882404E-3</v>
      </c>
      <c r="E21" s="1">
        <v>0.207374956400419</v>
      </c>
      <c r="F21" s="7">
        <v>1.58444200469541E-3</v>
      </c>
      <c r="H21" s="124"/>
      <c r="I21" s="1" t="s">
        <v>251</v>
      </c>
      <c r="J21" s="1" t="s">
        <v>199</v>
      </c>
      <c r="K21" s="1" t="s">
        <v>22</v>
      </c>
      <c r="L21" s="7">
        <v>-13.145345749200001</v>
      </c>
    </row>
    <row r="22" spans="1:12" x14ac:dyDescent="0.2">
      <c r="A22" s="121"/>
      <c r="B22" s="8" t="s">
        <v>252</v>
      </c>
      <c r="C22" s="1">
        <v>0.96938881440857905</v>
      </c>
      <c r="D22" s="1">
        <v>1.02216981580155E-2</v>
      </c>
      <c r="E22" s="1">
        <v>0.20601822004204601</v>
      </c>
      <c r="F22" s="7">
        <v>2.1723544041574098E-3</v>
      </c>
      <c r="H22" s="124"/>
      <c r="I22" s="1" t="s">
        <v>253</v>
      </c>
      <c r="J22" s="1" t="s">
        <v>199</v>
      </c>
      <c r="K22" s="1" t="s">
        <v>22</v>
      </c>
      <c r="L22" s="7">
        <v>-10.9549262146</v>
      </c>
    </row>
    <row r="23" spans="1:12" x14ac:dyDescent="0.2">
      <c r="A23" s="121"/>
      <c r="B23" s="8" t="s">
        <v>254</v>
      </c>
      <c r="C23" s="1">
        <v>0.989400418089319</v>
      </c>
      <c r="D23" s="1">
        <v>1.1147609816505401E-2</v>
      </c>
      <c r="E23" s="1">
        <v>0.21027116262732701</v>
      </c>
      <c r="F23" s="7">
        <v>2.3691326926655802E-3</v>
      </c>
      <c r="H23" s="124"/>
      <c r="I23" s="1" t="s">
        <v>255</v>
      </c>
      <c r="J23" s="1" t="s">
        <v>199</v>
      </c>
      <c r="K23" s="1" t="s">
        <v>22</v>
      </c>
      <c r="L23" s="7">
        <v>-15.155807215599999</v>
      </c>
    </row>
    <row r="24" spans="1:12" x14ac:dyDescent="0.2">
      <c r="A24" s="121"/>
      <c r="B24" s="8" t="s">
        <v>256</v>
      </c>
      <c r="C24" s="1">
        <v>1.01513093478738</v>
      </c>
      <c r="D24" s="1">
        <v>7.1297319393817098E-3</v>
      </c>
      <c r="E24" s="1">
        <v>0.21573951048951001</v>
      </c>
      <c r="F24" s="7">
        <v>1.5152379124825099E-3</v>
      </c>
      <c r="H24" s="124"/>
      <c r="I24" s="1" t="s">
        <v>257</v>
      </c>
      <c r="J24" s="1" t="s">
        <v>199</v>
      </c>
      <c r="K24" s="1" t="s">
        <v>22</v>
      </c>
      <c r="L24" s="7">
        <v>-11.7880244943</v>
      </c>
    </row>
    <row r="25" spans="1:12" x14ac:dyDescent="0.2">
      <c r="A25" s="121"/>
      <c r="B25" s="8" t="s">
        <v>211</v>
      </c>
      <c r="C25" s="1">
        <v>0.87272504693177699</v>
      </c>
      <c r="D25" s="1">
        <v>1.45357367376394E-2</v>
      </c>
      <c r="E25" s="1">
        <v>0.18547486631016</v>
      </c>
      <c r="F25" s="7">
        <v>3.0891903900451701E-3</v>
      </c>
      <c r="H25" s="124"/>
      <c r="I25" s="1" t="s">
        <v>258</v>
      </c>
      <c r="J25" s="1" t="s">
        <v>199</v>
      </c>
      <c r="K25" s="1" t="s">
        <v>22</v>
      </c>
      <c r="L25" s="7">
        <v>-12.5274240283</v>
      </c>
    </row>
    <row r="26" spans="1:12" x14ac:dyDescent="0.2">
      <c r="A26" s="121"/>
      <c r="B26" s="8" t="s">
        <v>259</v>
      </c>
      <c r="C26" s="1">
        <v>0.98369877186042798</v>
      </c>
      <c r="D26" s="1">
        <v>1.25527425738727E-2</v>
      </c>
      <c r="E26" s="1">
        <v>0.20905942695436899</v>
      </c>
      <c r="F26" s="7">
        <v>2.6677568827664102E-3</v>
      </c>
      <c r="H26" s="124"/>
      <c r="I26" s="1" t="s">
        <v>260</v>
      </c>
      <c r="J26" s="1" t="s">
        <v>199</v>
      </c>
      <c r="K26" s="1" t="s">
        <v>22</v>
      </c>
      <c r="L26" s="7">
        <v>-17.021931389900001</v>
      </c>
    </row>
    <row r="27" spans="1:12" x14ac:dyDescent="0.2">
      <c r="A27" s="121"/>
      <c r="B27" s="8" t="s">
        <v>261</v>
      </c>
      <c r="C27" s="1">
        <v>1.0046999201829701</v>
      </c>
      <c r="D27" s="1">
        <v>8.82880265918933E-3</v>
      </c>
      <c r="E27" s="1">
        <v>0.21352267135325101</v>
      </c>
      <c r="F27" s="7">
        <v>1.87633092306555E-3</v>
      </c>
      <c r="H27" s="124"/>
      <c r="I27" s="1" t="s">
        <v>201</v>
      </c>
      <c r="J27" s="1" t="s">
        <v>202</v>
      </c>
      <c r="K27" s="1">
        <v>0.56257648875499999</v>
      </c>
      <c r="L27" s="7">
        <v>-8.3959663548400005</v>
      </c>
    </row>
    <row r="28" spans="1:12" x14ac:dyDescent="0.2">
      <c r="A28" s="121"/>
      <c r="B28" s="8" t="s">
        <v>262</v>
      </c>
      <c r="C28" s="1">
        <v>1.0257706984571</v>
      </c>
      <c r="D28" s="1">
        <v>1.6099315675564899E-2</v>
      </c>
      <c r="E28" s="1">
        <v>0.21800071377587399</v>
      </c>
      <c r="F28" s="7">
        <v>3.421488168706E-3</v>
      </c>
      <c r="H28" s="124"/>
      <c r="I28" s="1" t="s">
        <v>263</v>
      </c>
      <c r="J28" s="1" t="s">
        <v>199</v>
      </c>
      <c r="K28" s="1" t="s">
        <v>22</v>
      </c>
      <c r="L28" s="7">
        <v>-10.149345027700001</v>
      </c>
    </row>
    <row r="29" spans="1:12" x14ac:dyDescent="0.2">
      <c r="A29" s="121"/>
      <c r="B29" s="8" t="s">
        <v>264</v>
      </c>
      <c r="C29" s="1">
        <v>0.97738718676981895</v>
      </c>
      <c r="D29" s="1">
        <v>8.5984042179094895E-3</v>
      </c>
      <c r="E29" s="1">
        <v>0.20771806474068899</v>
      </c>
      <c r="F29" s="7">
        <v>1.82736576474372E-3</v>
      </c>
      <c r="H29" s="124"/>
      <c r="I29" s="1" t="s">
        <v>265</v>
      </c>
      <c r="J29" s="1" t="s">
        <v>199</v>
      </c>
      <c r="K29" s="1" t="s">
        <v>22</v>
      </c>
      <c r="L29" s="7">
        <v>-12.5866251553</v>
      </c>
    </row>
    <row r="30" spans="1:12" x14ac:dyDescent="0.2">
      <c r="A30" s="121"/>
      <c r="B30" s="8" t="s">
        <v>266</v>
      </c>
      <c r="C30" s="1">
        <v>1.0081456141870799</v>
      </c>
      <c r="D30" s="1">
        <v>9.1671217156272192E-3</v>
      </c>
      <c r="E30" s="1">
        <v>0.21425496342737699</v>
      </c>
      <c r="F30" s="7">
        <v>1.9482317834609399E-3</v>
      </c>
      <c r="H30" s="124"/>
      <c r="I30" s="1" t="s">
        <v>267</v>
      </c>
      <c r="J30" s="1" t="s">
        <v>199</v>
      </c>
      <c r="K30" s="1" t="s">
        <v>22</v>
      </c>
      <c r="L30" s="7">
        <v>-7.7052113610199999</v>
      </c>
    </row>
    <row r="31" spans="1:12" x14ac:dyDescent="0.2">
      <c r="A31" s="121"/>
      <c r="B31" s="8" t="s">
        <v>268</v>
      </c>
      <c r="C31" s="1">
        <v>1.0316433030999399</v>
      </c>
      <c r="D31" s="1">
        <v>7.3638673609839897E-3</v>
      </c>
      <c r="E31" s="1">
        <v>0.21924878218510799</v>
      </c>
      <c r="F31" s="7">
        <v>1.5649972681614E-3</v>
      </c>
      <c r="H31" s="124"/>
      <c r="I31" s="1" t="s">
        <v>269</v>
      </c>
      <c r="J31" s="1" t="s">
        <v>199</v>
      </c>
      <c r="K31" s="1" t="s">
        <v>22</v>
      </c>
      <c r="L31" s="7">
        <v>-9.5264281784900007</v>
      </c>
    </row>
    <row r="32" spans="1:12" ht="15.75" thickBot="1" x14ac:dyDescent="0.25">
      <c r="A32" s="121"/>
      <c r="B32" s="8" t="s">
        <v>270</v>
      </c>
      <c r="C32" s="1">
        <v>0.95464146995728805</v>
      </c>
      <c r="D32" s="1">
        <v>1.14795615783764E-2</v>
      </c>
      <c r="E32" s="1">
        <v>0.202884057971014</v>
      </c>
      <c r="F32" s="7">
        <v>2.4396803512562199E-3</v>
      </c>
      <c r="H32" s="125"/>
      <c r="I32" s="26" t="s">
        <v>271</v>
      </c>
      <c r="J32" s="26" t="s">
        <v>199</v>
      </c>
      <c r="K32" s="26" t="s">
        <v>22</v>
      </c>
      <c r="L32" s="5">
        <v>-8.0646445609999997</v>
      </c>
    </row>
    <row r="33" spans="1:12" x14ac:dyDescent="0.2">
      <c r="A33" s="121"/>
      <c r="B33" s="8" t="s">
        <v>272</v>
      </c>
      <c r="C33" s="1">
        <v>0.99697162644968695</v>
      </c>
      <c r="D33" s="1">
        <v>9.9603863454421904E-3</v>
      </c>
      <c r="E33" s="1">
        <v>0.21188022479803301</v>
      </c>
      <c r="F33" s="7">
        <v>2.1168194178834599E-3</v>
      </c>
      <c r="H33" s="123" t="s">
        <v>273</v>
      </c>
      <c r="I33" s="24" t="s">
        <v>274</v>
      </c>
      <c r="J33" s="24" t="s">
        <v>199</v>
      </c>
      <c r="K33" s="24" t="s">
        <v>22</v>
      </c>
      <c r="L33" s="9">
        <v>-8.5411803198699996</v>
      </c>
    </row>
    <row r="34" spans="1:12" x14ac:dyDescent="0.2">
      <c r="A34" s="121"/>
      <c r="B34" s="8" t="s">
        <v>275</v>
      </c>
      <c r="C34" s="1">
        <v>0.99695897817819101</v>
      </c>
      <c r="D34" s="1">
        <v>7.8006611975234598E-3</v>
      </c>
      <c r="E34" s="1">
        <v>0.211877536738978</v>
      </c>
      <c r="F34" s="7">
        <v>1.65782636562122E-3</v>
      </c>
      <c r="H34" s="124"/>
      <c r="I34" s="1" t="s">
        <v>276</v>
      </c>
      <c r="J34" s="1" t="s">
        <v>199</v>
      </c>
      <c r="K34" s="1" t="s">
        <v>22</v>
      </c>
      <c r="L34" s="7">
        <v>-8.4373657591899995</v>
      </c>
    </row>
    <row r="35" spans="1:12" x14ac:dyDescent="0.2">
      <c r="A35" s="121"/>
      <c r="B35" s="8" t="s">
        <v>277</v>
      </c>
      <c r="C35" s="1">
        <v>1.0121609401408</v>
      </c>
      <c r="D35" s="1">
        <v>1.1934383706399701E-2</v>
      </c>
      <c r="E35" s="1">
        <v>0.215108315863033</v>
      </c>
      <c r="F35" s="7">
        <v>2.5363408902044199E-3</v>
      </c>
      <c r="H35" s="124"/>
      <c r="I35" s="1" t="s">
        <v>278</v>
      </c>
      <c r="J35" s="1" t="s">
        <v>199</v>
      </c>
      <c r="K35" s="1" t="s">
        <v>22</v>
      </c>
      <c r="L35" s="7">
        <v>-3.01604468787</v>
      </c>
    </row>
    <row r="36" spans="1:12" x14ac:dyDescent="0.2">
      <c r="A36" s="121"/>
      <c r="B36" s="8" t="s">
        <v>279</v>
      </c>
      <c r="C36" s="1">
        <v>1.0255012187278301</v>
      </c>
      <c r="D36" s="1">
        <v>1.49162643098308E-2</v>
      </c>
      <c r="E36" s="1">
        <v>0.21794344291268999</v>
      </c>
      <c r="F36" s="7">
        <v>3.17006156571229E-3</v>
      </c>
      <c r="H36" s="124"/>
      <c r="I36" s="1" t="s">
        <v>280</v>
      </c>
      <c r="J36" s="1" t="s">
        <v>199</v>
      </c>
      <c r="K36" s="1" t="s">
        <v>22</v>
      </c>
      <c r="L36" s="7">
        <v>-5.5585099285200004</v>
      </c>
    </row>
    <row r="37" spans="1:12" x14ac:dyDescent="0.2">
      <c r="A37" s="121"/>
      <c r="B37" s="8" t="s">
        <v>281</v>
      </c>
      <c r="C37" s="1">
        <v>1.02397466715178</v>
      </c>
      <c r="D37" s="1">
        <v>8.2203872987558803E-3</v>
      </c>
      <c r="E37" s="1">
        <v>0.217619014330654</v>
      </c>
      <c r="F37" s="7">
        <v>1.7470281626667599E-3</v>
      </c>
      <c r="H37" s="124"/>
      <c r="I37" s="1" t="s">
        <v>282</v>
      </c>
      <c r="J37" s="1" t="s">
        <v>199</v>
      </c>
      <c r="K37" s="1" t="s">
        <v>22</v>
      </c>
      <c r="L37" s="7">
        <v>-12.784836031299999</v>
      </c>
    </row>
    <row r="38" spans="1:12" x14ac:dyDescent="0.2">
      <c r="A38" s="121"/>
      <c r="B38" s="8" t="s">
        <v>283</v>
      </c>
      <c r="C38" s="1">
        <v>0.94518119939862399</v>
      </c>
      <c r="D38" s="1">
        <v>2.06801457941105E-2</v>
      </c>
      <c r="E38" s="1">
        <v>0.20087352507374601</v>
      </c>
      <c r="F38" s="7">
        <v>4.3950237132785201E-3</v>
      </c>
      <c r="H38" s="124"/>
      <c r="I38" s="1" t="s">
        <v>284</v>
      </c>
      <c r="J38" s="1" t="s">
        <v>199</v>
      </c>
      <c r="K38" s="1" t="s">
        <v>22</v>
      </c>
      <c r="L38" s="7">
        <v>-6.8491401208699996</v>
      </c>
    </row>
    <row r="39" spans="1:12" x14ac:dyDescent="0.2">
      <c r="A39" s="121"/>
      <c r="B39" s="8" t="s">
        <v>285</v>
      </c>
      <c r="C39" s="1">
        <v>1.0089320669924799</v>
      </c>
      <c r="D39" s="1">
        <v>1.7623632991410301E-2</v>
      </c>
      <c r="E39" s="1">
        <v>0.214422103386809</v>
      </c>
      <c r="F39" s="7">
        <v>3.74544191721437E-3</v>
      </c>
      <c r="H39" s="124"/>
      <c r="I39" s="1" t="s">
        <v>286</v>
      </c>
      <c r="J39" s="1" t="s">
        <v>199</v>
      </c>
      <c r="K39" s="1" t="s">
        <v>22</v>
      </c>
      <c r="L39" s="7">
        <v>-10.8070937033</v>
      </c>
    </row>
    <row r="40" spans="1:12" x14ac:dyDescent="0.2">
      <c r="A40" s="121"/>
      <c r="B40" s="8" t="s">
        <v>287</v>
      </c>
      <c r="C40" s="1">
        <v>1.0141748916147699</v>
      </c>
      <c r="D40" s="1">
        <v>1.07305285684872E-2</v>
      </c>
      <c r="E40" s="1">
        <v>0.21553632853632901</v>
      </c>
      <c r="F40" s="7">
        <v>2.2804929899452198E-3</v>
      </c>
      <c r="H40" s="124"/>
      <c r="I40" s="1" t="s">
        <v>288</v>
      </c>
      <c r="J40" s="1" t="s">
        <v>199</v>
      </c>
      <c r="K40" s="1" t="s">
        <v>22</v>
      </c>
      <c r="L40" s="7">
        <v>-11.062694344000001</v>
      </c>
    </row>
    <row r="41" spans="1:12" x14ac:dyDescent="0.2">
      <c r="A41" s="121"/>
      <c r="B41" s="8" t="s">
        <v>289</v>
      </c>
      <c r="C41" s="1">
        <v>1.02903504382838</v>
      </c>
      <c r="D41" s="1">
        <v>2.1069377445850801E-2</v>
      </c>
      <c r="E41" s="1">
        <v>0.218694464944649</v>
      </c>
      <c r="F41" s="7">
        <v>4.4777447132361E-3</v>
      </c>
      <c r="H41" s="124"/>
      <c r="I41" s="1" t="s">
        <v>290</v>
      </c>
      <c r="J41" s="1" t="s">
        <v>199</v>
      </c>
      <c r="K41" s="1" t="s">
        <v>22</v>
      </c>
      <c r="L41" s="7">
        <v>-12.5693425897</v>
      </c>
    </row>
    <row r="42" spans="1:12" x14ac:dyDescent="0.2">
      <c r="A42" s="121"/>
      <c r="B42" s="8" t="s">
        <v>291</v>
      </c>
      <c r="C42" s="1">
        <v>1.02897186295827</v>
      </c>
      <c r="D42" s="1">
        <v>8.5423636590420994E-3</v>
      </c>
      <c r="E42" s="1">
        <v>0.218681037504381</v>
      </c>
      <c r="F42" s="7">
        <v>1.81545581074341E-3</v>
      </c>
      <c r="H42" s="124"/>
      <c r="I42" s="1" t="s">
        <v>292</v>
      </c>
      <c r="J42" s="1" t="s">
        <v>199</v>
      </c>
      <c r="K42" s="1" t="s">
        <v>22</v>
      </c>
      <c r="L42" s="7">
        <v>-17.1469684337</v>
      </c>
    </row>
    <row r="43" spans="1:12" x14ac:dyDescent="0.2">
      <c r="A43" s="121"/>
      <c r="B43" s="8" t="s">
        <v>293</v>
      </c>
      <c r="C43" s="1">
        <v>1.0061350763827299</v>
      </c>
      <c r="D43" s="1">
        <v>2.28398815042638E-2</v>
      </c>
      <c r="E43" s="1">
        <v>0.21382767624020901</v>
      </c>
      <c r="F43" s="7">
        <v>4.8540190102672699E-3</v>
      </c>
      <c r="H43" s="124"/>
      <c r="I43" s="1" t="s">
        <v>294</v>
      </c>
      <c r="J43" s="1" t="s">
        <v>199</v>
      </c>
      <c r="K43" s="1" t="s">
        <v>22</v>
      </c>
      <c r="L43" s="7">
        <v>-10.8327522054</v>
      </c>
    </row>
    <row r="44" spans="1:12" x14ac:dyDescent="0.2">
      <c r="A44" s="121"/>
      <c r="B44" s="8" t="s">
        <v>295</v>
      </c>
      <c r="C44" s="1">
        <v>1.0095392899715201</v>
      </c>
      <c r="D44" s="1">
        <v>1.7846108136144501E-2</v>
      </c>
      <c r="E44" s="1">
        <v>0.21455115273775199</v>
      </c>
      <c r="F44" s="7">
        <v>3.7927231862371698E-3</v>
      </c>
      <c r="H44" s="124"/>
      <c r="I44" s="1" t="s">
        <v>296</v>
      </c>
      <c r="J44" s="1" t="s">
        <v>199</v>
      </c>
      <c r="K44" s="1" t="s">
        <v>22</v>
      </c>
      <c r="L44" s="7">
        <v>-9.5731062006999998</v>
      </c>
    </row>
    <row r="45" spans="1:12" x14ac:dyDescent="0.2">
      <c r="A45" s="121"/>
      <c r="B45" s="8" t="s">
        <v>297</v>
      </c>
      <c r="C45" s="1">
        <v>1</v>
      </c>
      <c r="D45" s="1">
        <v>1.11401424954784E-2</v>
      </c>
      <c r="E45" s="1">
        <v>0.21252382633250999</v>
      </c>
      <c r="F45" s="7">
        <v>2.3675457090284601E-3</v>
      </c>
      <c r="H45" s="124"/>
      <c r="I45" s="1" t="s">
        <v>298</v>
      </c>
      <c r="J45" s="1" t="s">
        <v>199</v>
      </c>
      <c r="K45" s="1" t="s">
        <v>22</v>
      </c>
      <c r="L45" s="7">
        <v>-11.871530351300001</v>
      </c>
    </row>
    <row r="46" spans="1:12" x14ac:dyDescent="0.2">
      <c r="A46" s="121"/>
      <c r="B46" s="8" t="s">
        <v>299</v>
      </c>
      <c r="C46" s="1">
        <v>1.02334003074337</v>
      </c>
      <c r="D46" s="1">
        <v>2.3224877903827899E-2</v>
      </c>
      <c r="E46" s="1">
        <v>0.21748413897280999</v>
      </c>
      <c r="F46" s="7">
        <v>4.9358399182268704E-3</v>
      </c>
      <c r="H46" s="124"/>
      <c r="I46" s="1" t="s">
        <v>300</v>
      </c>
      <c r="J46" s="1" t="s">
        <v>199</v>
      </c>
      <c r="K46" s="1" t="s">
        <v>22</v>
      </c>
      <c r="L46" s="7">
        <v>-13.724251177799999</v>
      </c>
    </row>
    <row r="47" spans="1:12" x14ac:dyDescent="0.2">
      <c r="A47" s="121"/>
      <c r="B47" s="8" t="s">
        <v>301</v>
      </c>
      <c r="C47" s="1">
        <v>1.03070181920272</v>
      </c>
      <c r="D47" s="1">
        <v>1.02225122446362E-2</v>
      </c>
      <c r="E47" s="1">
        <v>0.21904869442484101</v>
      </c>
      <c r="F47" s="7">
        <v>2.17252741696101E-3</v>
      </c>
      <c r="H47" s="124"/>
      <c r="I47" s="1" t="s">
        <v>302</v>
      </c>
      <c r="J47" s="1" t="s">
        <v>199</v>
      </c>
      <c r="K47" s="1" t="s">
        <v>22</v>
      </c>
      <c r="L47" s="7">
        <v>-9.5754456197100009</v>
      </c>
    </row>
    <row r="48" spans="1:12" x14ac:dyDescent="0.2">
      <c r="A48" s="121"/>
      <c r="B48" s="8" t="s">
        <v>303</v>
      </c>
      <c r="C48" s="1">
        <v>1.0273159585816101</v>
      </c>
      <c r="D48" s="1">
        <v>9.3387996398117193E-3</v>
      </c>
      <c r="E48" s="1">
        <v>0.21832911837021399</v>
      </c>
      <c r="F48" s="7">
        <v>1.9847174328054499E-3</v>
      </c>
      <c r="H48" s="124"/>
      <c r="I48" s="1" t="s">
        <v>304</v>
      </c>
      <c r="J48" s="1" t="s">
        <v>199</v>
      </c>
      <c r="K48" s="1" t="s">
        <v>22</v>
      </c>
      <c r="L48" s="7">
        <v>-10.033459950199999</v>
      </c>
    </row>
    <row r="49" spans="1:12" x14ac:dyDescent="0.2">
      <c r="A49" s="121"/>
      <c r="B49" s="8" t="s">
        <v>305</v>
      </c>
      <c r="C49" s="1">
        <v>1.04384702006596</v>
      </c>
      <c r="D49" s="1">
        <v>7.3207258365906398E-3</v>
      </c>
      <c r="E49" s="1">
        <v>0.221842362810206</v>
      </c>
      <c r="F49" s="7">
        <v>1.55582866632351E-3</v>
      </c>
      <c r="H49" s="124"/>
      <c r="I49" s="1" t="s">
        <v>306</v>
      </c>
      <c r="J49" s="1" t="s">
        <v>199</v>
      </c>
      <c r="K49" s="1" t="s">
        <v>22</v>
      </c>
      <c r="L49" s="7">
        <v>-13.756097709800001</v>
      </c>
    </row>
    <row r="50" spans="1:12" x14ac:dyDescent="0.2">
      <c r="A50" s="121"/>
      <c r="B50" s="8" t="s">
        <v>307</v>
      </c>
      <c r="C50" s="1">
        <v>1.0584983756323101</v>
      </c>
      <c r="D50" s="1">
        <v>1.12588456018228E-2</v>
      </c>
      <c r="E50" s="1">
        <v>0.22495612495612499</v>
      </c>
      <c r="F50" s="7">
        <v>2.39277294738633E-3</v>
      </c>
      <c r="H50" s="124"/>
      <c r="I50" s="1" t="s">
        <v>308</v>
      </c>
      <c r="J50" s="1" t="s">
        <v>199</v>
      </c>
      <c r="K50" s="1" t="s">
        <v>22</v>
      </c>
      <c r="L50" s="7">
        <v>-8.09728932286</v>
      </c>
    </row>
    <row r="51" spans="1:12" x14ac:dyDescent="0.2">
      <c r="A51" s="121"/>
      <c r="B51" s="8" t="s">
        <v>309</v>
      </c>
      <c r="C51" s="1">
        <v>0.98298651315909702</v>
      </c>
      <c r="D51" s="1">
        <v>2.5950585316020899E-2</v>
      </c>
      <c r="E51" s="1">
        <v>0.20890805500982301</v>
      </c>
      <c r="F51" s="7">
        <v>5.5151176869290101E-3</v>
      </c>
      <c r="H51" s="124"/>
      <c r="I51" s="1" t="s">
        <v>310</v>
      </c>
      <c r="J51" s="1" t="s">
        <v>199</v>
      </c>
      <c r="K51" s="1" t="s">
        <v>22</v>
      </c>
      <c r="L51" s="7">
        <v>-14.8244326515</v>
      </c>
    </row>
    <row r="52" spans="1:12" x14ac:dyDescent="0.2">
      <c r="A52" s="121"/>
      <c r="B52" s="8" t="s">
        <v>311</v>
      </c>
      <c r="C52" s="1">
        <v>0.994604226812148</v>
      </c>
      <c r="D52" s="1">
        <v>1.51672450723604E-2</v>
      </c>
      <c r="E52" s="1">
        <v>0.21137709596860499</v>
      </c>
      <c r="F52" s="7">
        <v>3.2234009577009402E-3</v>
      </c>
      <c r="H52" s="124"/>
      <c r="I52" s="1" t="s">
        <v>312</v>
      </c>
      <c r="J52" s="1" t="s">
        <v>199</v>
      </c>
      <c r="K52" s="1" t="s">
        <v>22</v>
      </c>
      <c r="L52" s="7">
        <v>-8.24907867766</v>
      </c>
    </row>
    <row r="53" spans="1:12" ht="15.75" thickBot="1" x14ac:dyDescent="0.25">
      <c r="A53" s="121"/>
      <c r="B53" s="8" t="s">
        <v>313</v>
      </c>
      <c r="C53" s="1">
        <v>1.0387358096052299</v>
      </c>
      <c r="D53" s="1">
        <v>3.2716817301020502E-2</v>
      </c>
      <c r="E53" s="1">
        <v>0.22075610880590099</v>
      </c>
      <c r="F53" s="7">
        <v>6.9531031982345299E-3</v>
      </c>
      <c r="H53" s="125"/>
      <c r="I53" s="26" t="s">
        <v>314</v>
      </c>
      <c r="J53" s="26" t="s">
        <v>199</v>
      </c>
      <c r="K53" s="26" t="s">
        <v>22</v>
      </c>
      <c r="L53" s="5">
        <v>-12.0199978133</v>
      </c>
    </row>
    <row r="54" spans="1:12" x14ac:dyDescent="0.2">
      <c r="A54" s="121"/>
      <c r="B54" s="8" t="s">
        <v>315</v>
      </c>
      <c r="C54" s="1">
        <v>0.99934291818494403</v>
      </c>
      <c r="D54" s="1">
        <v>1.2891075346109801E-2</v>
      </c>
      <c r="E54" s="1">
        <v>0.21238418079096</v>
      </c>
      <c r="F54" s="7">
        <v>2.7396606580959298E-3</v>
      </c>
      <c r="H54" s="123" t="s">
        <v>316</v>
      </c>
      <c r="I54" s="24" t="s">
        <v>317</v>
      </c>
      <c r="J54" s="24" t="s">
        <v>199</v>
      </c>
      <c r="K54" s="24" t="s">
        <v>22</v>
      </c>
      <c r="L54" s="9">
        <v>-9.0933119163999994</v>
      </c>
    </row>
    <row r="55" spans="1:12" x14ac:dyDescent="0.2">
      <c r="A55" s="121"/>
      <c r="B55" s="8" t="s">
        <v>318</v>
      </c>
      <c r="C55" s="1">
        <v>1.02170209304641</v>
      </c>
      <c r="D55" s="1">
        <v>2.63476492912731E-2</v>
      </c>
      <c r="E55" s="1">
        <v>0.21713603818615801</v>
      </c>
      <c r="F55" s="7">
        <v>5.5995032422483998E-3</v>
      </c>
      <c r="H55" s="124"/>
      <c r="I55" s="1" t="s">
        <v>319</v>
      </c>
      <c r="J55" s="1" t="s">
        <v>199</v>
      </c>
      <c r="K55" s="1" t="s">
        <v>22</v>
      </c>
      <c r="L55" s="7">
        <v>-8.0382069757900005</v>
      </c>
    </row>
    <row r="56" spans="1:12" ht="15.75" thickBot="1" x14ac:dyDescent="0.25">
      <c r="A56" s="122"/>
      <c r="B56" s="6" t="s">
        <v>320</v>
      </c>
      <c r="C56" s="26">
        <v>0.99102243481538699</v>
      </c>
      <c r="D56" s="26">
        <v>1.5418190703330399E-2</v>
      </c>
      <c r="E56" s="26">
        <v>0.210615879828326</v>
      </c>
      <c r="F56" s="5">
        <v>3.2767328833960998E-3</v>
      </c>
      <c r="H56" s="124"/>
      <c r="I56" s="1" t="s">
        <v>321</v>
      </c>
      <c r="J56" s="1" t="s">
        <v>199</v>
      </c>
      <c r="K56" s="1" t="s">
        <v>22</v>
      </c>
      <c r="L56" s="7">
        <v>-5.9769934685999999</v>
      </c>
    </row>
    <row r="57" spans="1:12" x14ac:dyDescent="0.2">
      <c r="A57" s="120" t="s">
        <v>182</v>
      </c>
      <c r="B57" s="10" t="s">
        <v>233</v>
      </c>
      <c r="C57" s="24">
        <v>0.985333353724269</v>
      </c>
      <c r="D57" s="24">
        <v>8.7848492298062599E-3</v>
      </c>
      <c r="E57" s="24">
        <v>0.226481351161154</v>
      </c>
      <c r="F57" s="9">
        <v>2.0192197044720198E-3</v>
      </c>
      <c r="H57" s="124"/>
      <c r="I57" s="1" t="s">
        <v>322</v>
      </c>
      <c r="J57" s="1" t="s">
        <v>199</v>
      </c>
      <c r="K57" s="1" t="s">
        <v>22</v>
      </c>
      <c r="L57" s="7">
        <v>-5.68364724034</v>
      </c>
    </row>
    <row r="58" spans="1:12" x14ac:dyDescent="0.2">
      <c r="A58" s="121"/>
      <c r="B58" s="8" t="s">
        <v>235</v>
      </c>
      <c r="C58" s="1">
        <v>1.0114555948884201</v>
      </c>
      <c r="D58" s="1">
        <v>8.1181362897131699E-3</v>
      </c>
      <c r="E58" s="1">
        <v>0.232485614035088</v>
      </c>
      <c r="F58" s="7">
        <v>1.8659740572621901E-3</v>
      </c>
      <c r="H58" s="124"/>
      <c r="I58" s="1" t="s">
        <v>323</v>
      </c>
      <c r="J58" s="1" t="s">
        <v>199</v>
      </c>
      <c r="K58" s="1" t="s">
        <v>22</v>
      </c>
      <c r="L58" s="7">
        <v>-4.5505401516299999</v>
      </c>
    </row>
    <row r="59" spans="1:12" ht="15.75" thickBot="1" x14ac:dyDescent="0.25">
      <c r="A59" s="121"/>
      <c r="B59" s="8" t="s">
        <v>237</v>
      </c>
      <c r="C59" s="1">
        <v>0.99690118392464599</v>
      </c>
      <c r="D59" s="1">
        <v>8.8726671212144108E-3</v>
      </c>
      <c r="E59" s="1">
        <v>0.229140246045694</v>
      </c>
      <c r="F59" s="7">
        <v>2.0394048678251801E-3</v>
      </c>
      <c r="H59" s="125"/>
      <c r="I59" s="26" t="s">
        <v>324</v>
      </c>
      <c r="J59" s="26" t="s">
        <v>199</v>
      </c>
      <c r="K59" s="26" t="s">
        <v>22</v>
      </c>
      <c r="L59" s="5">
        <v>-6.58362794619</v>
      </c>
    </row>
    <row r="60" spans="1:12" x14ac:dyDescent="0.2">
      <c r="A60" s="121"/>
      <c r="B60" s="8" t="s">
        <v>239</v>
      </c>
      <c r="C60" s="1">
        <v>1.00112693987391</v>
      </c>
      <c r="D60" s="1">
        <v>1.5332483043494599E-2</v>
      </c>
      <c r="E60" s="1">
        <v>0.23011154668567399</v>
      </c>
      <c r="F60" s="7">
        <v>3.5242098151057502E-3</v>
      </c>
      <c r="H60" s="123" t="s">
        <v>325</v>
      </c>
      <c r="I60" s="24" t="s">
        <v>326</v>
      </c>
      <c r="J60" s="24" t="s">
        <v>199</v>
      </c>
      <c r="K60" s="24" t="s">
        <v>22</v>
      </c>
      <c r="L60" s="9">
        <v>-9.1614149975100005</v>
      </c>
    </row>
    <row r="61" spans="1:12" x14ac:dyDescent="0.2">
      <c r="A61" s="121"/>
      <c r="B61" s="8" t="s">
        <v>241</v>
      </c>
      <c r="C61" s="1">
        <v>0.99818339946196299</v>
      </c>
      <c r="D61" s="1">
        <v>9.8557857839710102E-3</v>
      </c>
      <c r="E61" s="1">
        <v>0.22943496651392301</v>
      </c>
      <c r="F61" s="7">
        <v>2.26537716669366E-3</v>
      </c>
      <c r="H61" s="124"/>
      <c r="I61" s="1" t="s">
        <v>327</v>
      </c>
      <c r="J61" s="1" t="s">
        <v>199</v>
      </c>
      <c r="K61" s="1" t="s">
        <v>22</v>
      </c>
      <c r="L61" s="7">
        <v>-7.7383255640000002</v>
      </c>
    </row>
    <row r="62" spans="1:12" ht="15.75" thickBot="1" x14ac:dyDescent="0.25">
      <c r="A62" s="121"/>
      <c r="B62" s="8" t="s">
        <v>243</v>
      </c>
      <c r="C62" s="1">
        <v>1.01458162054087</v>
      </c>
      <c r="D62" s="1">
        <v>8.1149405938881498E-3</v>
      </c>
      <c r="E62" s="1">
        <v>0.23320413889863201</v>
      </c>
      <c r="F62" s="7">
        <v>1.86523951853414E-3</v>
      </c>
      <c r="H62" s="125"/>
      <c r="I62" s="26" t="s">
        <v>328</v>
      </c>
      <c r="J62" s="26" t="s">
        <v>199</v>
      </c>
      <c r="K62" s="26" t="s">
        <v>22</v>
      </c>
      <c r="L62" s="5">
        <v>-11.5735638097</v>
      </c>
    </row>
    <row r="63" spans="1:12" x14ac:dyDescent="0.2">
      <c r="A63" s="121"/>
      <c r="B63" s="8" t="s">
        <v>245</v>
      </c>
      <c r="C63" s="1">
        <v>1.0098676868260399</v>
      </c>
      <c r="D63" s="1">
        <v>6.8635620617808002E-3</v>
      </c>
      <c r="E63" s="1">
        <v>0.23212062937062899</v>
      </c>
      <c r="F63" s="7">
        <v>1.57760701356056E-3</v>
      </c>
      <c r="H63" s="123" t="s">
        <v>205</v>
      </c>
      <c r="I63" s="24" t="s">
        <v>206</v>
      </c>
      <c r="J63" s="24" t="s">
        <v>207</v>
      </c>
      <c r="K63" s="24">
        <v>7.3306518277199997</v>
      </c>
      <c r="L63" s="9">
        <v>-18.1460427341</v>
      </c>
    </row>
    <row r="64" spans="1:12" x14ac:dyDescent="0.2">
      <c r="A64" s="121"/>
      <c r="B64" s="8" t="s">
        <v>247</v>
      </c>
      <c r="C64" s="1">
        <v>1.0012435671792399</v>
      </c>
      <c r="D64" s="1">
        <v>6.8145990067005604E-3</v>
      </c>
      <c r="E64" s="1">
        <v>0.23013835376532399</v>
      </c>
      <c r="F64" s="7">
        <v>1.5663527321240901E-3</v>
      </c>
      <c r="H64" s="124"/>
      <c r="I64" s="1" t="s">
        <v>329</v>
      </c>
      <c r="J64" s="1" t="s">
        <v>199</v>
      </c>
      <c r="K64" s="1" t="s">
        <v>22</v>
      </c>
      <c r="L64" s="7">
        <v>-12.987918539500001</v>
      </c>
    </row>
    <row r="65" spans="1:12" x14ac:dyDescent="0.2">
      <c r="A65" s="121"/>
      <c r="B65" s="8" t="s">
        <v>249</v>
      </c>
      <c r="C65" s="1">
        <v>1</v>
      </c>
      <c r="D65" s="1">
        <v>1.0605043464578599E-2</v>
      </c>
      <c r="E65" s="1">
        <v>0.22985251671946499</v>
      </c>
      <c r="F65" s="7">
        <v>2.4375959302527098E-3</v>
      </c>
      <c r="H65" s="124"/>
      <c r="I65" s="1" t="s">
        <v>330</v>
      </c>
      <c r="J65" s="1" t="s">
        <v>199</v>
      </c>
      <c r="K65" s="1" t="s">
        <v>22</v>
      </c>
      <c r="L65" s="7">
        <v>-14.2330030166</v>
      </c>
    </row>
    <row r="66" spans="1:12" x14ac:dyDescent="0.2">
      <c r="A66" s="121"/>
      <c r="B66" s="8" t="s">
        <v>251</v>
      </c>
      <c r="C66" s="1">
        <v>1.00201503988893</v>
      </c>
      <c r="D66" s="1">
        <v>7.28509099081641E-3</v>
      </c>
      <c r="E66" s="1">
        <v>0.23031567870922501</v>
      </c>
      <c r="F66" s="7">
        <v>1.6744964987694499E-3</v>
      </c>
      <c r="H66" s="124"/>
      <c r="I66" s="1" t="s">
        <v>331</v>
      </c>
      <c r="J66" s="1" t="s">
        <v>199</v>
      </c>
      <c r="K66" s="1" t="s">
        <v>22</v>
      </c>
      <c r="L66" s="7">
        <v>-13.651564973899999</v>
      </c>
    </row>
    <row r="67" spans="1:12" x14ac:dyDescent="0.2">
      <c r="A67" s="121"/>
      <c r="B67" s="8" t="s">
        <v>253</v>
      </c>
      <c r="C67" s="1">
        <v>0.98307821454480104</v>
      </c>
      <c r="D67" s="1">
        <v>7.0131202200322904E-3</v>
      </c>
      <c r="E67" s="1">
        <v>0.22596300174520101</v>
      </c>
      <c r="F67" s="7">
        <v>1.6119833326305899E-3</v>
      </c>
      <c r="H67" s="124"/>
      <c r="I67" s="1" t="s">
        <v>332</v>
      </c>
      <c r="J67" s="1" t="s">
        <v>199</v>
      </c>
      <c r="K67" s="1" t="s">
        <v>22</v>
      </c>
      <c r="L67" s="7">
        <v>-12.192716755299999</v>
      </c>
    </row>
    <row r="68" spans="1:12" ht="15.75" thickBot="1" x14ac:dyDescent="0.25">
      <c r="A68" s="121"/>
      <c r="B68" s="8" t="s">
        <v>255</v>
      </c>
      <c r="C68" s="1">
        <v>1.00952218761831</v>
      </c>
      <c r="D68" s="1">
        <v>6.8140341289226799E-3</v>
      </c>
      <c r="E68" s="1">
        <v>0.232041215508208</v>
      </c>
      <c r="F68" s="7">
        <v>1.5662228935452E-3</v>
      </c>
      <c r="H68" s="125"/>
      <c r="I68" s="26" t="s">
        <v>333</v>
      </c>
      <c r="J68" s="26" t="s">
        <v>199</v>
      </c>
      <c r="K68" s="26" t="s">
        <v>22</v>
      </c>
      <c r="L68" s="5">
        <v>-16.6429772151</v>
      </c>
    </row>
    <row r="69" spans="1:12" ht="15.75" thickBot="1" x14ac:dyDescent="0.25">
      <c r="A69" s="121"/>
      <c r="B69" s="8" t="s">
        <v>257</v>
      </c>
      <c r="C69" s="1">
        <v>1.01797235945651</v>
      </c>
      <c r="D69" s="1">
        <v>9.47761514330441E-3</v>
      </c>
      <c r="E69" s="1">
        <v>0.23398350877193</v>
      </c>
      <c r="F69" s="7">
        <v>2.1784536931870298E-3</v>
      </c>
      <c r="H69" s="25" t="s">
        <v>334</v>
      </c>
      <c r="I69" s="1" t="s">
        <v>335</v>
      </c>
      <c r="J69" s="1" t="s">
        <v>199</v>
      </c>
      <c r="K69" s="1" t="s">
        <v>22</v>
      </c>
      <c r="L69" s="7">
        <v>-7.2877413237899997</v>
      </c>
    </row>
    <row r="70" spans="1:12" x14ac:dyDescent="0.2">
      <c r="A70" s="121"/>
      <c r="B70" s="8" t="s">
        <v>258</v>
      </c>
      <c r="C70" s="1">
        <v>0.99711546593294698</v>
      </c>
      <c r="D70" s="1">
        <v>7.2533240454999504E-3</v>
      </c>
      <c r="E70" s="1">
        <v>0.22918949930459001</v>
      </c>
      <c r="F70" s="7">
        <v>1.6671947864399801E-3</v>
      </c>
      <c r="H70" s="123" t="s">
        <v>210</v>
      </c>
      <c r="I70" s="24" t="s">
        <v>196</v>
      </c>
      <c r="J70" s="24" t="s">
        <v>199</v>
      </c>
      <c r="K70" s="24" t="s">
        <v>22</v>
      </c>
      <c r="L70" s="9">
        <v>-10.9621429176</v>
      </c>
    </row>
    <row r="71" spans="1:12" x14ac:dyDescent="0.2">
      <c r="A71" s="121"/>
      <c r="B71" s="8" t="s">
        <v>260</v>
      </c>
      <c r="C71" s="1">
        <v>1.0224761267484901</v>
      </c>
      <c r="D71" s="1">
        <v>6.8280222782247596E-3</v>
      </c>
      <c r="E71" s="1">
        <v>0.235018711018711</v>
      </c>
      <c r="F71" s="7">
        <v>1.56943810486654E-3</v>
      </c>
      <c r="H71" s="124"/>
      <c r="I71" s="1" t="s">
        <v>203</v>
      </c>
      <c r="J71" s="1" t="s">
        <v>199</v>
      </c>
      <c r="K71" s="1" t="s">
        <v>22</v>
      </c>
      <c r="L71" s="7">
        <v>-6.5614154232899997</v>
      </c>
    </row>
    <row r="72" spans="1:12" x14ac:dyDescent="0.2">
      <c r="A72" s="121"/>
      <c r="B72" s="8" t="s">
        <v>201</v>
      </c>
      <c r="C72" s="1">
        <v>0.90036270931650997</v>
      </c>
      <c r="D72" s="1">
        <v>1.04648715351094E-2</v>
      </c>
      <c r="E72" s="1">
        <v>0.20695063469675601</v>
      </c>
      <c r="F72" s="7">
        <v>2.4053770594907901E-3</v>
      </c>
      <c r="H72" s="124"/>
      <c r="I72" s="1" t="s">
        <v>208</v>
      </c>
      <c r="J72" s="1" t="s">
        <v>199</v>
      </c>
      <c r="K72" s="1" t="s">
        <v>22</v>
      </c>
      <c r="L72" s="7">
        <v>-11.190328855600001</v>
      </c>
    </row>
    <row r="73" spans="1:12" x14ac:dyDescent="0.2">
      <c r="A73" s="121"/>
      <c r="B73" s="8" t="s">
        <v>263</v>
      </c>
      <c r="C73" s="1">
        <v>0.98237881952305295</v>
      </c>
      <c r="D73" s="1">
        <v>7.5008603328517998E-3</v>
      </c>
      <c r="E73" s="1">
        <v>0.22580224403927099</v>
      </c>
      <c r="F73" s="7">
        <v>1.7240916250671899E-3</v>
      </c>
      <c r="H73" s="124"/>
      <c r="I73" s="1" t="s">
        <v>212</v>
      </c>
      <c r="J73" s="1" t="s">
        <v>199</v>
      </c>
      <c r="K73" s="1" t="s">
        <v>22</v>
      </c>
      <c r="L73" s="7">
        <v>-10.146863376200001</v>
      </c>
    </row>
    <row r="74" spans="1:12" x14ac:dyDescent="0.2">
      <c r="A74" s="121"/>
      <c r="B74" s="8" t="s">
        <v>265</v>
      </c>
      <c r="C74" s="1">
        <v>0.99356543179898404</v>
      </c>
      <c r="D74" s="1">
        <v>6.9371599393779496E-3</v>
      </c>
      <c r="E74" s="1">
        <v>0.22837351502445799</v>
      </c>
      <c r="F74" s="7">
        <v>1.59452367095147E-3</v>
      </c>
      <c r="H74" s="124"/>
      <c r="I74" s="1" t="s">
        <v>218</v>
      </c>
      <c r="J74" s="1" t="s">
        <v>199</v>
      </c>
      <c r="K74" s="1" t="s">
        <v>22</v>
      </c>
      <c r="L74" s="7">
        <v>-8.7906039180600004</v>
      </c>
    </row>
    <row r="75" spans="1:12" x14ac:dyDescent="0.2">
      <c r="A75" s="121"/>
      <c r="B75" s="8" t="s">
        <v>267</v>
      </c>
      <c r="C75" s="1">
        <v>1.00053099514848</v>
      </c>
      <c r="D75" s="1">
        <v>1.2236003755257199E-2</v>
      </c>
      <c r="E75" s="1">
        <v>0.22997456729071</v>
      </c>
      <c r="F75" s="7">
        <v>2.8124762577346799E-3</v>
      </c>
      <c r="H75" s="124"/>
      <c r="I75" s="1" t="s">
        <v>220</v>
      </c>
      <c r="J75" s="1" t="s">
        <v>199</v>
      </c>
      <c r="K75" s="1" t="s">
        <v>22</v>
      </c>
      <c r="L75" s="7">
        <v>-16.1499535321</v>
      </c>
    </row>
    <row r="76" spans="1:12" x14ac:dyDescent="0.2">
      <c r="A76" s="121"/>
      <c r="B76" s="8" t="s">
        <v>269</v>
      </c>
      <c r="C76" s="1">
        <v>0.99116117387993297</v>
      </c>
      <c r="D76" s="1">
        <v>8.9132224889511506E-3</v>
      </c>
      <c r="E76" s="1">
        <v>0.22782089029092201</v>
      </c>
      <c r="F76" s="7">
        <v>2.0487266211659501E-3</v>
      </c>
      <c r="H76" s="124"/>
      <c r="I76" s="1" t="s">
        <v>222</v>
      </c>
      <c r="J76" s="1" t="s">
        <v>199</v>
      </c>
      <c r="K76" s="1" t="s">
        <v>22</v>
      </c>
      <c r="L76" s="7">
        <v>-5.2019495883899998</v>
      </c>
    </row>
    <row r="77" spans="1:12" ht="15.75" thickBot="1" x14ac:dyDescent="0.25">
      <c r="A77" s="122"/>
      <c r="B77" s="6" t="s">
        <v>271</v>
      </c>
      <c r="C77" s="26">
        <v>0.96345787530178795</v>
      </c>
      <c r="D77" s="26">
        <v>7.0936635668311897E-3</v>
      </c>
      <c r="E77" s="26">
        <v>0.221453217391304</v>
      </c>
      <c r="F77" s="5">
        <v>1.6304964235973199E-3</v>
      </c>
      <c r="H77" s="124"/>
      <c r="I77" s="1" t="s">
        <v>225</v>
      </c>
      <c r="J77" s="1" t="s">
        <v>199</v>
      </c>
      <c r="K77" s="1" t="s">
        <v>22</v>
      </c>
      <c r="L77" s="7">
        <v>-8.2515999638499995</v>
      </c>
    </row>
    <row r="78" spans="1:12" x14ac:dyDescent="0.2">
      <c r="A78" s="120" t="s">
        <v>180</v>
      </c>
      <c r="B78" s="10" t="s">
        <v>336</v>
      </c>
      <c r="C78" s="24">
        <v>0.99939710089639799</v>
      </c>
      <c r="D78" s="24">
        <v>9.4256737655286707E-3</v>
      </c>
      <c r="E78" s="24">
        <v>0.230850437828371</v>
      </c>
      <c r="F78" s="9">
        <v>2.1772335677660202E-3</v>
      </c>
      <c r="H78" s="124"/>
      <c r="I78" s="1" t="s">
        <v>228</v>
      </c>
      <c r="J78" s="1" t="s">
        <v>199</v>
      </c>
      <c r="K78" s="1" t="s">
        <v>22</v>
      </c>
      <c r="L78" s="7">
        <v>-10.771903138100001</v>
      </c>
    </row>
    <row r="79" spans="1:12" x14ac:dyDescent="0.2">
      <c r="A79" s="121"/>
      <c r="B79" s="8" t="s">
        <v>337</v>
      </c>
      <c r="C79" s="1">
        <v>1.00673434054802</v>
      </c>
      <c r="D79" s="1">
        <v>8.8441818954238006E-3</v>
      </c>
      <c r="E79" s="1">
        <v>0.232545264623955</v>
      </c>
      <c r="F79" s="7">
        <v>2.0429149343750099E-3</v>
      </c>
      <c r="H79" s="124"/>
      <c r="I79" s="1" t="s">
        <v>230</v>
      </c>
      <c r="J79" s="1" t="s">
        <v>199</v>
      </c>
      <c r="K79" s="1" t="s">
        <v>22</v>
      </c>
      <c r="L79" s="7">
        <v>-8.7607967827300008</v>
      </c>
    </row>
    <row r="80" spans="1:12" x14ac:dyDescent="0.2">
      <c r="A80" s="121"/>
      <c r="B80" s="8" t="s">
        <v>338</v>
      </c>
      <c r="C80" s="1">
        <v>1.0050069901376699</v>
      </c>
      <c r="D80" s="1">
        <v>8.8406921870914697E-3</v>
      </c>
      <c r="E80" s="1">
        <v>0.232146264468608</v>
      </c>
      <c r="F80" s="7">
        <v>2.0421088476896602E-3</v>
      </c>
      <c r="H80" s="124"/>
      <c r="I80" s="1" t="s">
        <v>232</v>
      </c>
      <c r="J80" s="1" t="s">
        <v>199</v>
      </c>
      <c r="K80" s="1" t="s">
        <v>22</v>
      </c>
      <c r="L80" s="7">
        <v>-6.1274732146500002</v>
      </c>
    </row>
    <row r="81" spans="1:12" x14ac:dyDescent="0.2">
      <c r="A81" s="121"/>
      <c r="B81" s="8" t="s">
        <v>339</v>
      </c>
      <c r="C81" s="1">
        <v>1.01678579730952</v>
      </c>
      <c r="D81" s="1">
        <v>2.24828623628913E-2</v>
      </c>
      <c r="E81" s="1">
        <v>0.234867047619048</v>
      </c>
      <c r="F81" s="7">
        <v>5.1933096618483202E-3</v>
      </c>
      <c r="H81" s="124"/>
      <c r="I81" s="1" t="s">
        <v>234</v>
      </c>
      <c r="J81" s="1" t="s">
        <v>199</v>
      </c>
      <c r="K81" s="1" t="s">
        <v>22</v>
      </c>
      <c r="L81" s="7">
        <v>-9.8090126771400001</v>
      </c>
    </row>
    <row r="82" spans="1:12" x14ac:dyDescent="0.2">
      <c r="A82" s="121"/>
      <c r="B82" s="8" t="s">
        <v>340</v>
      </c>
      <c r="C82" s="1">
        <v>1.0069562949089601</v>
      </c>
      <c r="D82" s="1">
        <v>5.9184501844082096E-3</v>
      </c>
      <c r="E82" s="1">
        <v>0.232596533795494</v>
      </c>
      <c r="F82" s="7">
        <v>1.3671010403277901E-3</v>
      </c>
      <c r="H82" s="124"/>
      <c r="I82" s="1" t="s">
        <v>236</v>
      </c>
      <c r="J82" s="1" t="s">
        <v>199</v>
      </c>
      <c r="K82" s="1" t="s">
        <v>22</v>
      </c>
      <c r="L82" s="7">
        <v>-9.9745084065699992</v>
      </c>
    </row>
    <row r="83" spans="1:12" x14ac:dyDescent="0.2">
      <c r="A83" s="121"/>
      <c r="B83" s="8" t="s">
        <v>341</v>
      </c>
      <c r="C83" s="1">
        <v>1.0006028991036</v>
      </c>
      <c r="D83" s="1">
        <v>5.8154198996528102E-3</v>
      </c>
      <c r="E83" s="1">
        <v>0.23112896479609599</v>
      </c>
      <c r="F83" s="7">
        <v>1.3433021056260201E-3</v>
      </c>
      <c r="H83" s="124"/>
      <c r="I83" s="1" t="s">
        <v>238</v>
      </c>
      <c r="J83" s="1" t="s">
        <v>199</v>
      </c>
      <c r="K83" s="1" t="s">
        <v>22</v>
      </c>
      <c r="L83" s="7">
        <v>-8.2895909953700002</v>
      </c>
    </row>
    <row r="84" spans="1:12" x14ac:dyDescent="0.2">
      <c r="A84" s="121"/>
      <c r="B84" s="8" t="s">
        <v>342</v>
      </c>
      <c r="C84" s="1">
        <v>0.95637589555357505</v>
      </c>
      <c r="D84" s="1">
        <v>9.5236098738618307E-3</v>
      </c>
      <c r="E84" s="1">
        <v>0.22091298245613999</v>
      </c>
      <c r="F84" s="7">
        <v>2.1998558001775801E-3</v>
      </c>
      <c r="H84" s="124"/>
      <c r="I84" s="1" t="s">
        <v>240</v>
      </c>
      <c r="J84" s="1" t="s">
        <v>199</v>
      </c>
      <c r="K84" s="1" t="s">
        <v>22</v>
      </c>
      <c r="L84" s="7">
        <v>-14.490293927</v>
      </c>
    </row>
    <row r="85" spans="1:12" x14ac:dyDescent="0.2">
      <c r="A85" s="121"/>
      <c r="B85" s="8" t="s">
        <v>343</v>
      </c>
      <c r="C85" s="1">
        <v>0.93035716109807098</v>
      </c>
      <c r="D85" s="1">
        <v>6.4354084806089503E-3</v>
      </c>
      <c r="E85" s="1">
        <v>0.21490292275574099</v>
      </c>
      <c r="F85" s="7">
        <v>1.48651308275808E-3</v>
      </c>
      <c r="H85" s="124"/>
      <c r="I85" s="1" t="s">
        <v>242</v>
      </c>
      <c r="J85" s="1" t="s">
        <v>199</v>
      </c>
      <c r="K85" s="1" t="s">
        <v>22</v>
      </c>
      <c r="L85" s="7">
        <v>-6.5233679780699996</v>
      </c>
    </row>
    <row r="86" spans="1:12" x14ac:dyDescent="0.2">
      <c r="A86" s="121"/>
      <c r="B86" s="8" t="s">
        <v>344</v>
      </c>
      <c r="C86" s="1">
        <v>0.92922393859377095</v>
      </c>
      <c r="D86" s="1">
        <v>8.85483728689632E-3</v>
      </c>
      <c r="E86" s="1">
        <v>0.214641160027952</v>
      </c>
      <c r="F86" s="7">
        <v>2.0453762200686098E-3</v>
      </c>
      <c r="H86" s="124"/>
      <c r="I86" s="1" t="s">
        <v>244</v>
      </c>
      <c r="J86" s="1" t="s">
        <v>199</v>
      </c>
      <c r="K86" s="1" t="s">
        <v>22</v>
      </c>
      <c r="L86" s="7">
        <v>-6.8019684892900001</v>
      </c>
    </row>
    <row r="87" spans="1:12" ht="15.75" thickBot="1" x14ac:dyDescent="0.25">
      <c r="A87" s="122"/>
      <c r="B87" s="6" t="s">
        <v>345</v>
      </c>
      <c r="C87" s="26">
        <v>0.986254217880697</v>
      </c>
      <c r="D87" s="26">
        <v>9.1008515611933401E-3</v>
      </c>
      <c r="E87" s="26">
        <v>0.227814567206193</v>
      </c>
      <c r="F87" s="5">
        <v>2.1022029838070298E-3</v>
      </c>
      <c r="H87" s="124"/>
      <c r="I87" s="1" t="s">
        <v>246</v>
      </c>
      <c r="J87" s="1" t="s">
        <v>199</v>
      </c>
      <c r="K87" s="1" t="s">
        <v>22</v>
      </c>
      <c r="L87" s="7">
        <v>-1.7096814896899999</v>
      </c>
    </row>
    <row r="88" spans="1:12" x14ac:dyDescent="0.2">
      <c r="A88" s="120" t="s">
        <v>183</v>
      </c>
      <c r="B88" s="10" t="s">
        <v>274</v>
      </c>
      <c r="C88" s="24">
        <v>1</v>
      </c>
      <c r="D88" s="24">
        <v>1.09762347227273E-2</v>
      </c>
      <c r="E88" s="24">
        <v>0.23131342756183701</v>
      </c>
      <c r="F88" s="9">
        <v>2.5389504754373001E-3</v>
      </c>
      <c r="H88" s="124"/>
      <c r="I88" s="1" t="s">
        <v>248</v>
      </c>
      <c r="J88" s="1" t="s">
        <v>199</v>
      </c>
      <c r="K88" s="1" t="s">
        <v>22</v>
      </c>
      <c r="L88" s="7">
        <v>-3.65781454009</v>
      </c>
    </row>
    <row r="89" spans="1:12" x14ac:dyDescent="0.2">
      <c r="A89" s="121"/>
      <c r="B89" s="8" t="s">
        <v>276</v>
      </c>
      <c r="C89" s="1">
        <v>0.99075025354799495</v>
      </c>
      <c r="D89" s="1">
        <v>1.00150042038861E-2</v>
      </c>
      <c r="E89" s="1">
        <v>0.22917383700594601</v>
      </c>
      <c r="F89" s="7">
        <v>2.3166049494471098E-3</v>
      </c>
      <c r="H89" s="124"/>
      <c r="I89" s="1" t="s">
        <v>250</v>
      </c>
      <c r="J89" s="1" t="s">
        <v>199</v>
      </c>
      <c r="K89" s="1" t="s">
        <v>22</v>
      </c>
      <c r="L89" s="7">
        <v>-9.3252001290000006</v>
      </c>
    </row>
    <row r="90" spans="1:12" x14ac:dyDescent="0.2">
      <c r="A90" s="121"/>
      <c r="B90" s="8" t="s">
        <v>278</v>
      </c>
      <c r="C90" s="1">
        <v>0.94850769074950503</v>
      </c>
      <c r="D90" s="1">
        <v>1.4010963073396601E-2</v>
      </c>
      <c r="E90" s="1">
        <v>0.219402565016031</v>
      </c>
      <c r="F90" s="7">
        <v>3.2409238919497E-3</v>
      </c>
      <c r="H90" s="124"/>
      <c r="I90" s="1" t="s">
        <v>252</v>
      </c>
      <c r="J90" s="1" t="s">
        <v>199</v>
      </c>
      <c r="K90" s="1" t="s">
        <v>22</v>
      </c>
      <c r="L90" s="7">
        <v>-6.1769398227699996</v>
      </c>
    </row>
    <row r="91" spans="1:12" x14ac:dyDescent="0.2">
      <c r="A91" s="121"/>
      <c r="B91" s="8" t="s">
        <v>280</v>
      </c>
      <c r="C91" s="1">
        <v>1.0072273207539</v>
      </c>
      <c r="D91" s="1">
        <v>1.8166257153880198E-2</v>
      </c>
      <c r="E91" s="1">
        <v>0.23298520389751001</v>
      </c>
      <c r="F91" s="7">
        <v>4.2020992082337696E-3</v>
      </c>
      <c r="H91" s="124"/>
      <c r="I91" s="1" t="s">
        <v>254</v>
      </c>
      <c r="J91" s="1" t="s">
        <v>199</v>
      </c>
      <c r="K91" s="1" t="s">
        <v>22</v>
      </c>
      <c r="L91" s="7">
        <v>-7.4590355652899998</v>
      </c>
    </row>
    <row r="92" spans="1:12" x14ac:dyDescent="0.2">
      <c r="A92" s="121"/>
      <c r="B92" s="8" t="s">
        <v>282</v>
      </c>
      <c r="C92" s="1">
        <v>1.0259670639585099</v>
      </c>
      <c r="D92" s="1">
        <v>9.3639889995687092E-3</v>
      </c>
      <c r="E92" s="1">
        <v>0.237319958129798</v>
      </c>
      <c r="F92" s="7">
        <v>2.1660163911415798E-3</v>
      </c>
      <c r="H92" s="124"/>
      <c r="I92" s="1" t="s">
        <v>256</v>
      </c>
      <c r="J92" s="1" t="s">
        <v>199</v>
      </c>
      <c r="K92" s="1" t="s">
        <v>22</v>
      </c>
      <c r="L92" s="7">
        <v>-15.271392489</v>
      </c>
    </row>
    <row r="93" spans="1:12" x14ac:dyDescent="0.2">
      <c r="A93" s="121"/>
      <c r="B93" s="8" t="s">
        <v>284</v>
      </c>
      <c r="C93" s="1">
        <v>1.0203901933986499</v>
      </c>
      <c r="D93" s="1">
        <v>1.6664893896793501E-2</v>
      </c>
      <c r="E93" s="1">
        <v>0.23602995308552899</v>
      </c>
      <c r="F93" s="7">
        <v>3.85481372722166E-3</v>
      </c>
      <c r="H93" s="124"/>
      <c r="I93" s="1" t="s">
        <v>211</v>
      </c>
      <c r="J93" s="1" t="s">
        <v>202</v>
      </c>
      <c r="K93" s="1">
        <v>2.3063814152200002</v>
      </c>
      <c r="L93" s="7">
        <v>-4.1432400723000002</v>
      </c>
    </row>
    <row r="94" spans="1:12" x14ac:dyDescent="0.2">
      <c r="A94" s="121"/>
      <c r="B94" s="8" t="s">
        <v>286</v>
      </c>
      <c r="C94" s="1">
        <v>0.97863332904829203</v>
      </c>
      <c r="D94" s="1">
        <v>6.6977608444666404E-3</v>
      </c>
      <c r="E94" s="1">
        <v>0.22637102966841199</v>
      </c>
      <c r="F94" s="7">
        <v>1.5492820179230499E-3</v>
      </c>
      <c r="H94" s="124"/>
      <c r="I94" s="1" t="s">
        <v>259</v>
      </c>
      <c r="J94" s="1" t="s">
        <v>199</v>
      </c>
      <c r="K94" s="1" t="s">
        <v>22</v>
      </c>
      <c r="L94" s="7">
        <v>-6.1698685689300001</v>
      </c>
    </row>
    <row r="95" spans="1:12" x14ac:dyDescent="0.2">
      <c r="A95" s="121"/>
      <c r="B95" s="8" t="s">
        <v>288</v>
      </c>
      <c r="C95" s="1">
        <v>0.98806250013749997</v>
      </c>
      <c r="D95" s="1">
        <v>7.3953503182166503E-3</v>
      </c>
      <c r="E95" s="1">
        <v>0.22855212355212401</v>
      </c>
      <c r="F95" s="7">
        <v>1.71064383012722E-3</v>
      </c>
      <c r="H95" s="124"/>
      <c r="I95" s="1" t="s">
        <v>261</v>
      </c>
      <c r="J95" s="1" t="s">
        <v>199</v>
      </c>
      <c r="K95" s="1" t="s">
        <v>22</v>
      </c>
      <c r="L95" s="7">
        <v>-11.150993400100001</v>
      </c>
    </row>
    <row r="96" spans="1:12" x14ac:dyDescent="0.2">
      <c r="A96" s="121"/>
      <c r="B96" s="8" t="s">
        <v>290</v>
      </c>
      <c r="C96" s="1">
        <v>1.00599115147106</v>
      </c>
      <c r="D96" s="1">
        <v>7.9352719332236293E-3</v>
      </c>
      <c r="E96" s="1">
        <v>0.23269926134365099</v>
      </c>
      <c r="F96" s="7">
        <v>1.83553494950921E-3</v>
      </c>
      <c r="H96" s="124"/>
      <c r="I96" s="1" t="s">
        <v>262</v>
      </c>
      <c r="J96" s="1" t="s">
        <v>199</v>
      </c>
      <c r="K96" s="1" t="s">
        <v>22</v>
      </c>
      <c r="L96" s="7">
        <v>-7.4239614195800003</v>
      </c>
    </row>
    <row r="97" spans="1:12" x14ac:dyDescent="0.2">
      <c r="A97" s="121"/>
      <c r="B97" s="8" t="s">
        <v>292</v>
      </c>
      <c r="C97" s="1">
        <v>1.0138559964224201</v>
      </c>
      <c r="D97" s="1">
        <v>6.2755114315780798E-3</v>
      </c>
      <c r="E97" s="1">
        <v>0.23451850558659201</v>
      </c>
      <c r="F97" s="7">
        <v>1.4516100589418201E-3</v>
      </c>
      <c r="H97" s="124"/>
      <c r="I97" s="1" t="s">
        <v>264</v>
      </c>
      <c r="J97" s="1" t="s">
        <v>199</v>
      </c>
      <c r="K97" s="1" t="s">
        <v>22</v>
      </c>
      <c r="L97" s="7">
        <v>-8.2733010645899991</v>
      </c>
    </row>
    <row r="98" spans="1:12" x14ac:dyDescent="0.2">
      <c r="A98" s="121"/>
      <c r="B98" s="8" t="s">
        <v>294</v>
      </c>
      <c r="C98" s="1">
        <v>0.99475752401099504</v>
      </c>
      <c r="D98" s="1">
        <v>8.1703635726909103E-3</v>
      </c>
      <c r="E98" s="1">
        <v>0.23010077247190999</v>
      </c>
      <c r="F98" s="7">
        <v>1.8899148024255101E-3</v>
      </c>
      <c r="H98" s="124"/>
      <c r="I98" s="1" t="s">
        <v>266</v>
      </c>
      <c r="J98" s="1" t="s">
        <v>199</v>
      </c>
      <c r="K98" s="1" t="s">
        <v>22</v>
      </c>
      <c r="L98" s="7">
        <v>-11.115333399900001</v>
      </c>
    </row>
    <row r="99" spans="1:12" x14ac:dyDescent="0.2">
      <c r="A99" s="121"/>
      <c r="B99" s="8" t="s">
        <v>296</v>
      </c>
      <c r="C99" s="1">
        <v>0.975246002844533</v>
      </c>
      <c r="D99" s="1">
        <v>7.2072743577742899E-3</v>
      </c>
      <c r="E99" s="1">
        <v>0.22558749563395</v>
      </c>
      <c r="F99" s="7">
        <v>1.6671393350753099E-3</v>
      </c>
      <c r="H99" s="124"/>
      <c r="I99" s="1" t="s">
        <v>268</v>
      </c>
      <c r="J99" s="1" t="s">
        <v>199</v>
      </c>
      <c r="K99" s="1" t="s">
        <v>22</v>
      </c>
      <c r="L99" s="7">
        <v>-17.0281859997</v>
      </c>
    </row>
    <row r="100" spans="1:12" x14ac:dyDescent="0.2">
      <c r="A100" s="121"/>
      <c r="B100" s="8" t="s">
        <v>298</v>
      </c>
      <c r="C100" s="1">
        <v>1.00262138816123</v>
      </c>
      <c r="D100" s="1">
        <v>8.1178572020371795E-3</v>
      </c>
      <c r="E100" s="1">
        <v>0.23191978984238201</v>
      </c>
      <c r="F100" s="7">
        <v>1.8777693738607701E-3</v>
      </c>
      <c r="H100" s="124"/>
      <c r="I100" s="1" t="s">
        <v>270</v>
      </c>
      <c r="J100" s="1" t="s">
        <v>199</v>
      </c>
      <c r="K100" s="1" t="s">
        <v>22</v>
      </c>
      <c r="L100" s="7">
        <v>-4.21544582752</v>
      </c>
    </row>
    <row r="101" spans="1:12" x14ac:dyDescent="0.2">
      <c r="A101" s="121"/>
      <c r="B101" s="8" t="s">
        <v>300</v>
      </c>
      <c r="C101" s="1">
        <v>0.99366875616193895</v>
      </c>
      <c r="D101" s="1">
        <v>6.3696558034113801E-3</v>
      </c>
      <c r="E101" s="1">
        <v>0.22984892584892599</v>
      </c>
      <c r="F101" s="7">
        <v>1.4733869162762399E-3</v>
      </c>
      <c r="H101" s="124"/>
      <c r="I101" s="1" t="s">
        <v>272</v>
      </c>
      <c r="J101" s="1" t="s">
        <v>199</v>
      </c>
      <c r="K101" s="1" t="s">
        <v>22</v>
      </c>
      <c r="L101" s="7">
        <v>-9.1082437270300005</v>
      </c>
    </row>
    <row r="102" spans="1:12" x14ac:dyDescent="0.2">
      <c r="A102" s="121"/>
      <c r="B102" s="8" t="s">
        <v>302</v>
      </c>
      <c r="C102" s="1">
        <v>0.98206720984419704</v>
      </c>
      <c r="D102" s="1">
        <v>7.9178779615386302E-3</v>
      </c>
      <c r="E102" s="1">
        <v>0.22716533240515099</v>
      </c>
      <c r="F102" s="7">
        <v>1.8315114902998299E-3</v>
      </c>
      <c r="H102" s="124"/>
      <c r="I102" s="1" t="s">
        <v>275</v>
      </c>
      <c r="J102" s="1" t="s">
        <v>199</v>
      </c>
      <c r="K102" s="1" t="s">
        <v>22</v>
      </c>
      <c r="L102" s="7">
        <v>-11.6283704524</v>
      </c>
    </row>
    <row r="103" spans="1:12" x14ac:dyDescent="0.2">
      <c r="A103" s="121"/>
      <c r="B103" s="8" t="s">
        <v>304</v>
      </c>
      <c r="C103" s="1">
        <v>1.00835949930419</v>
      </c>
      <c r="D103" s="1">
        <v>1.0176898080106101E-2</v>
      </c>
      <c r="E103" s="1">
        <v>0.23324709199859001</v>
      </c>
      <c r="F103" s="7">
        <v>2.35405317685683E-3</v>
      </c>
      <c r="H103" s="124"/>
      <c r="I103" s="1" t="s">
        <v>277</v>
      </c>
      <c r="J103" s="1" t="s">
        <v>199</v>
      </c>
      <c r="K103" s="1" t="s">
        <v>22</v>
      </c>
      <c r="L103" s="7">
        <v>-8.8744373187899992</v>
      </c>
    </row>
    <row r="104" spans="1:12" x14ac:dyDescent="0.2">
      <c r="A104" s="121"/>
      <c r="B104" s="8" t="s">
        <v>306</v>
      </c>
      <c r="C104" s="1">
        <v>1.00654035401938</v>
      </c>
      <c r="D104" s="1">
        <v>7.2906107629529104E-3</v>
      </c>
      <c r="E104" s="1">
        <v>0.23282629926752699</v>
      </c>
      <c r="F104" s="7">
        <v>1.6864161645978599E-3</v>
      </c>
      <c r="H104" s="124"/>
      <c r="I104" s="1" t="s">
        <v>279</v>
      </c>
      <c r="J104" s="1" t="s">
        <v>199</v>
      </c>
      <c r="K104" s="1" t="s">
        <v>22</v>
      </c>
      <c r="L104" s="7">
        <v>-7.99471075672</v>
      </c>
    </row>
    <row r="105" spans="1:12" x14ac:dyDescent="0.2">
      <c r="A105" s="121"/>
      <c r="B105" s="8" t="s">
        <v>308</v>
      </c>
      <c r="C105" s="1">
        <v>0.98540139867980403</v>
      </c>
      <c r="D105" s="1">
        <v>9.7750488495364895E-3</v>
      </c>
      <c r="E105" s="1">
        <v>0.227936575052854</v>
      </c>
      <c r="F105" s="7">
        <v>2.2611000539706802E-3</v>
      </c>
      <c r="H105" s="124"/>
      <c r="I105" s="1" t="s">
        <v>281</v>
      </c>
      <c r="J105" s="1" t="s">
        <v>199</v>
      </c>
      <c r="K105" s="1" t="s">
        <v>22</v>
      </c>
      <c r="L105" s="7">
        <v>-14.321060902999999</v>
      </c>
    </row>
    <row r="106" spans="1:12" x14ac:dyDescent="0.2">
      <c r="A106" s="121"/>
      <c r="B106" s="8" t="s">
        <v>310</v>
      </c>
      <c r="C106" s="1">
        <v>1.0147255109911499</v>
      </c>
      <c r="D106" s="1">
        <v>7.3173465414381796E-3</v>
      </c>
      <c r="E106" s="1">
        <v>0.23471963598179901</v>
      </c>
      <c r="F106" s="7">
        <v>1.6926005091578199E-3</v>
      </c>
      <c r="H106" s="124"/>
      <c r="I106" s="1" t="s">
        <v>283</v>
      </c>
      <c r="J106" s="1" t="s">
        <v>199</v>
      </c>
      <c r="K106" s="1" t="s">
        <v>22</v>
      </c>
      <c r="L106" s="7">
        <v>-1.8825398904899999</v>
      </c>
    </row>
    <row r="107" spans="1:12" x14ac:dyDescent="0.2">
      <c r="A107" s="121"/>
      <c r="B107" s="8" t="s">
        <v>312</v>
      </c>
      <c r="C107" s="1">
        <v>1.0072790784101</v>
      </c>
      <c r="D107" s="1">
        <v>1.2247316622606899E-2</v>
      </c>
      <c r="E107" s="1">
        <v>0.23299717613836901</v>
      </c>
      <c r="F107" s="7">
        <v>2.8329687864102702E-3</v>
      </c>
      <c r="H107" s="124"/>
      <c r="I107" s="1" t="s">
        <v>285</v>
      </c>
      <c r="J107" s="1" t="s">
        <v>199</v>
      </c>
      <c r="K107" s="1" t="s">
        <v>22</v>
      </c>
      <c r="L107" s="7">
        <v>-5.8263847779000004</v>
      </c>
    </row>
    <row r="108" spans="1:12" ht="15.75" thickBot="1" x14ac:dyDescent="0.25">
      <c r="A108" s="122"/>
      <c r="B108" s="6" t="s">
        <v>314</v>
      </c>
      <c r="C108" s="26">
        <v>0.99259050931085202</v>
      </c>
      <c r="D108" s="26">
        <v>7.1830719648878901E-3</v>
      </c>
      <c r="E108" s="26">
        <v>0.22959951287404301</v>
      </c>
      <c r="F108" s="5">
        <v>1.66154099662156E-3</v>
      </c>
      <c r="H108" s="124"/>
      <c r="I108" s="1" t="s">
        <v>287</v>
      </c>
      <c r="J108" s="1" t="s">
        <v>199</v>
      </c>
      <c r="K108" s="1" t="s">
        <v>22</v>
      </c>
      <c r="L108" s="7">
        <v>-10.0577423494</v>
      </c>
    </row>
    <row r="109" spans="1:12" x14ac:dyDescent="0.2">
      <c r="A109" s="120" t="s">
        <v>184</v>
      </c>
      <c r="B109" s="10" t="s">
        <v>346</v>
      </c>
      <c r="C109" s="24">
        <v>1.0069209907272201</v>
      </c>
      <c r="D109" s="24">
        <v>8.1337721317965798E-3</v>
      </c>
      <c r="E109" s="24">
        <v>0.234836025280899</v>
      </c>
      <c r="F109" s="9">
        <v>1.8969737800302901E-3</v>
      </c>
      <c r="H109" s="124"/>
      <c r="I109" s="1" t="s">
        <v>289</v>
      </c>
      <c r="J109" s="1" t="s">
        <v>199</v>
      </c>
      <c r="K109" s="1" t="s">
        <v>22</v>
      </c>
      <c r="L109" s="7">
        <v>-5.8276540986500001</v>
      </c>
    </row>
    <row r="110" spans="1:12" x14ac:dyDescent="0.2">
      <c r="A110" s="121"/>
      <c r="B110" s="8" t="s">
        <v>347</v>
      </c>
      <c r="C110" s="1">
        <v>1.01258623198312</v>
      </c>
      <c r="D110" s="1">
        <v>8.7180665392446004E-3</v>
      </c>
      <c r="E110" s="1">
        <v>0.23615728360309601</v>
      </c>
      <c r="F110" s="7">
        <v>2.0332440311250201E-3</v>
      </c>
      <c r="H110" s="124"/>
      <c r="I110" s="1" t="s">
        <v>291</v>
      </c>
      <c r="J110" s="1" t="s">
        <v>199</v>
      </c>
      <c r="K110" s="1" t="s">
        <v>22</v>
      </c>
      <c r="L110" s="7">
        <v>-14.3662653402</v>
      </c>
    </row>
    <row r="111" spans="1:12" x14ac:dyDescent="0.2">
      <c r="A111" s="121"/>
      <c r="B111" s="8" t="s">
        <v>348</v>
      </c>
      <c r="C111" s="1">
        <v>0.99355593864687597</v>
      </c>
      <c r="D111" s="1">
        <v>8.5765007611870205E-3</v>
      </c>
      <c r="E111" s="1">
        <v>0.23171900245872801</v>
      </c>
      <c r="F111" s="7">
        <v>2.0002277915779302E-3</v>
      </c>
      <c r="H111" s="124"/>
      <c r="I111" s="1" t="s">
        <v>293</v>
      </c>
      <c r="J111" s="1" t="s">
        <v>199</v>
      </c>
      <c r="K111" s="1" t="s">
        <v>22</v>
      </c>
      <c r="L111" s="7">
        <v>-4.3732747196600004</v>
      </c>
    </row>
    <row r="112" spans="1:12" x14ac:dyDescent="0.2">
      <c r="A112" s="121"/>
      <c r="B112" s="8" t="s">
        <v>349</v>
      </c>
      <c r="C112" s="1">
        <v>1.00083022405922</v>
      </c>
      <c r="D112" s="1">
        <v>8.2462189173065706E-3</v>
      </c>
      <c r="E112" s="1">
        <v>0.233415525114155</v>
      </c>
      <c r="F112" s="7">
        <v>1.9231988328477E-3</v>
      </c>
      <c r="H112" s="124"/>
      <c r="I112" s="1" t="s">
        <v>295</v>
      </c>
      <c r="J112" s="1" t="s">
        <v>199</v>
      </c>
      <c r="K112" s="1" t="s">
        <v>22</v>
      </c>
      <c r="L112" s="7">
        <v>-5.7877767625000001</v>
      </c>
    </row>
    <row r="113" spans="1:12" x14ac:dyDescent="0.2">
      <c r="A113" s="121"/>
      <c r="B113" s="8" t="s">
        <v>350</v>
      </c>
      <c r="C113" s="1">
        <v>0.99490166641911204</v>
      </c>
      <c r="D113" s="1">
        <v>5.7552806029864002E-3</v>
      </c>
      <c r="E113" s="1">
        <v>0.23203285564487899</v>
      </c>
      <c r="F113" s="7">
        <v>1.34225746968039E-3</v>
      </c>
      <c r="H113" s="124"/>
      <c r="I113" s="1" t="s">
        <v>297</v>
      </c>
      <c r="J113" s="1" t="s">
        <v>199</v>
      </c>
      <c r="K113" s="1" t="s">
        <v>22</v>
      </c>
      <c r="L113" s="7">
        <v>-8.4155117439500007</v>
      </c>
    </row>
    <row r="114" spans="1:12" x14ac:dyDescent="0.2">
      <c r="A114" s="121"/>
      <c r="B114" s="8" t="s">
        <v>351</v>
      </c>
      <c r="C114" s="1">
        <v>1.0039201914862601</v>
      </c>
      <c r="D114" s="1">
        <v>5.9035713296431798E-3</v>
      </c>
      <c r="E114" s="1">
        <v>0.234136173184358</v>
      </c>
      <c r="F114" s="7">
        <v>1.37684211450832E-3</v>
      </c>
      <c r="H114" s="124"/>
      <c r="I114" s="1" t="s">
        <v>299</v>
      </c>
      <c r="J114" s="1" t="s">
        <v>199</v>
      </c>
      <c r="K114" s="1" t="s">
        <v>22</v>
      </c>
      <c r="L114" s="7">
        <v>-5.0415778816200003</v>
      </c>
    </row>
    <row r="115" spans="1:12" x14ac:dyDescent="0.2">
      <c r="A115" s="121"/>
      <c r="B115" s="8" t="s">
        <v>352</v>
      </c>
      <c r="C115" s="1">
        <v>1.00454005280772</v>
      </c>
      <c r="D115" s="1">
        <v>5.7860823747006001E-3</v>
      </c>
      <c r="E115" s="1">
        <v>0.234280738418669</v>
      </c>
      <c r="F115" s="7">
        <v>1.3494411173623701E-3</v>
      </c>
      <c r="H115" s="124"/>
      <c r="I115" s="1" t="s">
        <v>301</v>
      </c>
      <c r="J115" s="1" t="s">
        <v>199</v>
      </c>
      <c r="K115" s="1" t="s">
        <v>22</v>
      </c>
      <c r="L115" s="7">
        <v>-12.1742890812</v>
      </c>
    </row>
    <row r="116" spans="1:12" x14ac:dyDescent="0.2">
      <c r="A116" s="121"/>
      <c r="B116" s="8" t="s">
        <v>353</v>
      </c>
      <c r="C116" s="1">
        <v>0.99874881256098502</v>
      </c>
      <c r="D116" s="1">
        <v>5.9074711339819896E-3</v>
      </c>
      <c r="E116" s="1">
        <v>0.23293009437259701</v>
      </c>
      <c r="F116" s="7">
        <v>1.37775163428071E-3</v>
      </c>
      <c r="H116" s="124"/>
      <c r="I116" s="1" t="s">
        <v>303</v>
      </c>
      <c r="J116" s="1" t="s">
        <v>199</v>
      </c>
      <c r="K116" s="1" t="s">
        <v>22</v>
      </c>
      <c r="L116" s="7">
        <v>-12.963760146</v>
      </c>
    </row>
    <row r="117" spans="1:12" x14ac:dyDescent="0.2">
      <c r="A117" s="121"/>
      <c r="B117" s="8" t="s">
        <v>354</v>
      </c>
      <c r="C117" s="1">
        <v>0.99651568973955995</v>
      </c>
      <c r="D117" s="1">
        <v>5.9055062550369998E-3</v>
      </c>
      <c r="E117" s="1">
        <v>0.23240928122819299</v>
      </c>
      <c r="F117" s="7">
        <v>1.3772933814824801E-3</v>
      </c>
      <c r="H117" s="124"/>
      <c r="I117" s="1" t="s">
        <v>305</v>
      </c>
      <c r="J117" s="1" t="s">
        <v>199</v>
      </c>
      <c r="K117" s="1" t="s">
        <v>22</v>
      </c>
      <c r="L117" s="7">
        <v>-18.7955433843</v>
      </c>
    </row>
    <row r="118" spans="1:12" ht="15.75" thickBot="1" x14ac:dyDescent="0.25">
      <c r="A118" s="122"/>
      <c r="B118" s="6" t="s">
        <v>355</v>
      </c>
      <c r="C118" s="26">
        <v>0.99916977594078105</v>
      </c>
      <c r="D118" s="26">
        <v>5.7976081578367099E-3</v>
      </c>
      <c r="E118" s="26">
        <v>0.23302827225130901</v>
      </c>
      <c r="F118" s="5">
        <v>1.35212918238917E-3</v>
      </c>
      <c r="H118" s="124"/>
      <c r="I118" s="1" t="s">
        <v>307</v>
      </c>
      <c r="J118" s="1" t="s">
        <v>199</v>
      </c>
      <c r="K118" s="1" t="s">
        <v>22</v>
      </c>
      <c r="L118" s="7">
        <v>-13.522556487299999</v>
      </c>
    </row>
    <row r="119" spans="1:12" x14ac:dyDescent="0.2">
      <c r="H119" s="124"/>
      <c r="I119" s="1" t="s">
        <v>309</v>
      </c>
      <c r="J119" s="1" t="s">
        <v>199</v>
      </c>
      <c r="K119" s="1" t="s">
        <v>22</v>
      </c>
      <c r="L119" s="7">
        <v>-2.95702436861</v>
      </c>
    </row>
    <row r="120" spans="1:12" x14ac:dyDescent="0.2">
      <c r="H120" s="124"/>
      <c r="I120" s="1" t="s">
        <v>311</v>
      </c>
      <c r="J120" s="1" t="s">
        <v>199</v>
      </c>
      <c r="K120" s="1" t="s">
        <v>22</v>
      </c>
      <c r="L120" s="7">
        <v>-5.8253312576300003</v>
      </c>
    </row>
    <row r="121" spans="1:12" x14ac:dyDescent="0.2">
      <c r="H121" s="124"/>
      <c r="I121" s="1" t="s">
        <v>313</v>
      </c>
      <c r="J121" s="1" t="s">
        <v>199</v>
      </c>
      <c r="K121" s="1" t="s">
        <v>22</v>
      </c>
      <c r="L121" s="7">
        <v>-4.0494712057799997</v>
      </c>
    </row>
    <row r="122" spans="1:12" x14ac:dyDescent="0.2">
      <c r="H122" s="124"/>
      <c r="I122" s="1" t="s">
        <v>315</v>
      </c>
      <c r="J122" s="1" t="s">
        <v>199</v>
      </c>
      <c r="K122" s="1" t="s">
        <v>22</v>
      </c>
      <c r="L122" s="7">
        <v>-7.2215013631899998</v>
      </c>
    </row>
    <row r="123" spans="1:12" x14ac:dyDescent="0.2">
      <c r="H123" s="124"/>
      <c r="I123" s="1" t="s">
        <v>318</v>
      </c>
      <c r="J123" s="1" t="s">
        <v>199</v>
      </c>
      <c r="K123" s="1" t="s">
        <v>22</v>
      </c>
      <c r="L123" s="7">
        <v>-4.3818745183000001</v>
      </c>
    </row>
    <row r="124" spans="1:12" ht="15.75" thickBot="1" x14ac:dyDescent="0.25">
      <c r="H124" s="125"/>
      <c r="I124" s="26" t="s">
        <v>320</v>
      </c>
      <c r="J124" s="26" t="s">
        <v>199</v>
      </c>
      <c r="K124" s="26" t="s">
        <v>22</v>
      </c>
      <c r="L124" s="5">
        <v>-5.4982089952399997</v>
      </c>
    </row>
    <row r="125" spans="1:12" x14ac:dyDescent="0.2">
      <c r="H125" s="124" t="s">
        <v>356</v>
      </c>
      <c r="I125" s="1" t="s">
        <v>357</v>
      </c>
      <c r="J125" s="1" t="s">
        <v>199</v>
      </c>
      <c r="K125" s="1" t="s">
        <v>22</v>
      </c>
      <c r="L125" s="7">
        <v>-13.9843063474</v>
      </c>
    </row>
    <row r="126" spans="1:12" x14ac:dyDescent="0.2">
      <c r="H126" s="124"/>
      <c r="I126" s="1" t="s">
        <v>358</v>
      </c>
      <c r="J126" s="1" t="s">
        <v>199</v>
      </c>
      <c r="K126" s="1" t="s">
        <v>22</v>
      </c>
      <c r="L126" s="7">
        <v>-13.3018387754</v>
      </c>
    </row>
    <row r="127" spans="1:12" ht="15.75" thickBot="1" x14ac:dyDescent="0.25">
      <c r="H127" s="124"/>
      <c r="I127" s="1" t="s">
        <v>359</v>
      </c>
      <c r="J127" s="1" t="s">
        <v>199</v>
      </c>
      <c r="K127" s="1" t="s">
        <v>22</v>
      </c>
      <c r="L127" s="7">
        <v>-17.039118318900002</v>
      </c>
    </row>
    <row r="128" spans="1:12" x14ac:dyDescent="0.2">
      <c r="H128" s="123" t="s">
        <v>360</v>
      </c>
      <c r="I128" s="24" t="s">
        <v>336</v>
      </c>
      <c r="J128" s="24" t="s">
        <v>199</v>
      </c>
      <c r="K128" s="24" t="s">
        <v>22</v>
      </c>
      <c r="L128" s="9">
        <v>-9.8822750726899997</v>
      </c>
    </row>
    <row r="129" spans="8:12" x14ac:dyDescent="0.2">
      <c r="H129" s="124"/>
      <c r="I129" s="1" t="s">
        <v>337</v>
      </c>
      <c r="J129" s="1" t="s">
        <v>199</v>
      </c>
      <c r="K129" s="1" t="s">
        <v>22</v>
      </c>
      <c r="L129" s="7">
        <v>-11.3616320578</v>
      </c>
    </row>
    <row r="130" spans="8:12" x14ac:dyDescent="0.2">
      <c r="H130" s="124"/>
      <c r="I130" s="1" t="s">
        <v>338</v>
      </c>
      <c r="J130" s="1" t="s">
        <v>199</v>
      </c>
      <c r="K130" s="1" t="s">
        <v>22</v>
      </c>
      <c r="L130" s="7">
        <v>-11.1707305319</v>
      </c>
    </row>
    <row r="131" spans="8:12" x14ac:dyDescent="0.2">
      <c r="H131" s="124"/>
      <c r="I131" s="1" t="s">
        <v>339</v>
      </c>
      <c r="J131" s="1" t="s">
        <v>199</v>
      </c>
      <c r="K131" s="1" t="s">
        <v>22</v>
      </c>
      <c r="L131" s="7">
        <v>-4.9164468262699996</v>
      </c>
    </row>
    <row r="132" spans="8:12" x14ac:dyDescent="0.2">
      <c r="H132" s="124"/>
      <c r="I132" s="1" t="s">
        <v>340</v>
      </c>
      <c r="J132" s="1" t="s">
        <v>199</v>
      </c>
      <c r="K132" s="1" t="s">
        <v>22</v>
      </c>
      <c r="L132" s="7">
        <v>-17.015653046200001</v>
      </c>
    </row>
    <row r="133" spans="8:12" x14ac:dyDescent="0.2">
      <c r="H133" s="124"/>
      <c r="I133" s="1" t="s">
        <v>341</v>
      </c>
      <c r="J133" s="1" t="s">
        <v>199</v>
      </c>
      <c r="K133" s="1" t="s">
        <v>22</v>
      </c>
      <c r="L133" s="7">
        <v>-16.2246064311</v>
      </c>
    </row>
    <row r="134" spans="8:12" x14ac:dyDescent="0.2">
      <c r="H134" s="124"/>
      <c r="I134" s="1" t="s">
        <v>342</v>
      </c>
      <c r="J134" s="1" t="s">
        <v>199</v>
      </c>
      <c r="K134" s="1" t="s">
        <v>22</v>
      </c>
      <c r="L134" s="7">
        <v>-5.2633293695900001</v>
      </c>
    </row>
    <row r="135" spans="8:12" x14ac:dyDescent="0.2">
      <c r="H135" s="124"/>
      <c r="I135" s="1" t="s">
        <v>343</v>
      </c>
      <c r="J135" s="1" t="s">
        <v>199</v>
      </c>
      <c r="K135" s="1" t="s">
        <v>22</v>
      </c>
      <c r="L135" s="7">
        <v>-3.7460187913</v>
      </c>
    </row>
    <row r="136" spans="8:12" x14ac:dyDescent="0.2">
      <c r="H136" s="124"/>
      <c r="I136" s="1" t="s">
        <v>344</v>
      </c>
      <c r="J136" s="1" t="s">
        <v>199</v>
      </c>
      <c r="K136" s="1" t="s">
        <v>22</v>
      </c>
      <c r="L136" s="7">
        <v>-2.59450714332</v>
      </c>
    </row>
    <row r="137" spans="8:12" ht="15.75" thickBot="1" x14ac:dyDescent="0.25">
      <c r="H137" s="125"/>
      <c r="I137" s="26" t="s">
        <v>345</v>
      </c>
      <c r="J137" s="26" t="s">
        <v>199</v>
      </c>
      <c r="K137" s="26" t="s">
        <v>22</v>
      </c>
      <c r="L137" s="5">
        <v>-8.7908496631100004</v>
      </c>
    </row>
    <row r="138" spans="8:12" x14ac:dyDescent="0.2">
      <c r="H138" s="123" t="s">
        <v>361</v>
      </c>
      <c r="I138" s="24" t="s">
        <v>346</v>
      </c>
      <c r="J138" s="24" t="s">
        <v>199</v>
      </c>
      <c r="K138" s="24" t="s">
        <v>22</v>
      </c>
      <c r="L138" s="9">
        <v>-12.3769130848</v>
      </c>
    </row>
    <row r="139" spans="8:12" x14ac:dyDescent="0.2">
      <c r="H139" s="124"/>
      <c r="I139" s="1" t="s">
        <v>347</v>
      </c>
      <c r="J139" s="1" t="s">
        <v>199</v>
      </c>
      <c r="K139" s="1" t="s">
        <v>22</v>
      </c>
      <c r="L139" s="7">
        <v>-12.197226472700001</v>
      </c>
    </row>
    <row r="140" spans="8:12" x14ac:dyDescent="0.2">
      <c r="H140" s="124"/>
      <c r="I140" s="1" t="s">
        <v>348</v>
      </c>
      <c r="J140" s="1" t="s">
        <v>199</v>
      </c>
      <c r="K140" s="1" t="s">
        <v>22</v>
      </c>
      <c r="L140" s="7">
        <v>-10.1796689673</v>
      </c>
    </row>
    <row r="141" spans="8:12" x14ac:dyDescent="0.2">
      <c r="H141" s="124"/>
      <c r="I141" s="1" t="s">
        <v>349</v>
      </c>
      <c r="J141" s="1" t="s">
        <v>199</v>
      </c>
      <c r="K141" s="1" t="s">
        <v>22</v>
      </c>
      <c r="L141" s="7">
        <v>-11.4695262165</v>
      </c>
    </row>
    <row r="142" spans="8:12" x14ac:dyDescent="0.2">
      <c r="H142" s="124"/>
      <c r="I142" s="1" t="s">
        <v>350</v>
      </c>
      <c r="J142" s="1" t="s">
        <v>199</v>
      </c>
      <c r="K142" s="1" t="s">
        <v>22</v>
      </c>
      <c r="L142" s="7">
        <v>-15.403535037599999</v>
      </c>
    </row>
    <row r="143" spans="8:12" x14ac:dyDescent="0.2">
      <c r="H143" s="124"/>
      <c r="I143" s="1" t="s">
        <v>351</v>
      </c>
      <c r="J143" s="1" t="s">
        <v>199</v>
      </c>
      <c r="K143" s="1" t="s">
        <v>22</v>
      </c>
      <c r="L143" s="7">
        <v>-16.544255338399999</v>
      </c>
    </row>
    <row r="144" spans="8:12" x14ac:dyDescent="0.2">
      <c r="H144" s="124"/>
      <c r="I144" s="1" t="s">
        <v>352</v>
      </c>
      <c r="J144" s="1" t="s">
        <v>199</v>
      </c>
      <c r="K144" s="1" t="s">
        <v>22</v>
      </c>
      <c r="L144" s="7">
        <v>-16.9873234501</v>
      </c>
    </row>
    <row r="145" spans="8:12" x14ac:dyDescent="0.2">
      <c r="H145" s="124"/>
      <c r="I145" s="1" t="s">
        <v>353</v>
      </c>
      <c r="J145" s="1" t="s">
        <v>199</v>
      </c>
      <c r="K145" s="1" t="s">
        <v>22</v>
      </c>
      <c r="L145" s="7">
        <v>-15.6579372904</v>
      </c>
    </row>
    <row r="146" spans="8:12" x14ac:dyDescent="0.2">
      <c r="H146" s="124"/>
      <c r="I146" s="1" t="s">
        <v>354</v>
      </c>
      <c r="J146" s="1" t="s">
        <v>199</v>
      </c>
      <c r="K146" s="1" t="s">
        <v>22</v>
      </c>
      <c r="L146" s="7">
        <v>-15.2850045096</v>
      </c>
    </row>
    <row r="147" spans="8:12" ht="15.75" thickBot="1" x14ac:dyDescent="0.25">
      <c r="H147" s="125"/>
      <c r="I147" s="26" t="s">
        <v>355</v>
      </c>
      <c r="J147" s="26" t="s">
        <v>199</v>
      </c>
      <c r="K147" s="26" t="s">
        <v>22</v>
      </c>
      <c r="L147" s="5">
        <v>-16.0272604514</v>
      </c>
    </row>
    <row r="148" spans="8:12" ht="15.75" thickBot="1" x14ac:dyDescent="0.25">
      <c r="H148" s="27" t="s">
        <v>362</v>
      </c>
      <c r="I148" s="22" t="s">
        <v>363</v>
      </c>
      <c r="J148" s="22" t="s">
        <v>199</v>
      </c>
      <c r="K148" s="22" t="s">
        <v>22</v>
      </c>
      <c r="L148" s="23">
        <v>-6.8260637641999997</v>
      </c>
    </row>
    <row r="149" spans="8:12" x14ac:dyDescent="0.2">
      <c r="H149" s="124" t="s">
        <v>215</v>
      </c>
      <c r="I149" s="1" t="s">
        <v>216</v>
      </c>
      <c r="J149" s="1" t="s">
        <v>217</v>
      </c>
      <c r="K149" s="1">
        <v>11.638417024200001</v>
      </c>
      <c r="L149" s="7" t="s">
        <v>22</v>
      </c>
    </row>
    <row r="150" spans="8:12" x14ac:dyDescent="0.2">
      <c r="H150" s="124"/>
      <c r="I150" s="1" t="s">
        <v>364</v>
      </c>
      <c r="J150" s="1" t="s">
        <v>199</v>
      </c>
      <c r="K150" s="1" t="s">
        <v>22</v>
      </c>
      <c r="L150" s="7">
        <v>-8.7570700358300009</v>
      </c>
    </row>
    <row r="151" spans="8:12" ht="15.75" thickBot="1" x14ac:dyDescent="0.25">
      <c r="H151" s="125"/>
      <c r="I151" s="26" t="s">
        <v>365</v>
      </c>
      <c r="J151" s="26" t="s">
        <v>199</v>
      </c>
      <c r="K151" s="26" t="s">
        <v>22</v>
      </c>
      <c r="L151" s="5">
        <v>-10.389152875600001</v>
      </c>
    </row>
  </sheetData>
  <mergeCells count="18">
    <mergeCell ref="H138:H147"/>
    <mergeCell ref="H149:H151"/>
    <mergeCell ref="H70:H124"/>
    <mergeCell ref="A78:A87"/>
    <mergeCell ref="A88:A108"/>
    <mergeCell ref="A109:A118"/>
    <mergeCell ref="H125:H127"/>
    <mergeCell ref="H128:H137"/>
    <mergeCell ref="A2:A56"/>
    <mergeCell ref="H2:H4"/>
    <mergeCell ref="H5:H7"/>
    <mergeCell ref="H9:H11"/>
    <mergeCell ref="H12:H32"/>
    <mergeCell ref="H33:H53"/>
    <mergeCell ref="H54:H59"/>
    <mergeCell ref="A57:A77"/>
    <mergeCell ref="H60:H62"/>
    <mergeCell ref="H63:H68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zoomScaleNormal="100" workbookViewId="0"/>
  </sheetViews>
  <sheetFormatPr defaultColWidth="9" defaultRowHeight="15" x14ac:dyDescent="0.2"/>
  <cols>
    <col min="1" max="1" width="11" style="4" bestFit="1" customWidth="1"/>
    <col min="2" max="3" width="11.25" style="1" bestFit="1" customWidth="1"/>
    <col min="4" max="4" width="10.25" style="1" bestFit="1" customWidth="1"/>
    <col min="5" max="6" width="11.25" style="1" bestFit="1" customWidth="1"/>
    <col min="7" max="7" width="11.5" style="1" bestFit="1" customWidth="1"/>
    <col min="8" max="16384" width="9" style="1"/>
  </cols>
  <sheetData>
    <row r="1" spans="1:10" ht="15.75" thickBot="1" x14ac:dyDescent="0.25">
      <c r="A1" s="4" t="s">
        <v>152</v>
      </c>
      <c r="B1" s="4" t="s">
        <v>151</v>
      </c>
      <c r="C1" s="4" t="s">
        <v>150</v>
      </c>
      <c r="D1" s="4" t="s">
        <v>149</v>
      </c>
      <c r="E1" s="4" t="s">
        <v>148</v>
      </c>
      <c r="F1" s="4" t="s">
        <v>147</v>
      </c>
      <c r="G1" s="4" t="s">
        <v>146</v>
      </c>
    </row>
    <row r="2" spans="1:10" x14ac:dyDescent="0.2">
      <c r="A2" s="1" t="s">
        <v>20</v>
      </c>
      <c r="B2" s="1">
        <v>0.110157</v>
      </c>
      <c r="C2" s="1">
        <v>3.09048E-3</v>
      </c>
      <c r="D2" s="1">
        <v>0.14057700000000001</v>
      </c>
      <c r="E2" s="1">
        <f t="shared" ref="E2:E33" si="0">B2/D2</f>
        <v>0.78360613756162101</v>
      </c>
      <c r="F2" s="1">
        <f t="shared" ref="F2:F33" si="1">C2/D2</f>
        <v>2.1984250624213064E-2</v>
      </c>
      <c r="G2" s="1" t="str">
        <f t="shared" ref="G2:G33" si="2">IF(AND(E2&lt;0.7,F2&gt;0.4),"M",IF(AND(E2&gt;0.7,F2&lt;0.2),"F","NA"))</f>
        <v>F</v>
      </c>
      <c r="I2" s="10" t="s">
        <v>145</v>
      </c>
      <c r="J2" s="9">
        <f>COUNTIF(G:G,"M")</f>
        <v>34</v>
      </c>
    </row>
    <row r="3" spans="1:10" x14ac:dyDescent="0.2">
      <c r="A3" s="1" t="s">
        <v>24</v>
      </c>
      <c r="B3" s="1">
        <v>0.40465899999999999</v>
      </c>
      <c r="C3" s="1">
        <v>0.509073</v>
      </c>
      <c r="D3" s="1">
        <v>1.2075199999999999</v>
      </c>
      <c r="E3" s="1">
        <f t="shared" si="0"/>
        <v>0.3351157744799258</v>
      </c>
      <c r="F3" s="1">
        <f t="shared" si="1"/>
        <v>0.42158556380018553</v>
      </c>
      <c r="G3" s="1" t="str">
        <f t="shared" si="2"/>
        <v>M</v>
      </c>
      <c r="I3" s="8" t="s">
        <v>144</v>
      </c>
      <c r="J3" s="7">
        <f>COUNTIF(G:G,"F")</f>
        <v>33</v>
      </c>
    </row>
    <row r="4" spans="1:10" ht="15.75" thickBot="1" x14ac:dyDescent="0.25">
      <c r="A4" s="1" t="s">
        <v>27</v>
      </c>
      <c r="B4" s="1">
        <v>0.47078100000000001</v>
      </c>
      <c r="C4" s="1">
        <v>4.9570100000000004E-3</v>
      </c>
      <c r="D4" s="1">
        <v>0.66469199999999995</v>
      </c>
      <c r="E4" s="1">
        <f t="shared" si="0"/>
        <v>0.70826939394486477</v>
      </c>
      <c r="F4" s="1">
        <f t="shared" si="1"/>
        <v>7.4576044243047923E-3</v>
      </c>
      <c r="G4" s="1" t="str">
        <f t="shared" si="2"/>
        <v>F</v>
      </c>
      <c r="I4" s="6" t="s">
        <v>143</v>
      </c>
      <c r="J4" s="5">
        <f>COUNTIF(G:G,"NA")</f>
        <v>2</v>
      </c>
    </row>
    <row r="5" spans="1:10" x14ac:dyDescent="0.2">
      <c r="A5" s="1" t="s">
        <v>28</v>
      </c>
      <c r="B5" s="1">
        <v>0.37213099999999999</v>
      </c>
      <c r="C5" s="1">
        <v>5.9055699999999997E-3</v>
      </c>
      <c r="D5" s="1">
        <v>0.51570400000000005</v>
      </c>
      <c r="E5" s="1">
        <f t="shared" si="0"/>
        <v>0.72159804849293385</v>
      </c>
      <c r="F5" s="1">
        <f t="shared" si="1"/>
        <v>1.1451472162325673E-2</v>
      </c>
      <c r="G5" s="1" t="str">
        <f t="shared" si="2"/>
        <v>F</v>
      </c>
    </row>
    <row r="6" spans="1:10" x14ac:dyDescent="0.2">
      <c r="A6" s="1" t="s">
        <v>29</v>
      </c>
      <c r="B6" s="1">
        <v>0.55754300000000001</v>
      </c>
      <c r="C6" s="1">
        <v>0.64226899999999998</v>
      </c>
      <c r="D6" s="1">
        <v>1.3661399999999999</v>
      </c>
      <c r="E6" s="1">
        <f t="shared" si="0"/>
        <v>0.4081155664865973</v>
      </c>
      <c r="F6" s="1">
        <f t="shared" si="1"/>
        <v>0.4701341004582254</v>
      </c>
      <c r="G6" s="1" t="str">
        <f t="shared" si="2"/>
        <v>M</v>
      </c>
    </row>
    <row r="7" spans="1:10" x14ac:dyDescent="0.2">
      <c r="A7" s="1" t="s">
        <v>30</v>
      </c>
      <c r="B7" s="1">
        <v>4.5965699999999998E-2</v>
      </c>
      <c r="C7" s="1">
        <v>2.8640499999999999E-2</v>
      </c>
      <c r="D7" s="1">
        <v>7.5703599999999996E-2</v>
      </c>
      <c r="E7" s="1">
        <f t="shared" si="0"/>
        <v>0.60717984349489329</v>
      </c>
      <c r="F7" s="1">
        <f t="shared" si="1"/>
        <v>0.37832414838924439</v>
      </c>
      <c r="G7" s="1" t="str">
        <f t="shared" si="2"/>
        <v>NA</v>
      </c>
    </row>
    <row r="8" spans="1:10" x14ac:dyDescent="0.2">
      <c r="A8" s="1" t="s">
        <v>32</v>
      </c>
      <c r="B8" s="1">
        <v>9.6517900000000004E-2</v>
      </c>
      <c r="C8" s="1">
        <v>9.8926E-2</v>
      </c>
      <c r="D8" s="1">
        <v>0.20401</v>
      </c>
      <c r="E8" s="1">
        <f t="shared" si="0"/>
        <v>0.47310376942306753</v>
      </c>
      <c r="F8" s="1">
        <f t="shared" si="1"/>
        <v>0.48490760256850157</v>
      </c>
      <c r="G8" s="1" t="str">
        <f t="shared" si="2"/>
        <v>M</v>
      </c>
    </row>
    <row r="9" spans="1:10" x14ac:dyDescent="0.2">
      <c r="A9" s="1" t="s">
        <v>33</v>
      </c>
      <c r="B9" s="1">
        <v>8.1128900000000004E-2</v>
      </c>
      <c r="C9" s="1">
        <v>7.9587500000000005E-2</v>
      </c>
      <c r="D9" s="1">
        <v>0.166911</v>
      </c>
      <c r="E9" s="1">
        <f t="shared" si="0"/>
        <v>0.48606083481615953</v>
      </c>
      <c r="F9" s="1">
        <f t="shared" si="1"/>
        <v>0.47682597312340114</v>
      </c>
      <c r="G9" s="1" t="str">
        <f t="shared" si="2"/>
        <v>M</v>
      </c>
    </row>
    <row r="10" spans="1:10" x14ac:dyDescent="0.2">
      <c r="A10" s="1" t="s">
        <v>34</v>
      </c>
      <c r="B10" s="1">
        <v>2.0905800000000001</v>
      </c>
      <c r="C10" s="1">
        <v>1.0067E-2</v>
      </c>
      <c r="D10" s="1">
        <v>2.0521199999999999</v>
      </c>
      <c r="E10" s="1">
        <f t="shared" si="0"/>
        <v>1.0187415940588271</v>
      </c>
      <c r="F10" s="1">
        <f t="shared" si="1"/>
        <v>4.9056585384870278E-3</v>
      </c>
      <c r="G10" s="1" t="str">
        <f t="shared" si="2"/>
        <v>F</v>
      </c>
    </row>
    <row r="11" spans="1:10" x14ac:dyDescent="0.2">
      <c r="A11" s="1" t="s">
        <v>36</v>
      </c>
      <c r="B11" s="1">
        <v>7.4651499999999996E-2</v>
      </c>
      <c r="C11" s="1">
        <v>1.00976E-3</v>
      </c>
      <c r="D11" s="1">
        <v>7.1668800000000005E-2</v>
      </c>
      <c r="E11" s="1">
        <f t="shared" si="0"/>
        <v>1.0416178309110797</v>
      </c>
      <c r="F11" s="1">
        <f t="shared" si="1"/>
        <v>1.4089255017525058E-2</v>
      </c>
      <c r="G11" s="1" t="str">
        <f t="shared" si="2"/>
        <v>F</v>
      </c>
    </row>
    <row r="12" spans="1:10" x14ac:dyDescent="0.2">
      <c r="A12" s="1" t="s">
        <v>37</v>
      </c>
      <c r="B12" s="1">
        <v>0.107421</v>
      </c>
      <c r="C12" s="1">
        <v>1.2851500000000001E-3</v>
      </c>
      <c r="D12" s="1">
        <v>0.118573</v>
      </c>
      <c r="E12" s="1">
        <f t="shared" si="0"/>
        <v>0.9059482344209896</v>
      </c>
      <c r="F12" s="1">
        <f t="shared" si="1"/>
        <v>1.0838470815447025E-2</v>
      </c>
      <c r="G12" s="1" t="str">
        <f t="shared" si="2"/>
        <v>F</v>
      </c>
    </row>
    <row r="13" spans="1:10" x14ac:dyDescent="0.2">
      <c r="A13" s="1" t="s">
        <v>38</v>
      </c>
      <c r="B13" s="1">
        <v>0.42632399999999998</v>
      </c>
      <c r="C13" s="1">
        <v>4.0084500000000002E-3</v>
      </c>
      <c r="D13" s="1">
        <v>0.400563</v>
      </c>
      <c r="E13" s="1">
        <f t="shared" si="0"/>
        <v>1.0643119808869017</v>
      </c>
      <c r="F13" s="1">
        <f t="shared" si="1"/>
        <v>1.0007040091071817E-2</v>
      </c>
      <c r="G13" s="1" t="str">
        <f t="shared" si="2"/>
        <v>F</v>
      </c>
    </row>
    <row r="14" spans="1:10" x14ac:dyDescent="0.2">
      <c r="A14" s="1" t="s">
        <v>39</v>
      </c>
      <c r="B14" s="1">
        <v>3.8180699999999998E-2</v>
      </c>
      <c r="C14" s="1">
        <v>3.8340300000000001E-2</v>
      </c>
      <c r="D14" s="1">
        <v>7.1271000000000001E-2</v>
      </c>
      <c r="E14" s="1">
        <f t="shared" si="0"/>
        <v>0.53571157974491723</v>
      </c>
      <c r="F14" s="1">
        <f t="shared" si="1"/>
        <v>0.53795091972892195</v>
      </c>
      <c r="G14" s="1" t="str">
        <f t="shared" si="2"/>
        <v>M</v>
      </c>
    </row>
    <row r="15" spans="1:10" x14ac:dyDescent="0.2">
      <c r="A15" s="1" t="s">
        <v>40</v>
      </c>
      <c r="B15" s="1">
        <v>5.5480700000000001E-2</v>
      </c>
      <c r="C15" s="1">
        <v>6.0432699999999999E-2</v>
      </c>
      <c r="D15" s="1">
        <v>0.10766299999999999</v>
      </c>
      <c r="E15" s="1">
        <f t="shared" si="0"/>
        <v>0.51531816873020442</v>
      </c>
      <c r="F15" s="1">
        <f t="shared" si="1"/>
        <v>0.56131354318568127</v>
      </c>
      <c r="G15" s="1" t="str">
        <f t="shared" si="2"/>
        <v>M</v>
      </c>
    </row>
    <row r="16" spans="1:10" x14ac:dyDescent="0.2">
      <c r="A16" s="1" t="s">
        <v>42</v>
      </c>
      <c r="B16" s="1">
        <v>0.29448200000000002</v>
      </c>
      <c r="C16" s="1">
        <v>2.4479100000000002E-3</v>
      </c>
      <c r="D16" s="1">
        <v>0.30360700000000002</v>
      </c>
      <c r="E16" s="1">
        <f t="shared" si="0"/>
        <v>0.96994469824477036</v>
      </c>
      <c r="F16" s="1">
        <f t="shared" si="1"/>
        <v>8.0627587637966194E-3</v>
      </c>
      <c r="G16" s="1" t="str">
        <f t="shared" si="2"/>
        <v>F</v>
      </c>
    </row>
    <row r="17" spans="1:7" x14ac:dyDescent="0.2">
      <c r="A17" s="1" t="s">
        <v>44</v>
      </c>
      <c r="B17" s="1">
        <v>0.235039</v>
      </c>
      <c r="C17" s="1">
        <v>0.23763000000000001</v>
      </c>
      <c r="D17" s="1">
        <v>0.45916499999999999</v>
      </c>
      <c r="E17" s="1">
        <f t="shared" si="0"/>
        <v>0.51188352770790457</v>
      </c>
      <c r="F17" s="1">
        <f t="shared" si="1"/>
        <v>0.51752637940609592</v>
      </c>
      <c r="G17" s="1" t="str">
        <f t="shared" si="2"/>
        <v>M</v>
      </c>
    </row>
    <row r="18" spans="1:7" x14ac:dyDescent="0.2">
      <c r="A18" s="1" t="s">
        <v>46</v>
      </c>
      <c r="B18" s="1">
        <v>0.91022099999999995</v>
      </c>
      <c r="C18" s="1">
        <v>1.2790299999999999E-2</v>
      </c>
      <c r="D18" s="1">
        <v>0.93595899999999999</v>
      </c>
      <c r="E18" s="1">
        <f t="shared" si="0"/>
        <v>0.97250093219895317</v>
      </c>
      <c r="F18" s="1">
        <f t="shared" si="1"/>
        <v>1.3665449020737019E-2</v>
      </c>
      <c r="G18" s="1" t="str">
        <f t="shared" si="2"/>
        <v>F</v>
      </c>
    </row>
    <row r="19" spans="1:7" x14ac:dyDescent="0.2">
      <c r="A19" s="1" t="s">
        <v>48</v>
      </c>
      <c r="B19" s="1">
        <v>0.40051500000000001</v>
      </c>
      <c r="C19" s="1">
        <v>7.1907200000000003E-3</v>
      </c>
      <c r="D19" s="1">
        <v>0.40600799999999998</v>
      </c>
      <c r="E19" s="1">
        <f t="shared" si="0"/>
        <v>0.98647070993675012</v>
      </c>
      <c r="F19" s="1">
        <f t="shared" si="1"/>
        <v>1.7710784023960119E-2</v>
      </c>
      <c r="G19" s="1" t="str">
        <f t="shared" si="2"/>
        <v>F</v>
      </c>
    </row>
    <row r="20" spans="1:7" x14ac:dyDescent="0.2">
      <c r="A20" s="1" t="s">
        <v>50</v>
      </c>
      <c r="B20" s="1">
        <v>0.26235599999999998</v>
      </c>
      <c r="C20" s="1">
        <v>0.26455699999999999</v>
      </c>
      <c r="D20" s="1">
        <v>0.54036200000000001</v>
      </c>
      <c r="E20" s="1">
        <f t="shared" si="0"/>
        <v>0.48551896691477192</v>
      </c>
      <c r="F20" s="1">
        <f t="shared" si="1"/>
        <v>0.48959216229120472</v>
      </c>
      <c r="G20" s="1" t="str">
        <f t="shared" si="2"/>
        <v>M</v>
      </c>
    </row>
    <row r="21" spans="1:7" x14ac:dyDescent="0.2">
      <c r="A21" s="1" t="s">
        <v>52</v>
      </c>
      <c r="B21" s="1">
        <v>5.6788199999999997E-2</v>
      </c>
      <c r="C21" s="1">
        <v>6.7990599999999998E-2</v>
      </c>
      <c r="D21" s="1">
        <v>0.11437</v>
      </c>
      <c r="E21" s="1">
        <f t="shared" si="0"/>
        <v>0.49653055871294915</v>
      </c>
      <c r="F21" s="1">
        <f t="shared" si="1"/>
        <v>0.5944793215003934</v>
      </c>
      <c r="G21" s="1" t="str">
        <f t="shared" si="2"/>
        <v>M</v>
      </c>
    </row>
    <row r="22" spans="1:7" x14ac:dyDescent="0.2">
      <c r="A22" s="1" t="s">
        <v>54</v>
      </c>
      <c r="B22" s="1">
        <v>0.94554499999999997</v>
      </c>
      <c r="C22" s="1">
        <v>2.08378E-2</v>
      </c>
      <c r="D22" s="1">
        <v>0.99661100000000002</v>
      </c>
      <c r="E22" s="1">
        <f t="shared" si="0"/>
        <v>0.94876034882215821</v>
      </c>
      <c r="F22" s="1">
        <f t="shared" si="1"/>
        <v>2.0908659446865426E-2</v>
      </c>
      <c r="G22" s="1" t="str">
        <f t="shared" si="2"/>
        <v>F</v>
      </c>
    </row>
    <row r="23" spans="1:7" x14ac:dyDescent="0.2">
      <c r="A23" s="1" t="s">
        <v>56</v>
      </c>
      <c r="B23" s="1">
        <v>0.890065</v>
      </c>
      <c r="C23" s="1">
        <v>0.82717799999999997</v>
      </c>
      <c r="D23" s="1">
        <v>1.72902</v>
      </c>
      <c r="E23" s="1">
        <f t="shared" si="0"/>
        <v>0.51478004881377892</v>
      </c>
      <c r="F23" s="1">
        <f t="shared" si="1"/>
        <v>0.47840857826977129</v>
      </c>
      <c r="G23" s="1" t="str">
        <f t="shared" si="2"/>
        <v>M</v>
      </c>
    </row>
    <row r="24" spans="1:7" x14ac:dyDescent="0.2">
      <c r="A24" s="1" t="s">
        <v>57</v>
      </c>
      <c r="B24" s="1">
        <v>2.2237300000000002</v>
      </c>
      <c r="C24" s="1">
        <v>1.0923799999999999E-2</v>
      </c>
      <c r="D24" s="1">
        <v>1.48262</v>
      </c>
      <c r="E24" s="1">
        <f t="shared" si="0"/>
        <v>1.4998651036678314</v>
      </c>
      <c r="F24" s="1">
        <f t="shared" si="1"/>
        <v>7.3679027667237721E-3</v>
      </c>
      <c r="G24" s="1" t="str">
        <f t="shared" si="2"/>
        <v>F</v>
      </c>
    </row>
    <row r="25" spans="1:7" x14ac:dyDescent="0.2">
      <c r="A25" s="1" t="s">
        <v>58</v>
      </c>
      <c r="B25" s="1">
        <v>7.1674299999999996E-2</v>
      </c>
      <c r="C25" s="1">
        <v>1.78391E-2</v>
      </c>
      <c r="D25" s="1">
        <v>9.0965400000000002E-2</v>
      </c>
      <c r="E25" s="1">
        <f t="shared" si="0"/>
        <v>0.78792925661845048</v>
      </c>
      <c r="F25" s="1">
        <f t="shared" si="1"/>
        <v>0.19610863031438328</v>
      </c>
      <c r="G25" s="1" t="str">
        <f t="shared" si="2"/>
        <v>F</v>
      </c>
    </row>
    <row r="26" spans="1:7" x14ac:dyDescent="0.2">
      <c r="A26" s="1" t="s">
        <v>59</v>
      </c>
      <c r="B26" s="1">
        <v>0.120698</v>
      </c>
      <c r="C26" s="1">
        <v>0.127077</v>
      </c>
      <c r="D26" s="1">
        <v>0.28911100000000001</v>
      </c>
      <c r="E26" s="1">
        <f t="shared" si="0"/>
        <v>0.41747979149876691</v>
      </c>
      <c r="F26" s="1">
        <f t="shared" si="1"/>
        <v>0.43954398137739481</v>
      </c>
      <c r="G26" s="1" t="str">
        <f t="shared" si="2"/>
        <v>M</v>
      </c>
    </row>
    <row r="27" spans="1:7" x14ac:dyDescent="0.2">
      <c r="A27" s="1" t="s">
        <v>61</v>
      </c>
      <c r="B27" s="1">
        <v>0.153447</v>
      </c>
      <c r="C27" s="1">
        <v>0.16186800000000001</v>
      </c>
      <c r="D27" s="1">
        <v>0.28407199999999999</v>
      </c>
      <c r="E27" s="1">
        <f t="shared" si="0"/>
        <v>0.54016939367484307</v>
      </c>
      <c r="F27" s="1">
        <f t="shared" si="1"/>
        <v>0.56981328677236764</v>
      </c>
      <c r="G27" s="1" t="str">
        <f t="shared" si="2"/>
        <v>M</v>
      </c>
    </row>
    <row r="28" spans="1:7" x14ac:dyDescent="0.2">
      <c r="A28" s="1" t="s">
        <v>62</v>
      </c>
      <c r="B28" s="1">
        <v>0.39588800000000002</v>
      </c>
      <c r="C28" s="1">
        <v>0.40993200000000002</v>
      </c>
      <c r="D28" s="1">
        <v>0.91559000000000001</v>
      </c>
      <c r="E28" s="1">
        <f t="shared" si="0"/>
        <v>0.43238567481077778</v>
      </c>
      <c r="F28" s="1">
        <f t="shared" si="1"/>
        <v>0.44772441813475466</v>
      </c>
      <c r="G28" s="1" t="str">
        <f t="shared" si="2"/>
        <v>M</v>
      </c>
    </row>
    <row r="29" spans="1:7" x14ac:dyDescent="0.2">
      <c r="A29" s="1" t="s">
        <v>64</v>
      </c>
      <c r="B29" s="1">
        <v>1.2524999999999999</v>
      </c>
      <c r="C29" s="1">
        <v>1.41367E-2</v>
      </c>
      <c r="D29" s="1">
        <v>1.36067</v>
      </c>
      <c r="E29" s="1">
        <f t="shared" si="0"/>
        <v>0.92050239955316127</v>
      </c>
      <c r="F29" s="1">
        <f t="shared" si="1"/>
        <v>1.0389513989431677E-2</v>
      </c>
      <c r="G29" s="1" t="str">
        <f t="shared" si="2"/>
        <v>F</v>
      </c>
    </row>
    <row r="30" spans="1:7" x14ac:dyDescent="0.2">
      <c r="A30" s="1" t="s">
        <v>66</v>
      </c>
      <c r="B30" s="1">
        <v>0.67618800000000001</v>
      </c>
      <c r="C30" s="1">
        <v>5.9667699999999997E-3</v>
      </c>
      <c r="D30" s="1">
        <v>0.67560100000000001</v>
      </c>
      <c r="E30" s="1">
        <f t="shared" si="0"/>
        <v>1.000868856025968</v>
      </c>
      <c r="F30" s="1">
        <f t="shared" si="1"/>
        <v>8.8317956900596656E-3</v>
      </c>
      <c r="G30" s="1" t="str">
        <f t="shared" si="2"/>
        <v>F</v>
      </c>
    </row>
    <row r="31" spans="1:7" x14ac:dyDescent="0.2">
      <c r="A31" s="1" t="s">
        <v>68</v>
      </c>
      <c r="B31" s="1">
        <v>0.43551699999999999</v>
      </c>
      <c r="C31" s="1">
        <v>1.0036399999999999E-2</v>
      </c>
      <c r="D31" s="1">
        <v>0.42433399999999999</v>
      </c>
      <c r="E31" s="1">
        <f t="shared" si="0"/>
        <v>1.0263542398205188</v>
      </c>
      <c r="F31" s="1">
        <f t="shared" si="1"/>
        <v>2.3652123091715486E-2</v>
      </c>
      <c r="G31" s="1" t="str">
        <f t="shared" si="2"/>
        <v>F</v>
      </c>
    </row>
    <row r="32" spans="1:7" x14ac:dyDescent="0.2">
      <c r="A32" s="1" t="s">
        <v>70</v>
      </c>
      <c r="B32" s="1">
        <v>5.6104300000000003E-2</v>
      </c>
      <c r="C32" s="1">
        <v>5.3333699999999998E-2</v>
      </c>
      <c r="D32" s="1">
        <v>0.11261400000000001</v>
      </c>
      <c r="E32" s="1">
        <f t="shared" si="0"/>
        <v>0.49820004617543112</v>
      </c>
      <c r="F32" s="1">
        <f t="shared" si="1"/>
        <v>0.47359742127976978</v>
      </c>
      <c r="G32" s="1" t="str">
        <f t="shared" si="2"/>
        <v>M</v>
      </c>
    </row>
    <row r="33" spans="1:7" x14ac:dyDescent="0.2">
      <c r="A33" s="1" t="s">
        <v>72</v>
      </c>
      <c r="B33" s="1">
        <v>0.84697599999999995</v>
      </c>
      <c r="C33" s="1">
        <v>5.4465900000000003E-3</v>
      </c>
      <c r="D33" s="1">
        <v>0.94620499999999996</v>
      </c>
      <c r="E33" s="1">
        <f t="shared" si="0"/>
        <v>0.89512949096654526</v>
      </c>
      <c r="F33" s="1">
        <f t="shared" si="1"/>
        <v>5.7562473248397548E-3</v>
      </c>
      <c r="G33" s="1" t="str">
        <f t="shared" si="2"/>
        <v>F</v>
      </c>
    </row>
    <row r="34" spans="1:7" x14ac:dyDescent="0.2">
      <c r="A34" s="1" t="s">
        <v>74</v>
      </c>
      <c r="B34" s="1">
        <v>0.67439800000000005</v>
      </c>
      <c r="C34" s="1">
        <v>0.68008900000000005</v>
      </c>
      <c r="D34" s="1">
        <v>1.54254</v>
      </c>
      <c r="E34" s="1">
        <f t="shared" ref="E34:E61" si="3">B34/D34</f>
        <v>0.4371996836386739</v>
      </c>
      <c r="F34" s="1">
        <f t="shared" ref="F34:F61" si="4">C34/D34</f>
        <v>0.44088905312017845</v>
      </c>
      <c r="G34" s="1" t="str">
        <f t="shared" ref="G34:G61" si="5">IF(AND(E34&lt;0.7,F34&gt;0.4),"M",IF(AND(E34&gt;0.7,F34&lt;0.2),"F","NA"))</f>
        <v>M</v>
      </c>
    </row>
    <row r="35" spans="1:7" x14ac:dyDescent="0.2">
      <c r="A35" s="1" t="s">
        <v>76</v>
      </c>
      <c r="B35" s="1">
        <v>0.34766999999999998</v>
      </c>
      <c r="C35" s="1">
        <v>4.74282E-3</v>
      </c>
      <c r="D35" s="1">
        <v>0.34379700000000002</v>
      </c>
      <c r="E35" s="1">
        <f t="shared" si="3"/>
        <v>1.0112653688077555</v>
      </c>
      <c r="F35" s="1">
        <f t="shared" si="4"/>
        <v>1.3795408336896482E-2</v>
      </c>
      <c r="G35" s="1" t="str">
        <f t="shared" si="5"/>
        <v>F</v>
      </c>
    </row>
    <row r="36" spans="1:7" x14ac:dyDescent="0.2">
      <c r="A36" s="1" t="s">
        <v>78</v>
      </c>
      <c r="B36" s="1">
        <v>0.21439900000000001</v>
      </c>
      <c r="C36" s="1">
        <v>2.2949099999999998E-3</v>
      </c>
      <c r="D36" s="1">
        <v>0.22412299999999999</v>
      </c>
      <c r="E36" s="1">
        <f t="shared" si="3"/>
        <v>0.95661310976561986</v>
      </c>
      <c r="F36" s="1">
        <f t="shared" si="4"/>
        <v>1.0239511339755402E-2</v>
      </c>
      <c r="G36" s="1" t="str">
        <f t="shared" si="5"/>
        <v>F</v>
      </c>
    </row>
    <row r="37" spans="1:7" x14ac:dyDescent="0.2">
      <c r="A37" s="1" t="s">
        <v>80</v>
      </c>
      <c r="B37" s="1">
        <v>1.1771199999999999</v>
      </c>
      <c r="C37" s="1">
        <v>1.2084699999999999</v>
      </c>
      <c r="D37" s="1">
        <v>2.7215500000000001</v>
      </c>
      <c r="E37" s="1">
        <f t="shared" si="3"/>
        <v>0.43251823409454165</v>
      </c>
      <c r="F37" s="1">
        <f t="shared" si="4"/>
        <v>0.4440374051551505</v>
      </c>
      <c r="G37" s="1" t="str">
        <f t="shared" si="5"/>
        <v>M</v>
      </c>
    </row>
    <row r="38" spans="1:7" x14ac:dyDescent="0.2">
      <c r="A38" s="1" t="s">
        <v>82</v>
      </c>
      <c r="B38" s="1">
        <v>0.13506099999999999</v>
      </c>
      <c r="C38" s="1">
        <v>0.134329</v>
      </c>
      <c r="D38" s="1">
        <v>0.26611899999999999</v>
      </c>
      <c r="E38" s="1">
        <f t="shared" si="3"/>
        <v>0.50752107140038849</v>
      </c>
      <c r="F38" s="1">
        <f t="shared" si="4"/>
        <v>0.50477042225470559</v>
      </c>
      <c r="G38" s="1" t="str">
        <f t="shared" si="5"/>
        <v>M</v>
      </c>
    </row>
    <row r="39" spans="1:7" x14ac:dyDescent="0.2">
      <c r="A39" s="1" t="s">
        <v>84</v>
      </c>
      <c r="B39" s="1">
        <v>8.6962600000000001E-2</v>
      </c>
      <c r="C39" s="1">
        <v>9.29286E-2</v>
      </c>
      <c r="D39" s="1">
        <v>0.17655100000000001</v>
      </c>
      <c r="E39" s="1">
        <f t="shared" si="3"/>
        <v>0.49256362184298019</v>
      </c>
      <c r="F39" s="1">
        <f t="shared" si="4"/>
        <v>0.52635555731771555</v>
      </c>
      <c r="G39" s="1" t="str">
        <f t="shared" si="5"/>
        <v>M</v>
      </c>
    </row>
    <row r="40" spans="1:7" x14ac:dyDescent="0.2">
      <c r="A40" s="1" t="s">
        <v>85</v>
      </c>
      <c r="B40" s="1">
        <v>1.4470799999999999</v>
      </c>
      <c r="C40" s="1">
        <v>9.4856300000000001E-3</v>
      </c>
      <c r="D40" s="1">
        <v>1.70749</v>
      </c>
      <c r="E40" s="1">
        <f t="shared" si="3"/>
        <v>0.84748958998295743</v>
      </c>
      <c r="F40" s="1">
        <f t="shared" si="4"/>
        <v>5.5553063268306115E-3</v>
      </c>
      <c r="G40" s="1" t="str">
        <f t="shared" si="5"/>
        <v>F</v>
      </c>
    </row>
    <row r="41" spans="1:7" x14ac:dyDescent="0.2">
      <c r="A41" s="1" t="s">
        <v>87</v>
      </c>
      <c r="B41" s="1">
        <v>0.95097699999999996</v>
      </c>
      <c r="C41" s="1">
        <v>6.67054E-3</v>
      </c>
      <c r="D41" s="1">
        <v>1.0938699999999999</v>
      </c>
      <c r="E41" s="1">
        <f t="shared" si="3"/>
        <v>0.86936930348213226</v>
      </c>
      <c r="F41" s="1">
        <f t="shared" si="4"/>
        <v>6.0981103787470176E-3</v>
      </c>
      <c r="G41" s="1" t="str">
        <f t="shared" si="5"/>
        <v>F</v>
      </c>
    </row>
    <row r="42" spans="1:7" x14ac:dyDescent="0.2">
      <c r="A42" s="1" t="s">
        <v>89</v>
      </c>
      <c r="B42" s="1">
        <v>1.0150699999999999</v>
      </c>
      <c r="C42" s="1">
        <v>9.2714400000000006E-3</v>
      </c>
      <c r="D42" s="1">
        <v>1.1107800000000001</v>
      </c>
      <c r="E42" s="1">
        <f t="shared" si="3"/>
        <v>0.91383532292623182</v>
      </c>
      <c r="F42" s="1">
        <f t="shared" si="4"/>
        <v>8.3467833414357477E-3</v>
      </c>
      <c r="G42" s="1" t="str">
        <f t="shared" si="5"/>
        <v>F</v>
      </c>
    </row>
    <row r="43" spans="1:7" x14ac:dyDescent="0.2">
      <c r="A43" s="1" t="s">
        <v>91</v>
      </c>
      <c r="B43" s="1">
        <v>1.2844199999999999</v>
      </c>
      <c r="C43" s="1">
        <v>7.7720999999999997E-3</v>
      </c>
      <c r="D43" s="1">
        <v>1.48743</v>
      </c>
      <c r="E43" s="1">
        <f t="shared" si="3"/>
        <v>0.86351626631169187</v>
      </c>
      <c r="F43" s="1">
        <f t="shared" si="4"/>
        <v>5.2251870676267116E-3</v>
      </c>
      <c r="G43" s="1" t="str">
        <f t="shared" si="5"/>
        <v>F</v>
      </c>
    </row>
    <row r="44" spans="1:7" x14ac:dyDescent="0.2">
      <c r="A44" s="1" t="s">
        <v>93</v>
      </c>
      <c r="B44" s="1">
        <v>0.105128</v>
      </c>
      <c r="C44" s="1">
        <v>0.10256700000000001</v>
      </c>
      <c r="D44" s="1">
        <v>0.21113999999999999</v>
      </c>
      <c r="E44" s="1">
        <f t="shared" si="3"/>
        <v>0.49790660225442834</v>
      </c>
      <c r="F44" s="1">
        <f t="shared" si="4"/>
        <v>0.48577720943449848</v>
      </c>
      <c r="G44" s="1" t="str">
        <f t="shared" si="5"/>
        <v>M</v>
      </c>
    </row>
    <row r="45" spans="1:7" x14ac:dyDescent="0.2">
      <c r="A45" s="1" t="s">
        <v>94</v>
      </c>
      <c r="B45" s="1">
        <v>0.21629000000000001</v>
      </c>
      <c r="C45" s="1">
        <v>1.59114E-3</v>
      </c>
      <c r="D45" s="1">
        <v>0.218113</v>
      </c>
      <c r="E45" s="1">
        <f t="shared" si="3"/>
        <v>0.99164194706413655</v>
      </c>
      <c r="F45" s="1">
        <f t="shared" si="4"/>
        <v>7.2950259727755798E-3</v>
      </c>
      <c r="G45" s="1" t="str">
        <f t="shared" si="5"/>
        <v>F</v>
      </c>
    </row>
    <row r="46" spans="1:7" x14ac:dyDescent="0.2">
      <c r="A46" s="1" t="s">
        <v>96</v>
      </c>
      <c r="B46" s="1">
        <v>0.77288699999999999</v>
      </c>
      <c r="C46" s="1">
        <v>5.6301800000000003E-3</v>
      </c>
      <c r="D46" s="1">
        <v>0.80561300000000002</v>
      </c>
      <c r="E46" s="1">
        <f t="shared" si="3"/>
        <v>0.95937751749289046</v>
      </c>
      <c r="F46" s="1">
        <f t="shared" si="4"/>
        <v>6.988690599580692E-3</v>
      </c>
      <c r="G46" s="1" t="str">
        <f t="shared" si="5"/>
        <v>F</v>
      </c>
    </row>
    <row r="47" spans="1:7" x14ac:dyDescent="0.2">
      <c r="A47" s="1" t="s">
        <v>98</v>
      </c>
      <c r="B47" s="1">
        <v>0.524451</v>
      </c>
      <c r="C47" s="1">
        <v>0.53673400000000004</v>
      </c>
      <c r="D47" s="1">
        <v>1.1984300000000001</v>
      </c>
      <c r="E47" s="1">
        <f t="shared" si="3"/>
        <v>0.43761504635231091</v>
      </c>
      <c r="F47" s="1">
        <f t="shared" si="4"/>
        <v>0.44786428911158765</v>
      </c>
      <c r="G47" s="1" t="str">
        <f t="shared" si="5"/>
        <v>M</v>
      </c>
    </row>
    <row r="48" spans="1:7" x14ac:dyDescent="0.2">
      <c r="A48" s="1" t="s">
        <v>100</v>
      </c>
      <c r="B48" s="1">
        <v>0.68795600000000001</v>
      </c>
      <c r="C48" s="1">
        <v>3.6412599999999999E-3</v>
      </c>
      <c r="D48" s="1">
        <v>0.76297999999999999</v>
      </c>
      <c r="E48" s="1">
        <f t="shared" si="3"/>
        <v>0.90166976853914915</v>
      </c>
      <c r="F48" s="1">
        <f t="shared" si="4"/>
        <v>4.772418674146111E-3</v>
      </c>
      <c r="G48" s="1" t="str">
        <f t="shared" si="5"/>
        <v>F</v>
      </c>
    </row>
    <row r="49" spans="1:7" x14ac:dyDescent="0.2">
      <c r="A49" s="1" t="s">
        <v>102</v>
      </c>
      <c r="B49" s="1">
        <v>0.19728000000000001</v>
      </c>
      <c r="C49" s="1">
        <v>0.193415</v>
      </c>
      <c r="D49" s="1">
        <v>0.39438499999999999</v>
      </c>
      <c r="E49" s="1">
        <f t="shared" si="3"/>
        <v>0.50022186442182137</v>
      </c>
      <c r="F49" s="1">
        <f t="shared" si="4"/>
        <v>0.49042179596079977</v>
      </c>
      <c r="G49" s="1" t="str">
        <f t="shared" si="5"/>
        <v>M</v>
      </c>
    </row>
    <row r="50" spans="1:7" x14ac:dyDescent="0.2">
      <c r="A50" s="1" t="s">
        <v>104</v>
      </c>
      <c r="B50" s="1">
        <v>6.1877700000000001E-2</v>
      </c>
      <c r="C50" s="1">
        <v>5.8290700000000001E-2</v>
      </c>
      <c r="D50" s="1">
        <v>0.13037899999999999</v>
      </c>
      <c r="E50" s="1">
        <f t="shared" si="3"/>
        <v>0.4745986700312167</v>
      </c>
      <c r="F50" s="1">
        <f t="shared" si="4"/>
        <v>0.44708657069006513</v>
      </c>
      <c r="G50" s="1" t="str">
        <f t="shared" si="5"/>
        <v>M</v>
      </c>
    </row>
    <row r="51" spans="1:7" x14ac:dyDescent="0.2">
      <c r="A51" s="1" t="s">
        <v>106</v>
      </c>
      <c r="B51" s="1">
        <v>0.27146900000000002</v>
      </c>
      <c r="C51" s="1">
        <v>0.28089700000000001</v>
      </c>
      <c r="D51" s="1">
        <v>0.54108000000000001</v>
      </c>
      <c r="E51" s="1">
        <f t="shared" si="3"/>
        <v>0.5017169364973757</v>
      </c>
      <c r="F51" s="1">
        <f t="shared" si="4"/>
        <v>0.51914134693575809</v>
      </c>
      <c r="G51" s="1" t="str">
        <f t="shared" si="5"/>
        <v>M</v>
      </c>
    </row>
    <row r="52" spans="1:7" x14ac:dyDescent="0.2">
      <c r="A52" s="1" t="s">
        <v>108</v>
      </c>
      <c r="B52" s="1">
        <v>0.50457600000000002</v>
      </c>
      <c r="C52" s="1">
        <v>5.9667699999999997E-3</v>
      </c>
      <c r="D52" s="1">
        <v>0.48096</v>
      </c>
      <c r="E52" s="1">
        <f t="shared" si="3"/>
        <v>1.0491017964071856</v>
      </c>
      <c r="F52" s="1">
        <f t="shared" si="4"/>
        <v>1.2405958915502328E-2</v>
      </c>
      <c r="G52" s="1" t="str">
        <f t="shared" si="5"/>
        <v>F</v>
      </c>
    </row>
    <row r="53" spans="1:7" x14ac:dyDescent="0.2">
      <c r="A53" s="1" t="s">
        <v>109</v>
      </c>
      <c r="B53" s="1">
        <v>0.37124600000000002</v>
      </c>
      <c r="C53" s="1">
        <v>0.30669200000000002</v>
      </c>
      <c r="D53" s="1">
        <v>0.71170900000000004</v>
      </c>
      <c r="E53" s="1">
        <f t="shared" si="3"/>
        <v>0.52162611404380166</v>
      </c>
      <c r="F53" s="1">
        <f t="shared" si="4"/>
        <v>0.43092331275844481</v>
      </c>
      <c r="G53" s="1" t="str">
        <f t="shared" si="5"/>
        <v>M</v>
      </c>
    </row>
    <row r="54" spans="1:7" x14ac:dyDescent="0.2">
      <c r="A54" s="1" t="s">
        <v>111</v>
      </c>
      <c r="B54" s="1">
        <v>0.36020200000000002</v>
      </c>
      <c r="C54" s="1">
        <v>0.350968</v>
      </c>
      <c r="D54" s="1">
        <v>0.73250599999999999</v>
      </c>
      <c r="E54" s="1">
        <f t="shared" si="3"/>
        <v>0.49173931681105687</v>
      </c>
      <c r="F54" s="1">
        <f t="shared" si="4"/>
        <v>0.47913327672401318</v>
      </c>
      <c r="G54" s="1" t="str">
        <f t="shared" si="5"/>
        <v>M</v>
      </c>
    </row>
    <row r="55" spans="1:7" x14ac:dyDescent="0.2">
      <c r="A55" s="1" t="s">
        <v>113</v>
      </c>
      <c r="B55" s="1">
        <v>0.69901999999999997</v>
      </c>
      <c r="C55" s="1">
        <v>0.71417600000000003</v>
      </c>
      <c r="D55" s="1">
        <v>1.3555900000000001</v>
      </c>
      <c r="E55" s="1">
        <f t="shared" si="3"/>
        <v>0.51565738903355729</v>
      </c>
      <c r="F55" s="1">
        <f t="shared" si="4"/>
        <v>0.52683776067985155</v>
      </c>
      <c r="G55" s="1" t="str">
        <f t="shared" si="5"/>
        <v>M</v>
      </c>
    </row>
    <row r="56" spans="1:7" x14ac:dyDescent="0.2">
      <c r="A56" s="1" t="s">
        <v>115</v>
      </c>
      <c r="B56" s="1">
        <v>3.9930800000000002E-2</v>
      </c>
      <c r="C56" s="12">
        <v>6.1197600000000005E-5</v>
      </c>
      <c r="D56" s="1">
        <v>3.9515700000000001E-2</v>
      </c>
      <c r="E56" s="1">
        <f t="shared" si="3"/>
        <v>1.0105046854794424</v>
      </c>
      <c r="F56" s="1">
        <f t="shared" si="4"/>
        <v>1.5486907735406434E-3</v>
      </c>
      <c r="G56" s="1" t="str">
        <f t="shared" si="5"/>
        <v>F</v>
      </c>
    </row>
    <row r="57" spans="1:7" x14ac:dyDescent="0.2">
      <c r="A57" s="1" t="s">
        <v>117</v>
      </c>
      <c r="B57" s="1">
        <v>0.46887000000000001</v>
      </c>
      <c r="C57" s="1">
        <v>0.42813899999999999</v>
      </c>
      <c r="D57" s="1">
        <v>0.92264699999999999</v>
      </c>
      <c r="E57" s="1">
        <f t="shared" si="3"/>
        <v>0.50817918445515997</v>
      </c>
      <c r="F57" s="1">
        <f t="shared" si="4"/>
        <v>0.46403337354372798</v>
      </c>
      <c r="G57" s="1" t="str">
        <f t="shared" si="5"/>
        <v>M</v>
      </c>
    </row>
    <row r="58" spans="1:7" x14ac:dyDescent="0.2">
      <c r="A58" s="1" t="s">
        <v>119</v>
      </c>
      <c r="B58" s="1">
        <v>0.13178200000000001</v>
      </c>
      <c r="C58" s="1">
        <v>1.62174E-3</v>
      </c>
      <c r="D58" s="1">
        <v>0.13441</v>
      </c>
      <c r="E58" s="1">
        <f t="shared" si="3"/>
        <v>0.98044788334201327</v>
      </c>
      <c r="F58" s="1">
        <f t="shared" si="4"/>
        <v>1.2065620117550777E-2</v>
      </c>
      <c r="G58" s="1" t="str">
        <f t="shared" si="5"/>
        <v>F</v>
      </c>
    </row>
    <row r="59" spans="1:7" x14ac:dyDescent="0.2">
      <c r="A59" s="1" t="s">
        <v>120</v>
      </c>
      <c r="B59" s="1">
        <v>0.534389</v>
      </c>
      <c r="C59" s="1">
        <v>0.56390600000000002</v>
      </c>
      <c r="D59" s="1">
        <v>1.05898</v>
      </c>
      <c r="E59" s="1">
        <f t="shared" si="3"/>
        <v>0.50462614969121233</v>
      </c>
      <c r="F59" s="1">
        <f t="shared" si="4"/>
        <v>0.53249919734083739</v>
      </c>
      <c r="G59" s="1" t="str">
        <f t="shared" si="5"/>
        <v>M</v>
      </c>
    </row>
    <row r="60" spans="1:7" x14ac:dyDescent="0.2">
      <c r="A60" s="1" t="s">
        <v>122</v>
      </c>
      <c r="B60" s="1">
        <v>0.62843199999999999</v>
      </c>
      <c r="C60" s="1">
        <v>0.59530000000000005</v>
      </c>
      <c r="D60" s="1">
        <v>1.28481</v>
      </c>
      <c r="E60" s="1">
        <f t="shared" si="3"/>
        <v>0.48912446198270559</v>
      </c>
      <c r="F60" s="1">
        <f t="shared" si="4"/>
        <v>0.4633369914617726</v>
      </c>
      <c r="G60" s="1" t="str">
        <f t="shared" si="5"/>
        <v>M</v>
      </c>
    </row>
    <row r="61" spans="1:7" x14ac:dyDescent="0.2">
      <c r="A61" s="1" t="s">
        <v>123</v>
      </c>
      <c r="B61" s="1">
        <v>6.4372099999999996E-3</v>
      </c>
      <c r="C61" s="1">
        <v>2.8762900000000001E-3</v>
      </c>
      <c r="D61" s="1">
        <v>9.3064900000000006E-3</v>
      </c>
      <c r="E61" s="1">
        <f t="shared" si="3"/>
        <v>0.6916904224901117</v>
      </c>
      <c r="F61" s="1">
        <f t="shared" si="4"/>
        <v>0.30906281530415869</v>
      </c>
      <c r="G61" s="1" t="str">
        <f t="shared" si="5"/>
        <v>NA</v>
      </c>
    </row>
    <row r="62" spans="1:7" x14ac:dyDescent="0.2">
      <c r="A62" s="1" t="s">
        <v>158</v>
      </c>
      <c r="B62" s="1">
        <v>0.23351</v>
      </c>
      <c r="C62" s="1">
        <v>0.22894</v>
      </c>
      <c r="D62" s="1">
        <v>0.48651100000000003</v>
      </c>
      <c r="E62" s="1">
        <f>B62/D62</f>
        <v>0.47996859269369035</v>
      </c>
      <c r="F62" s="1">
        <f>C62/D62</f>
        <v>0.47057517712857466</v>
      </c>
      <c r="G62" s="1" t="str">
        <f t="shared" ref="G62:G67" si="6">IF(AND(E62&lt;0.7,F62&gt;0.4),"M",IF(AND(E62&gt;0.7,F62&lt;0.2),"F","NA"))</f>
        <v>M</v>
      </c>
    </row>
    <row r="63" spans="1:7" x14ac:dyDescent="0.2">
      <c r="A63" s="1" t="s">
        <v>159</v>
      </c>
      <c r="B63" s="1">
        <v>0.306894</v>
      </c>
      <c r="C63" s="1">
        <v>2.5397000000000002E-3</v>
      </c>
      <c r="D63" s="1">
        <v>0.31783600000000001</v>
      </c>
      <c r="E63" s="1">
        <f>B63/D63</f>
        <v>0.96557344039064175</v>
      </c>
      <c r="F63" s="1">
        <f>C63/D63</f>
        <v>7.9905989252318805E-3</v>
      </c>
      <c r="G63" s="1" t="str">
        <f t="shared" si="6"/>
        <v>F</v>
      </c>
    </row>
    <row r="64" spans="1:7" x14ac:dyDescent="0.2">
      <c r="A64" s="1" t="s">
        <v>160</v>
      </c>
      <c r="B64" s="1">
        <v>0.65379900000000002</v>
      </c>
      <c r="C64" s="1">
        <v>0.65282600000000002</v>
      </c>
      <c r="D64" s="1">
        <v>1.3611</v>
      </c>
      <c r="E64" s="1">
        <f>B64/D64</f>
        <v>0.48034604364117262</v>
      </c>
      <c r="F64" s="1">
        <f>C64/D64</f>
        <v>0.47963118066269933</v>
      </c>
      <c r="G64" s="1" t="str">
        <f t="shared" si="6"/>
        <v>M</v>
      </c>
    </row>
    <row r="65" spans="1:7" x14ac:dyDescent="0.2">
      <c r="A65" s="1" t="s">
        <v>163</v>
      </c>
      <c r="B65" s="1">
        <v>0.13256599999999999</v>
      </c>
      <c r="C65" s="1">
        <v>0.120437</v>
      </c>
      <c r="D65" s="1">
        <v>0.28278199999999998</v>
      </c>
      <c r="E65" s="1">
        <f t="shared" ref="E65:E70" si="7">B65/D65</f>
        <v>0.46879221449738667</v>
      </c>
      <c r="F65" s="1">
        <f t="shared" ref="F65:F70" si="8">C65/D65</f>
        <v>0.42590051700603293</v>
      </c>
      <c r="G65" s="1" t="str">
        <f t="shared" si="6"/>
        <v>M</v>
      </c>
    </row>
    <row r="66" spans="1:7" x14ac:dyDescent="0.2">
      <c r="A66" s="1" t="s">
        <v>165</v>
      </c>
      <c r="B66" s="1">
        <v>6.2380600000000001E-2</v>
      </c>
      <c r="C66" s="1">
        <v>5.9637099999999998E-2</v>
      </c>
      <c r="D66" s="1">
        <v>0.12249699999999999</v>
      </c>
      <c r="E66" s="1">
        <f t="shared" si="7"/>
        <v>0.50924185898430174</v>
      </c>
      <c r="F66" s="1">
        <f t="shared" si="8"/>
        <v>0.48684539213205225</v>
      </c>
      <c r="G66" s="1" t="str">
        <f t="shared" si="6"/>
        <v>M</v>
      </c>
    </row>
    <row r="67" spans="1:7" x14ac:dyDescent="0.2">
      <c r="A67" s="1" t="s">
        <v>166</v>
      </c>
      <c r="B67" s="1">
        <v>0.93134300000000003</v>
      </c>
      <c r="C67" s="1">
        <v>1.3524700000000001E-2</v>
      </c>
      <c r="D67" s="1">
        <v>0.96948699999999999</v>
      </c>
      <c r="E67" s="1">
        <f t="shared" si="7"/>
        <v>0.96065548068205153</v>
      </c>
      <c r="F67" s="1">
        <f t="shared" si="8"/>
        <v>1.3950367565526924E-2</v>
      </c>
      <c r="G67" s="1" t="str">
        <f t="shared" si="6"/>
        <v>F</v>
      </c>
    </row>
    <row r="68" spans="1:7" x14ac:dyDescent="0.2">
      <c r="A68" s="1" t="s">
        <v>168</v>
      </c>
      <c r="B68" s="1">
        <v>0.26159199999999999</v>
      </c>
      <c r="C68" s="1">
        <v>0.23658999999999999</v>
      </c>
      <c r="D68" s="1">
        <v>0.57233299999999998</v>
      </c>
      <c r="E68" s="1">
        <f t="shared" si="7"/>
        <v>0.45706258419486556</v>
      </c>
      <c r="F68" s="1">
        <f t="shared" si="8"/>
        <v>0.41337822561341037</v>
      </c>
      <c r="G68" s="1" t="str">
        <f>IF(AND(E68&lt;0.7,F68&gt;0.4),"M",IF(AND(E68&gt;0.7,F68&lt;0.2),"F","NA"))</f>
        <v>M</v>
      </c>
    </row>
    <row r="69" spans="1:7" x14ac:dyDescent="0.2">
      <c r="A69" s="1" t="s">
        <v>170</v>
      </c>
      <c r="B69" s="1">
        <v>4.9532699999999998</v>
      </c>
      <c r="C69" s="1">
        <v>3.4362499999999997E-2</v>
      </c>
      <c r="D69" s="1">
        <v>5.0509399999999998</v>
      </c>
      <c r="E69" s="1">
        <f t="shared" si="7"/>
        <v>0.98066300530198336</v>
      </c>
      <c r="F69" s="1">
        <f t="shared" si="8"/>
        <v>6.8031891093539021E-3</v>
      </c>
      <c r="G69" s="1" t="str">
        <f>IF(AND(E69&lt;0.7,F69&gt;0.4),"M",IF(AND(E69&gt;0.7,F69&lt;0.2),"F","NA"))</f>
        <v>F</v>
      </c>
    </row>
    <row r="70" spans="1:7" x14ac:dyDescent="0.2">
      <c r="A70" s="1" t="s">
        <v>172</v>
      </c>
      <c r="B70" s="1">
        <v>6.42272</v>
      </c>
      <c r="C70" s="1">
        <v>4.46743E-2</v>
      </c>
      <c r="D70" s="1">
        <v>6.7160200000000003</v>
      </c>
      <c r="E70" s="1">
        <f t="shared" si="7"/>
        <v>0.95632830158337823</v>
      </c>
      <c r="F70" s="1">
        <f t="shared" si="8"/>
        <v>6.6519009770667744E-3</v>
      </c>
      <c r="G70" s="1" t="str">
        <f>IF(AND(E70&lt;0.7,F70&gt;0.4),"M",IF(AND(E70&gt;0.7,F70&lt;0.2),"F","NA"))</f>
        <v>F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zoomScale="115" zoomScaleNormal="115" workbookViewId="0"/>
  </sheetViews>
  <sheetFormatPr defaultRowHeight="14.25" x14ac:dyDescent="0.2"/>
  <cols>
    <col min="1" max="1" width="9.125" bestFit="1" customWidth="1"/>
    <col min="2" max="2" width="4.875" customWidth="1"/>
    <col min="3" max="18" width="4.375" customWidth="1"/>
    <col min="20" max="20" width="10.125" bestFit="1" customWidth="1"/>
    <col min="21" max="21" width="8.75" style="51" bestFit="1" customWidth="1"/>
    <col min="22" max="22" width="9.875" style="51" bestFit="1" customWidth="1"/>
    <col min="23" max="23" width="6.375" bestFit="1" customWidth="1"/>
    <col min="24" max="24" width="9.875" bestFit="1" customWidth="1"/>
    <col min="25" max="25" width="18.125" bestFit="1" customWidth="1"/>
    <col min="26" max="26" width="3.125" bestFit="1" customWidth="1"/>
  </cols>
  <sheetData>
    <row r="1" spans="1:26" ht="25.15" customHeight="1" thickBot="1" x14ac:dyDescent="0.25">
      <c r="A1" s="27" t="s">
        <v>756</v>
      </c>
      <c r="B1" s="68" t="s">
        <v>757</v>
      </c>
      <c r="C1" s="69" t="s">
        <v>758</v>
      </c>
      <c r="D1" s="69" t="s">
        <v>759</v>
      </c>
      <c r="E1" s="69" t="s">
        <v>760</v>
      </c>
      <c r="F1" s="69" t="s">
        <v>761</v>
      </c>
      <c r="G1" s="69" t="s">
        <v>762</v>
      </c>
      <c r="H1" s="69" t="s">
        <v>763</v>
      </c>
      <c r="I1" s="69" t="s">
        <v>764</v>
      </c>
      <c r="J1" s="69" t="s">
        <v>765</v>
      </c>
      <c r="K1" s="69" t="s">
        <v>766</v>
      </c>
      <c r="L1" s="69" t="s">
        <v>767</v>
      </c>
      <c r="M1" s="69" t="s">
        <v>768</v>
      </c>
      <c r="N1" s="69" t="s">
        <v>769</v>
      </c>
      <c r="O1" s="69" t="s">
        <v>770</v>
      </c>
      <c r="P1" s="69" t="s">
        <v>771</v>
      </c>
      <c r="Q1" s="69" t="s">
        <v>772</v>
      </c>
      <c r="R1" s="70" t="s">
        <v>773</v>
      </c>
      <c r="T1" s="10"/>
      <c r="U1" s="27" t="s">
        <v>378</v>
      </c>
      <c r="W1" s="21" t="s">
        <v>774</v>
      </c>
      <c r="X1" s="21" t="s">
        <v>775</v>
      </c>
      <c r="Y1" s="23" t="s">
        <v>195</v>
      </c>
      <c r="Z1" s="23" t="s">
        <v>776</v>
      </c>
    </row>
    <row r="2" spans="1:26" ht="25.15" customHeight="1" x14ac:dyDescent="0.2">
      <c r="A2" s="39" t="s">
        <v>757</v>
      </c>
      <c r="B2" s="54">
        <v>0</v>
      </c>
      <c r="C2" s="54">
        <v>22</v>
      </c>
      <c r="D2" s="54">
        <v>46</v>
      </c>
      <c r="E2" s="54">
        <v>31</v>
      </c>
      <c r="F2" s="54">
        <v>22</v>
      </c>
      <c r="G2" s="55">
        <v>42</v>
      </c>
      <c r="H2" s="54">
        <v>16</v>
      </c>
      <c r="I2" s="54">
        <v>21</v>
      </c>
      <c r="J2" s="54">
        <v>12</v>
      </c>
      <c r="K2" s="54">
        <v>20</v>
      </c>
      <c r="L2" s="54">
        <v>11</v>
      </c>
      <c r="M2" s="54">
        <v>14</v>
      </c>
      <c r="N2" s="54">
        <v>15</v>
      </c>
      <c r="O2" s="54">
        <v>20</v>
      </c>
      <c r="P2" s="54">
        <v>10</v>
      </c>
      <c r="Q2" s="54">
        <v>5</v>
      </c>
      <c r="R2" s="55">
        <v>16</v>
      </c>
      <c r="T2" s="39" t="s">
        <v>181</v>
      </c>
      <c r="U2" s="52">
        <f>AVERAGE(B3,B4:C4,B5:D5,B6:E6,B7:C7,E7:F7)/1000</f>
        <v>4.2857142857142858E-2</v>
      </c>
      <c r="W2" s="8" t="s">
        <v>757</v>
      </c>
      <c r="X2" s="8" t="s">
        <v>181</v>
      </c>
      <c r="Y2" s="7" t="s">
        <v>181</v>
      </c>
      <c r="Z2" s="7">
        <v>3</v>
      </c>
    </row>
    <row r="3" spans="1:26" ht="25.15" customHeight="1" x14ac:dyDescent="0.2">
      <c r="A3" s="25" t="s">
        <v>758</v>
      </c>
      <c r="B3" s="56">
        <v>22</v>
      </c>
      <c r="C3" s="54">
        <v>0</v>
      </c>
      <c r="D3" s="54">
        <v>50</v>
      </c>
      <c r="E3" s="54">
        <v>43</v>
      </c>
      <c r="F3" s="54">
        <v>33</v>
      </c>
      <c r="G3" s="55">
        <v>52</v>
      </c>
      <c r="H3" s="54">
        <v>27</v>
      </c>
      <c r="I3" s="54">
        <v>28</v>
      </c>
      <c r="J3" s="54">
        <v>15</v>
      </c>
      <c r="K3" s="54">
        <v>35</v>
      </c>
      <c r="L3" s="54">
        <v>11</v>
      </c>
      <c r="M3" s="54">
        <v>24</v>
      </c>
      <c r="N3" s="54">
        <v>18</v>
      </c>
      <c r="O3" s="54">
        <v>37</v>
      </c>
      <c r="P3" s="54">
        <v>7</v>
      </c>
      <c r="Q3" s="54">
        <v>29</v>
      </c>
      <c r="R3" s="55">
        <v>12</v>
      </c>
      <c r="T3" s="25" t="s">
        <v>176</v>
      </c>
      <c r="U3" s="52">
        <f>AVERAGE(H9)/1000</f>
        <v>1.4999999999999999E-2</v>
      </c>
      <c r="W3" s="8" t="s">
        <v>758</v>
      </c>
      <c r="X3" s="8" t="s">
        <v>181</v>
      </c>
      <c r="Y3" s="7" t="s">
        <v>777</v>
      </c>
      <c r="Z3" s="7">
        <v>4</v>
      </c>
    </row>
    <row r="4" spans="1:26" ht="25.15" customHeight="1" x14ac:dyDescent="0.2">
      <c r="A4" s="25" t="s">
        <v>759</v>
      </c>
      <c r="B4" s="56">
        <v>46</v>
      </c>
      <c r="C4" s="56">
        <v>50</v>
      </c>
      <c r="D4" s="54">
        <v>0</v>
      </c>
      <c r="E4" s="54">
        <v>61</v>
      </c>
      <c r="F4" s="54">
        <v>53</v>
      </c>
      <c r="G4" s="55">
        <v>-12</v>
      </c>
      <c r="H4" s="54">
        <v>40</v>
      </c>
      <c r="I4" s="54">
        <v>48</v>
      </c>
      <c r="J4" s="54">
        <v>39</v>
      </c>
      <c r="K4" s="54">
        <v>39</v>
      </c>
      <c r="L4" s="54">
        <v>40</v>
      </c>
      <c r="M4" s="54">
        <v>45</v>
      </c>
      <c r="N4" s="54">
        <v>40</v>
      </c>
      <c r="O4" s="54">
        <v>37</v>
      </c>
      <c r="P4" s="54">
        <v>36</v>
      </c>
      <c r="Q4" s="54">
        <v>42</v>
      </c>
      <c r="R4" s="55">
        <v>42</v>
      </c>
      <c r="T4" s="25" t="s">
        <v>379</v>
      </c>
      <c r="U4" s="52">
        <f>AVERAGE(K12,J13:L13)/1000</f>
        <v>2.7499999999999998E-3</v>
      </c>
      <c r="W4" s="8" t="s">
        <v>759</v>
      </c>
      <c r="X4" s="8" t="s">
        <v>181</v>
      </c>
      <c r="Y4" s="7" t="s">
        <v>180</v>
      </c>
      <c r="Z4" s="7">
        <v>3</v>
      </c>
    </row>
    <row r="5" spans="1:26" ht="25.15" customHeight="1" thickBot="1" x14ac:dyDescent="0.25">
      <c r="A5" s="25" t="s">
        <v>760</v>
      </c>
      <c r="B5" s="56">
        <v>31</v>
      </c>
      <c r="C5" s="56">
        <v>43</v>
      </c>
      <c r="D5" s="56">
        <v>61</v>
      </c>
      <c r="E5" s="54">
        <v>0</v>
      </c>
      <c r="F5" s="54">
        <v>37</v>
      </c>
      <c r="G5" s="55">
        <v>59</v>
      </c>
      <c r="H5" s="54">
        <v>28</v>
      </c>
      <c r="I5" s="54">
        <v>10</v>
      </c>
      <c r="J5" s="54">
        <v>26</v>
      </c>
      <c r="K5" s="54">
        <v>42</v>
      </c>
      <c r="L5" s="54">
        <v>21</v>
      </c>
      <c r="M5" s="54">
        <v>26</v>
      </c>
      <c r="N5" s="54">
        <v>30</v>
      </c>
      <c r="O5" s="54">
        <v>46</v>
      </c>
      <c r="P5" s="54">
        <v>30</v>
      </c>
      <c r="Q5" s="54">
        <v>21</v>
      </c>
      <c r="R5" s="55">
        <v>24</v>
      </c>
      <c r="T5" s="40" t="s">
        <v>380</v>
      </c>
      <c r="U5" s="53">
        <f>AVERAGE(N16:O16,N18:O18,Q18)/1000</f>
        <v>5.1999999999999998E-3</v>
      </c>
      <c r="W5" s="8" t="s">
        <v>760</v>
      </c>
      <c r="X5" s="8" t="s">
        <v>181</v>
      </c>
      <c r="Y5" s="7" t="s">
        <v>182</v>
      </c>
      <c r="Z5" s="7">
        <v>2</v>
      </c>
    </row>
    <row r="6" spans="1:26" ht="25.15" customHeight="1" x14ac:dyDescent="0.2">
      <c r="A6" s="25" t="s">
        <v>761</v>
      </c>
      <c r="B6" s="56">
        <v>22</v>
      </c>
      <c r="C6" s="56">
        <v>33</v>
      </c>
      <c r="D6" s="56">
        <v>53</v>
      </c>
      <c r="E6" s="56">
        <v>37</v>
      </c>
      <c r="F6" s="54">
        <v>0</v>
      </c>
      <c r="G6" s="55">
        <v>49</v>
      </c>
      <c r="H6" s="54">
        <v>19</v>
      </c>
      <c r="I6" s="54">
        <v>19</v>
      </c>
      <c r="J6" s="54">
        <v>17</v>
      </c>
      <c r="K6" s="54">
        <v>19</v>
      </c>
      <c r="L6" s="54">
        <v>17</v>
      </c>
      <c r="M6" s="54">
        <v>18</v>
      </c>
      <c r="N6" s="54">
        <v>25</v>
      </c>
      <c r="O6" s="54">
        <v>25</v>
      </c>
      <c r="P6" s="54">
        <v>16</v>
      </c>
      <c r="Q6" s="54">
        <v>14</v>
      </c>
      <c r="R6" s="55">
        <v>18</v>
      </c>
      <c r="W6" s="8" t="s">
        <v>761</v>
      </c>
      <c r="X6" s="8" t="s">
        <v>181</v>
      </c>
      <c r="Y6" s="7" t="s">
        <v>778</v>
      </c>
      <c r="Z6" s="7">
        <v>3</v>
      </c>
    </row>
    <row r="7" spans="1:26" ht="25.15" customHeight="1" thickBot="1" x14ac:dyDescent="0.25">
      <c r="A7" s="25" t="s">
        <v>762</v>
      </c>
      <c r="B7" s="57">
        <v>42</v>
      </c>
      <c r="C7" s="57">
        <v>52</v>
      </c>
      <c r="D7" s="58">
        <v>-12</v>
      </c>
      <c r="E7" s="57">
        <v>59</v>
      </c>
      <c r="F7" s="57">
        <v>49</v>
      </c>
      <c r="G7" s="59">
        <v>0</v>
      </c>
      <c r="H7" s="54">
        <v>34</v>
      </c>
      <c r="I7" s="54">
        <v>46</v>
      </c>
      <c r="J7" s="54">
        <v>41</v>
      </c>
      <c r="K7" s="54">
        <v>37</v>
      </c>
      <c r="L7" s="54">
        <v>37</v>
      </c>
      <c r="M7" s="54">
        <v>42</v>
      </c>
      <c r="N7" s="54">
        <v>41</v>
      </c>
      <c r="O7" s="54">
        <v>42</v>
      </c>
      <c r="P7" s="54">
        <v>37</v>
      </c>
      <c r="Q7" s="54">
        <v>36</v>
      </c>
      <c r="R7" s="55">
        <v>38</v>
      </c>
      <c r="W7" s="8" t="s">
        <v>762</v>
      </c>
      <c r="X7" s="8" t="s">
        <v>181</v>
      </c>
      <c r="Y7" s="7" t="s">
        <v>179</v>
      </c>
      <c r="Z7" s="7">
        <v>10</v>
      </c>
    </row>
    <row r="8" spans="1:26" ht="25.15" customHeight="1" x14ac:dyDescent="0.2">
      <c r="A8" s="25" t="s">
        <v>763</v>
      </c>
      <c r="B8" s="54">
        <v>16</v>
      </c>
      <c r="C8" s="54">
        <v>27</v>
      </c>
      <c r="D8" s="54">
        <v>40</v>
      </c>
      <c r="E8" s="54">
        <v>28</v>
      </c>
      <c r="F8" s="54">
        <v>19</v>
      </c>
      <c r="G8" s="54">
        <v>34</v>
      </c>
      <c r="H8" s="60">
        <v>0</v>
      </c>
      <c r="I8" s="61">
        <v>15</v>
      </c>
      <c r="J8" s="54">
        <v>13</v>
      </c>
      <c r="K8" s="54">
        <v>9</v>
      </c>
      <c r="L8" s="54">
        <v>8</v>
      </c>
      <c r="M8" s="54">
        <v>12</v>
      </c>
      <c r="N8" s="54">
        <v>17</v>
      </c>
      <c r="O8" s="54">
        <v>11</v>
      </c>
      <c r="P8" s="54">
        <v>10</v>
      </c>
      <c r="Q8" s="54">
        <v>-1</v>
      </c>
      <c r="R8" s="55">
        <v>12</v>
      </c>
      <c r="W8" s="8" t="s">
        <v>763</v>
      </c>
      <c r="X8" s="8" t="s">
        <v>176</v>
      </c>
      <c r="Y8" s="7" t="s">
        <v>183</v>
      </c>
      <c r="Z8" s="7">
        <v>6</v>
      </c>
    </row>
    <row r="9" spans="1:26" ht="25.15" customHeight="1" thickBot="1" x14ac:dyDescent="0.25">
      <c r="A9" s="25" t="s">
        <v>764</v>
      </c>
      <c r="B9" s="54">
        <v>21</v>
      </c>
      <c r="C9" s="54">
        <v>28</v>
      </c>
      <c r="D9" s="54">
        <v>48</v>
      </c>
      <c r="E9" s="54">
        <v>10</v>
      </c>
      <c r="F9" s="54">
        <v>19</v>
      </c>
      <c r="G9" s="54">
        <v>46</v>
      </c>
      <c r="H9" s="62">
        <v>15</v>
      </c>
      <c r="I9" s="59">
        <v>0</v>
      </c>
      <c r="J9" s="54">
        <v>13</v>
      </c>
      <c r="K9" s="54">
        <v>6</v>
      </c>
      <c r="L9" s="54">
        <v>8</v>
      </c>
      <c r="M9" s="54">
        <v>12</v>
      </c>
      <c r="N9" s="54">
        <v>12</v>
      </c>
      <c r="O9" s="54">
        <v>10</v>
      </c>
      <c r="P9" s="54">
        <v>9</v>
      </c>
      <c r="Q9" s="54">
        <v>5</v>
      </c>
      <c r="R9" s="55">
        <v>10</v>
      </c>
      <c r="W9" s="8" t="s">
        <v>764</v>
      </c>
      <c r="X9" s="8" t="s">
        <v>176</v>
      </c>
      <c r="Y9" s="7" t="s">
        <v>182</v>
      </c>
      <c r="Z9" s="7">
        <v>4</v>
      </c>
    </row>
    <row r="10" spans="1:26" ht="25.15" customHeight="1" x14ac:dyDescent="0.2">
      <c r="A10" s="25" t="s">
        <v>765</v>
      </c>
      <c r="B10" s="54">
        <v>12</v>
      </c>
      <c r="C10" s="54">
        <v>15</v>
      </c>
      <c r="D10" s="54">
        <v>39</v>
      </c>
      <c r="E10" s="54">
        <v>26</v>
      </c>
      <c r="F10" s="54">
        <v>17</v>
      </c>
      <c r="G10" s="54">
        <v>41</v>
      </c>
      <c r="H10" s="54">
        <v>13</v>
      </c>
      <c r="I10" s="54">
        <v>13</v>
      </c>
      <c r="J10" s="60">
        <v>0</v>
      </c>
      <c r="K10" s="63">
        <v>-2</v>
      </c>
      <c r="L10" s="63">
        <v>-3</v>
      </c>
      <c r="M10" s="61">
        <v>5</v>
      </c>
      <c r="N10" s="54">
        <v>-5</v>
      </c>
      <c r="O10" s="54">
        <v>12</v>
      </c>
      <c r="P10" s="54">
        <v>-3</v>
      </c>
      <c r="Q10" s="54">
        <v>-2</v>
      </c>
      <c r="R10" s="55">
        <v>0</v>
      </c>
      <c r="W10" s="8" t="s">
        <v>765</v>
      </c>
      <c r="X10" s="8" t="s">
        <v>379</v>
      </c>
      <c r="Y10" s="7" t="s">
        <v>184</v>
      </c>
      <c r="Z10" s="7">
        <v>2</v>
      </c>
    </row>
    <row r="11" spans="1:26" ht="24.75" customHeight="1" x14ac:dyDescent="0.2">
      <c r="A11" s="25" t="s">
        <v>766</v>
      </c>
      <c r="B11" s="54">
        <v>20</v>
      </c>
      <c r="C11" s="54">
        <v>35</v>
      </c>
      <c r="D11" s="54">
        <v>39</v>
      </c>
      <c r="E11" s="54">
        <v>42</v>
      </c>
      <c r="F11" s="54">
        <v>19</v>
      </c>
      <c r="G11" s="54">
        <v>37</v>
      </c>
      <c r="H11" s="54">
        <v>9</v>
      </c>
      <c r="I11" s="54">
        <v>6</v>
      </c>
      <c r="J11" s="64">
        <v>-2</v>
      </c>
      <c r="K11" s="54">
        <v>0</v>
      </c>
      <c r="L11" s="54">
        <v>2</v>
      </c>
      <c r="M11" s="55">
        <v>2</v>
      </c>
      <c r="N11" s="54">
        <v>-31</v>
      </c>
      <c r="O11" s="54">
        <v>42</v>
      </c>
      <c r="P11" s="54">
        <v>7</v>
      </c>
      <c r="Q11" s="54">
        <v>-3</v>
      </c>
      <c r="R11" s="55">
        <v>8</v>
      </c>
      <c r="W11" s="8" t="s">
        <v>766</v>
      </c>
      <c r="X11" s="8" t="s">
        <v>379</v>
      </c>
      <c r="Y11" s="7" t="s">
        <v>180</v>
      </c>
      <c r="Z11" s="7">
        <v>2</v>
      </c>
    </row>
    <row r="12" spans="1:26" ht="25.15" customHeight="1" x14ac:dyDescent="0.2">
      <c r="A12" s="25" t="s">
        <v>767</v>
      </c>
      <c r="B12" s="54">
        <v>11</v>
      </c>
      <c r="C12" s="54">
        <v>11</v>
      </c>
      <c r="D12" s="54">
        <v>40</v>
      </c>
      <c r="E12" s="54">
        <v>21</v>
      </c>
      <c r="F12" s="54">
        <v>17</v>
      </c>
      <c r="G12" s="54">
        <v>37</v>
      </c>
      <c r="H12" s="54">
        <v>8</v>
      </c>
      <c r="I12" s="54">
        <v>8</v>
      </c>
      <c r="J12" s="64">
        <v>-3</v>
      </c>
      <c r="K12" s="56">
        <v>2</v>
      </c>
      <c r="L12" s="54">
        <v>0</v>
      </c>
      <c r="M12" s="55">
        <v>2</v>
      </c>
      <c r="N12" s="54">
        <v>7</v>
      </c>
      <c r="O12" s="54">
        <v>-3</v>
      </c>
      <c r="P12" s="54">
        <v>2</v>
      </c>
      <c r="Q12" s="54">
        <v>2</v>
      </c>
      <c r="R12" s="55">
        <v>-1</v>
      </c>
      <c r="W12" s="8" t="s">
        <v>767</v>
      </c>
      <c r="X12" s="8" t="s">
        <v>779</v>
      </c>
      <c r="Y12" s="7" t="s">
        <v>780</v>
      </c>
      <c r="Z12" s="7">
        <v>3</v>
      </c>
    </row>
    <row r="13" spans="1:26" ht="25.15" customHeight="1" thickBot="1" x14ac:dyDescent="0.25">
      <c r="A13" s="25" t="s">
        <v>768</v>
      </c>
      <c r="B13" s="54">
        <v>14</v>
      </c>
      <c r="C13" s="54">
        <v>24</v>
      </c>
      <c r="D13" s="54">
        <v>45</v>
      </c>
      <c r="E13" s="54">
        <v>26</v>
      </c>
      <c r="F13" s="54">
        <v>18</v>
      </c>
      <c r="G13" s="54">
        <v>42</v>
      </c>
      <c r="H13" s="54">
        <v>12</v>
      </c>
      <c r="I13" s="54">
        <v>12</v>
      </c>
      <c r="J13" s="62">
        <v>5</v>
      </c>
      <c r="K13" s="57">
        <v>2</v>
      </c>
      <c r="L13" s="57">
        <v>2</v>
      </c>
      <c r="M13" s="59">
        <v>0</v>
      </c>
      <c r="N13" s="54">
        <v>-2</v>
      </c>
      <c r="O13" s="54">
        <v>-4</v>
      </c>
      <c r="P13" s="54">
        <v>-1</v>
      </c>
      <c r="Q13" s="54">
        <v>-5</v>
      </c>
      <c r="R13" s="55">
        <v>6</v>
      </c>
      <c r="W13" s="8" t="s">
        <v>768</v>
      </c>
      <c r="X13" s="8" t="s">
        <v>779</v>
      </c>
      <c r="Y13" s="7" t="s">
        <v>781</v>
      </c>
      <c r="Z13" s="7">
        <v>3</v>
      </c>
    </row>
    <row r="14" spans="1:26" ht="25.15" customHeight="1" x14ac:dyDescent="0.2">
      <c r="A14" s="25" t="s">
        <v>769</v>
      </c>
      <c r="B14" s="54">
        <v>15</v>
      </c>
      <c r="C14" s="54">
        <v>18</v>
      </c>
      <c r="D14" s="54">
        <v>40</v>
      </c>
      <c r="E14" s="54">
        <v>30</v>
      </c>
      <c r="F14" s="54">
        <v>25</v>
      </c>
      <c r="G14" s="54">
        <v>41</v>
      </c>
      <c r="H14" s="54">
        <v>17</v>
      </c>
      <c r="I14" s="54">
        <v>12</v>
      </c>
      <c r="J14" s="54">
        <v>-5</v>
      </c>
      <c r="K14" s="54">
        <v>-31</v>
      </c>
      <c r="L14" s="54">
        <v>7</v>
      </c>
      <c r="M14" s="54">
        <v>-2</v>
      </c>
      <c r="N14" s="60">
        <v>0</v>
      </c>
      <c r="O14" s="63">
        <v>-3</v>
      </c>
      <c r="P14" s="63">
        <v>2</v>
      </c>
      <c r="Q14" s="63">
        <v>-2</v>
      </c>
      <c r="R14" s="61">
        <v>6</v>
      </c>
      <c r="W14" s="8" t="s">
        <v>769</v>
      </c>
      <c r="X14" s="8" t="s">
        <v>782</v>
      </c>
      <c r="Y14" s="7" t="s">
        <v>783</v>
      </c>
      <c r="Z14" s="7">
        <v>3</v>
      </c>
    </row>
    <row r="15" spans="1:26" ht="25.15" customHeight="1" x14ac:dyDescent="0.2">
      <c r="A15" s="25" t="s">
        <v>770</v>
      </c>
      <c r="B15" s="54">
        <v>20</v>
      </c>
      <c r="C15" s="54">
        <v>37</v>
      </c>
      <c r="D15" s="54">
        <v>37</v>
      </c>
      <c r="E15" s="54">
        <v>46</v>
      </c>
      <c r="F15" s="54">
        <v>25</v>
      </c>
      <c r="G15" s="54">
        <v>42</v>
      </c>
      <c r="H15" s="54">
        <v>11</v>
      </c>
      <c r="I15" s="54">
        <v>10</v>
      </c>
      <c r="J15" s="54">
        <v>12</v>
      </c>
      <c r="K15" s="54">
        <v>42</v>
      </c>
      <c r="L15" s="54">
        <v>-3</v>
      </c>
      <c r="M15" s="54">
        <v>-4</v>
      </c>
      <c r="N15" s="64">
        <v>-3</v>
      </c>
      <c r="O15" s="54">
        <v>0</v>
      </c>
      <c r="P15" s="54">
        <v>9</v>
      </c>
      <c r="Q15" s="54">
        <v>-2</v>
      </c>
      <c r="R15" s="55">
        <v>1</v>
      </c>
      <c r="W15" s="8" t="s">
        <v>770</v>
      </c>
      <c r="X15" s="8" t="s">
        <v>782</v>
      </c>
      <c r="Y15" s="7" t="s">
        <v>784</v>
      </c>
      <c r="Z15" s="7">
        <v>2</v>
      </c>
    </row>
    <row r="16" spans="1:26" ht="25.15" customHeight="1" x14ac:dyDescent="0.2">
      <c r="A16" s="25" t="s">
        <v>771</v>
      </c>
      <c r="B16" s="54">
        <v>10</v>
      </c>
      <c r="C16" s="54">
        <v>7</v>
      </c>
      <c r="D16" s="54">
        <v>36</v>
      </c>
      <c r="E16" s="54">
        <v>30</v>
      </c>
      <c r="F16" s="54">
        <v>16</v>
      </c>
      <c r="G16" s="54">
        <v>37</v>
      </c>
      <c r="H16" s="54">
        <v>10</v>
      </c>
      <c r="I16" s="54">
        <v>9</v>
      </c>
      <c r="J16" s="54">
        <v>-3</v>
      </c>
      <c r="K16" s="54">
        <v>7</v>
      </c>
      <c r="L16" s="54">
        <v>2</v>
      </c>
      <c r="M16" s="54">
        <v>-1</v>
      </c>
      <c r="N16" s="65">
        <v>2</v>
      </c>
      <c r="O16" s="56">
        <v>9</v>
      </c>
      <c r="P16" s="54">
        <v>0</v>
      </c>
      <c r="Q16" s="54">
        <v>-3</v>
      </c>
      <c r="R16" s="55">
        <v>-6</v>
      </c>
      <c r="W16" s="8" t="s">
        <v>771</v>
      </c>
      <c r="X16" s="8" t="s">
        <v>782</v>
      </c>
      <c r="Y16" s="7" t="s">
        <v>184</v>
      </c>
      <c r="Z16" s="7">
        <v>3</v>
      </c>
    </row>
    <row r="17" spans="1:26" ht="25.15" customHeight="1" x14ac:dyDescent="0.2">
      <c r="A17" s="25" t="s">
        <v>772</v>
      </c>
      <c r="B17" s="54">
        <v>5</v>
      </c>
      <c r="C17" s="54">
        <v>29</v>
      </c>
      <c r="D17" s="54">
        <v>42</v>
      </c>
      <c r="E17" s="54">
        <v>21</v>
      </c>
      <c r="F17" s="54">
        <v>14</v>
      </c>
      <c r="G17" s="54">
        <v>36</v>
      </c>
      <c r="H17" s="54">
        <v>-1</v>
      </c>
      <c r="I17" s="54">
        <v>5</v>
      </c>
      <c r="J17" s="54">
        <v>-2</v>
      </c>
      <c r="K17" s="54">
        <v>-3</v>
      </c>
      <c r="L17" s="54">
        <v>2</v>
      </c>
      <c r="M17" s="54">
        <v>-5</v>
      </c>
      <c r="N17" s="64">
        <v>-2</v>
      </c>
      <c r="O17" s="66">
        <v>-2</v>
      </c>
      <c r="P17" s="66">
        <v>-3</v>
      </c>
      <c r="Q17" s="54">
        <v>0</v>
      </c>
      <c r="R17" s="55">
        <v>8</v>
      </c>
      <c r="W17" s="8" t="s">
        <v>772</v>
      </c>
      <c r="X17" s="8" t="s">
        <v>782</v>
      </c>
      <c r="Y17" s="7" t="s">
        <v>785</v>
      </c>
      <c r="Z17" s="7">
        <v>2</v>
      </c>
    </row>
    <row r="18" spans="1:26" ht="25.15" customHeight="1" thickBot="1" x14ac:dyDescent="0.25">
      <c r="A18" s="40" t="s">
        <v>773</v>
      </c>
      <c r="B18" s="67">
        <v>16</v>
      </c>
      <c r="C18" s="67">
        <v>12</v>
      </c>
      <c r="D18" s="67">
        <v>42</v>
      </c>
      <c r="E18" s="67">
        <v>24</v>
      </c>
      <c r="F18" s="67">
        <v>18</v>
      </c>
      <c r="G18" s="67">
        <v>38</v>
      </c>
      <c r="H18" s="67">
        <v>12</v>
      </c>
      <c r="I18" s="67">
        <v>10</v>
      </c>
      <c r="J18" s="67">
        <v>0</v>
      </c>
      <c r="K18" s="67">
        <v>8</v>
      </c>
      <c r="L18" s="67">
        <v>-1</v>
      </c>
      <c r="M18" s="67">
        <v>6</v>
      </c>
      <c r="N18" s="62">
        <v>6</v>
      </c>
      <c r="O18" s="57">
        <v>1</v>
      </c>
      <c r="P18" s="58">
        <v>-6</v>
      </c>
      <c r="Q18" s="57">
        <v>8</v>
      </c>
      <c r="R18" s="59">
        <v>0</v>
      </c>
      <c r="W18" s="6" t="s">
        <v>773</v>
      </c>
      <c r="X18" s="6" t="s">
        <v>786</v>
      </c>
      <c r="Y18" s="5" t="s">
        <v>787</v>
      </c>
      <c r="Z18" s="5">
        <v>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Normal="100" workbookViewId="0"/>
  </sheetViews>
  <sheetFormatPr defaultRowHeight="14.25" x14ac:dyDescent="0.2"/>
  <cols>
    <col min="1" max="3" width="18.625" customWidth="1"/>
    <col min="4" max="7" width="12.125" customWidth="1"/>
  </cols>
  <sheetData>
    <row r="1" spans="1:7" s="96" customFormat="1" ht="17.25" thickBot="1" x14ac:dyDescent="0.25">
      <c r="A1" s="93" t="s">
        <v>788</v>
      </c>
      <c r="B1" s="94" t="s">
        <v>789</v>
      </c>
      <c r="C1" s="94" t="s">
        <v>790</v>
      </c>
      <c r="D1" s="93" t="s">
        <v>791</v>
      </c>
      <c r="E1" s="94" t="s">
        <v>792</v>
      </c>
      <c r="F1" s="94" t="s">
        <v>793</v>
      </c>
      <c r="G1" s="95" t="s">
        <v>794</v>
      </c>
    </row>
    <row r="2" spans="1:7" ht="15.75" x14ac:dyDescent="0.2">
      <c r="A2" s="60" t="s">
        <v>742</v>
      </c>
      <c r="B2" s="63" t="s">
        <v>661</v>
      </c>
      <c r="C2" s="63" t="s">
        <v>645</v>
      </c>
      <c r="D2" s="60">
        <v>0.31601299999999999</v>
      </c>
      <c r="E2" s="63">
        <v>4.3559999999999996E-3</v>
      </c>
      <c r="F2" s="63">
        <v>72.542000000000002</v>
      </c>
      <c r="G2" s="61">
        <v>78792</v>
      </c>
    </row>
    <row r="3" spans="1:7" ht="15.75" x14ac:dyDescent="0.2">
      <c r="A3" s="91" t="s">
        <v>748</v>
      </c>
      <c r="B3" s="54" t="s">
        <v>661</v>
      </c>
      <c r="C3" s="54" t="s">
        <v>645</v>
      </c>
      <c r="D3" s="91">
        <v>0.31151800000000002</v>
      </c>
      <c r="E3" s="54">
        <v>3.1960000000000001E-3</v>
      </c>
      <c r="F3" s="54">
        <v>97.483000000000004</v>
      </c>
      <c r="G3" s="55">
        <v>393267</v>
      </c>
    </row>
    <row r="4" spans="1:7" ht="15.75" x14ac:dyDescent="0.2">
      <c r="A4" s="91" t="s">
        <v>177</v>
      </c>
      <c r="B4" s="54" t="s">
        <v>661</v>
      </c>
      <c r="C4" s="54" t="s">
        <v>645</v>
      </c>
      <c r="D4" s="91">
        <v>0.31109100000000001</v>
      </c>
      <c r="E4" s="54">
        <v>2.9859999999999999E-3</v>
      </c>
      <c r="F4" s="54">
        <v>104.173</v>
      </c>
      <c r="G4" s="55">
        <v>854960</v>
      </c>
    </row>
    <row r="5" spans="1:7" ht="15.75" x14ac:dyDescent="0.2">
      <c r="A5" s="91" t="s">
        <v>744</v>
      </c>
      <c r="B5" s="54" t="s">
        <v>661</v>
      </c>
      <c r="C5" s="54" t="s">
        <v>645</v>
      </c>
      <c r="D5" s="91">
        <v>0.31089</v>
      </c>
      <c r="E5" s="54">
        <v>3.0630000000000002E-3</v>
      </c>
      <c r="F5" s="54">
        <v>101.482</v>
      </c>
      <c r="G5" s="55">
        <v>833179</v>
      </c>
    </row>
    <row r="6" spans="1:7" ht="15.75" x14ac:dyDescent="0.2">
      <c r="A6" s="91" t="s">
        <v>795</v>
      </c>
      <c r="B6" s="54" t="s">
        <v>661</v>
      </c>
      <c r="C6" s="54" t="s">
        <v>645</v>
      </c>
      <c r="D6" s="91">
        <v>0.31012000000000001</v>
      </c>
      <c r="E6" s="54">
        <v>3.0140000000000002E-3</v>
      </c>
      <c r="F6" s="54">
        <v>102.88200000000001</v>
      </c>
      <c r="G6" s="55">
        <v>830534</v>
      </c>
    </row>
    <row r="7" spans="1:7" ht="15.75" x14ac:dyDescent="0.2">
      <c r="A7" s="91" t="s">
        <v>746</v>
      </c>
      <c r="B7" s="54" t="s">
        <v>661</v>
      </c>
      <c r="C7" s="54" t="s">
        <v>645</v>
      </c>
      <c r="D7" s="91">
        <v>0.31005899999999997</v>
      </c>
      <c r="E7" s="54">
        <v>3.0869999999999999E-3</v>
      </c>
      <c r="F7" s="54">
        <v>100.44</v>
      </c>
      <c r="G7" s="55">
        <v>764666</v>
      </c>
    </row>
    <row r="8" spans="1:7" ht="15.75" x14ac:dyDescent="0.2">
      <c r="A8" s="91" t="s">
        <v>738</v>
      </c>
      <c r="B8" s="54" t="s">
        <v>661</v>
      </c>
      <c r="C8" s="54" t="s">
        <v>645</v>
      </c>
      <c r="D8" s="91">
        <v>0.30979600000000002</v>
      </c>
      <c r="E8" s="54">
        <v>3.0929999999999998E-3</v>
      </c>
      <c r="F8" s="54">
        <v>100.17100000000001</v>
      </c>
      <c r="G8" s="55">
        <v>815006</v>
      </c>
    </row>
    <row r="9" spans="1:7" ht="15.75" x14ac:dyDescent="0.2">
      <c r="A9" s="91" t="s">
        <v>796</v>
      </c>
      <c r="B9" s="54" t="s">
        <v>661</v>
      </c>
      <c r="C9" s="54" t="s">
        <v>645</v>
      </c>
      <c r="D9" s="91">
        <v>0.30926599999999999</v>
      </c>
      <c r="E9" s="54">
        <v>3.045E-3</v>
      </c>
      <c r="F9" s="54">
        <v>101.57899999999999</v>
      </c>
      <c r="G9" s="55">
        <v>790087</v>
      </c>
    </row>
    <row r="10" spans="1:7" ht="15.75" x14ac:dyDescent="0.2">
      <c r="A10" s="91" t="s">
        <v>797</v>
      </c>
      <c r="B10" s="54" t="s">
        <v>661</v>
      </c>
      <c r="C10" s="54" t="s">
        <v>645</v>
      </c>
      <c r="D10" s="91">
        <v>0.30905500000000002</v>
      </c>
      <c r="E10" s="54">
        <v>3.0839999999999999E-3</v>
      </c>
      <c r="F10" s="54">
        <v>100.223</v>
      </c>
      <c r="G10" s="55">
        <v>698750</v>
      </c>
    </row>
    <row r="11" spans="1:7" ht="15.75" x14ac:dyDescent="0.2">
      <c r="A11" s="91" t="s">
        <v>747</v>
      </c>
      <c r="B11" s="54" t="s">
        <v>661</v>
      </c>
      <c r="C11" s="54" t="s">
        <v>645</v>
      </c>
      <c r="D11" s="91">
        <v>0.30897200000000002</v>
      </c>
      <c r="E11" s="54">
        <v>3.1350000000000002E-3</v>
      </c>
      <c r="F11" s="54">
        <v>98.557000000000002</v>
      </c>
      <c r="G11" s="55">
        <v>698814</v>
      </c>
    </row>
    <row r="12" spans="1:7" ht="15.75" x14ac:dyDescent="0.2">
      <c r="A12" s="91" t="s">
        <v>655</v>
      </c>
      <c r="B12" s="54" t="s">
        <v>661</v>
      </c>
      <c r="C12" s="54" t="s">
        <v>645</v>
      </c>
      <c r="D12" s="91">
        <v>0.30878499999999998</v>
      </c>
      <c r="E12" s="54">
        <v>3.2650000000000001E-3</v>
      </c>
      <c r="F12" s="54">
        <v>94.58</v>
      </c>
      <c r="G12" s="55">
        <v>679150</v>
      </c>
    </row>
    <row r="13" spans="1:7" ht="15.75" x14ac:dyDescent="0.2">
      <c r="A13" s="91" t="s">
        <v>739</v>
      </c>
      <c r="B13" s="54" t="s">
        <v>661</v>
      </c>
      <c r="C13" s="54" t="s">
        <v>645</v>
      </c>
      <c r="D13" s="91">
        <v>0.30851200000000001</v>
      </c>
      <c r="E13" s="54">
        <v>3.0530000000000002E-3</v>
      </c>
      <c r="F13" s="54">
        <v>101.039</v>
      </c>
      <c r="G13" s="55">
        <v>718641</v>
      </c>
    </row>
    <row r="14" spans="1:7" ht="15.75" x14ac:dyDescent="0.2">
      <c r="A14" s="91" t="s">
        <v>750</v>
      </c>
      <c r="B14" s="54" t="s">
        <v>661</v>
      </c>
      <c r="C14" s="54" t="s">
        <v>645</v>
      </c>
      <c r="D14" s="91">
        <v>0.30807600000000002</v>
      </c>
      <c r="E14" s="54">
        <v>3.705E-3</v>
      </c>
      <c r="F14" s="54">
        <v>83.144000000000005</v>
      </c>
      <c r="G14" s="55">
        <v>127353</v>
      </c>
    </row>
    <row r="15" spans="1:7" ht="15.75" x14ac:dyDescent="0.2">
      <c r="A15" s="91" t="s">
        <v>749</v>
      </c>
      <c r="B15" s="54" t="s">
        <v>661</v>
      </c>
      <c r="C15" s="54" t="s">
        <v>645</v>
      </c>
      <c r="D15" s="91">
        <v>0.307869</v>
      </c>
      <c r="E15" s="54">
        <v>3.1250000000000002E-3</v>
      </c>
      <c r="F15" s="54">
        <v>98.527000000000001</v>
      </c>
      <c r="G15" s="55">
        <v>602176</v>
      </c>
    </row>
    <row r="16" spans="1:7" ht="15.75" x14ac:dyDescent="0.2">
      <c r="A16" s="91" t="s">
        <v>798</v>
      </c>
      <c r="B16" s="54" t="s">
        <v>661</v>
      </c>
      <c r="C16" s="54" t="s">
        <v>645</v>
      </c>
      <c r="D16" s="91">
        <v>0.307786</v>
      </c>
      <c r="E16" s="54">
        <v>4.5900000000000003E-3</v>
      </c>
      <c r="F16" s="54">
        <v>67.052000000000007</v>
      </c>
      <c r="G16" s="55">
        <v>53909</v>
      </c>
    </row>
    <row r="17" spans="1:7" ht="15.75" x14ac:dyDescent="0.2">
      <c r="A17" s="91" t="s">
        <v>698</v>
      </c>
      <c r="B17" s="54" t="s">
        <v>661</v>
      </c>
      <c r="C17" s="54" t="s">
        <v>645</v>
      </c>
      <c r="D17" s="91">
        <v>0.30676599999999998</v>
      </c>
      <c r="E17" s="54">
        <v>3.2299999999999998E-3</v>
      </c>
      <c r="F17" s="54">
        <v>94.960999999999999</v>
      </c>
      <c r="G17" s="55">
        <v>489148</v>
      </c>
    </row>
    <row r="18" spans="1:7" ht="15.75" x14ac:dyDescent="0.2">
      <c r="A18" s="91" t="s">
        <v>649</v>
      </c>
      <c r="B18" s="54" t="s">
        <v>661</v>
      </c>
      <c r="C18" s="54" t="s">
        <v>645</v>
      </c>
      <c r="D18" s="91">
        <v>0.305533</v>
      </c>
      <c r="E18" s="54">
        <v>3.1749999999999999E-3</v>
      </c>
      <c r="F18" s="54">
        <v>96.245999999999995</v>
      </c>
      <c r="G18" s="55">
        <v>645922</v>
      </c>
    </row>
    <row r="19" spans="1:7" ht="16.5" thickBot="1" x14ac:dyDescent="0.25">
      <c r="A19" s="92" t="s">
        <v>693</v>
      </c>
      <c r="B19" s="67" t="s">
        <v>661</v>
      </c>
      <c r="C19" s="67" t="s">
        <v>645</v>
      </c>
      <c r="D19" s="92">
        <v>0.30490699999999998</v>
      </c>
      <c r="E19" s="67">
        <v>3.2030000000000001E-3</v>
      </c>
      <c r="F19" s="67">
        <v>95.186000000000007</v>
      </c>
      <c r="G19" s="59">
        <v>401881</v>
      </c>
    </row>
    <row r="20" spans="1:7" ht="15.75" x14ac:dyDescent="0.2">
      <c r="A20" s="60" t="s">
        <v>742</v>
      </c>
      <c r="B20" s="63" t="s">
        <v>654</v>
      </c>
      <c r="C20" s="63" t="s">
        <v>645</v>
      </c>
      <c r="D20" s="60">
        <v>0.31554199999999999</v>
      </c>
      <c r="E20" s="63">
        <v>4.2360000000000002E-3</v>
      </c>
      <c r="F20" s="63">
        <v>74.494</v>
      </c>
      <c r="G20" s="61">
        <v>83191</v>
      </c>
    </row>
    <row r="21" spans="1:7" ht="15.75" x14ac:dyDescent="0.2">
      <c r="A21" s="91" t="s">
        <v>746</v>
      </c>
      <c r="B21" s="54" t="s">
        <v>654</v>
      </c>
      <c r="C21" s="54" t="s">
        <v>645</v>
      </c>
      <c r="D21" s="91">
        <v>0.31288100000000002</v>
      </c>
      <c r="E21" s="54">
        <v>3.1050000000000001E-3</v>
      </c>
      <c r="F21" s="54">
        <v>100.767</v>
      </c>
      <c r="G21" s="55">
        <v>803714</v>
      </c>
    </row>
    <row r="22" spans="1:7" ht="15.75" x14ac:dyDescent="0.2">
      <c r="A22" s="91" t="s">
        <v>744</v>
      </c>
      <c r="B22" s="54" t="s">
        <v>654</v>
      </c>
      <c r="C22" s="54" t="s">
        <v>645</v>
      </c>
      <c r="D22" s="91">
        <v>0.31253799999999998</v>
      </c>
      <c r="E22" s="54">
        <v>3.0790000000000001E-3</v>
      </c>
      <c r="F22" s="54">
        <v>101.508</v>
      </c>
      <c r="G22" s="55">
        <v>864923</v>
      </c>
    </row>
    <row r="23" spans="1:7" ht="15.75" x14ac:dyDescent="0.2">
      <c r="A23" s="91" t="s">
        <v>177</v>
      </c>
      <c r="B23" s="54" t="s">
        <v>654</v>
      </c>
      <c r="C23" s="54" t="s">
        <v>645</v>
      </c>
      <c r="D23" s="91">
        <v>0.31245000000000001</v>
      </c>
      <c r="E23" s="54">
        <v>3.0200000000000001E-3</v>
      </c>
      <c r="F23" s="54">
        <v>103.456</v>
      </c>
      <c r="G23" s="55">
        <v>881152</v>
      </c>
    </row>
    <row r="24" spans="1:7" ht="15.75" x14ac:dyDescent="0.2">
      <c r="A24" s="91" t="s">
        <v>795</v>
      </c>
      <c r="B24" s="54" t="s">
        <v>654</v>
      </c>
      <c r="C24" s="54" t="s">
        <v>645</v>
      </c>
      <c r="D24" s="91">
        <v>0.31238300000000002</v>
      </c>
      <c r="E24" s="54">
        <v>3.0430000000000001E-3</v>
      </c>
      <c r="F24" s="54">
        <v>102.673</v>
      </c>
      <c r="G24" s="55">
        <v>861374</v>
      </c>
    </row>
    <row r="25" spans="1:7" ht="15.75" x14ac:dyDescent="0.2">
      <c r="A25" s="91" t="s">
        <v>738</v>
      </c>
      <c r="B25" s="54" t="s">
        <v>654</v>
      </c>
      <c r="C25" s="54" t="s">
        <v>645</v>
      </c>
      <c r="D25" s="91">
        <v>0.31225700000000001</v>
      </c>
      <c r="E25" s="54">
        <v>3.1280000000000001E-3</v>
      </c>
      <c r="F25" s="54">
        <v>99.826999999999998</v>
      </c>
      <c r="G25" s="55">
        <v>849798</v>
      </c>
    </row>
    <row r="26" spans="1:7" ht="15.75" x14ac:dyDescent="0.2">
      <c r="A26" s="91" t="s">
        <v>749</v>
      </c>
      <c r="B26" s="54" t="s">
        <v>654</v>
      </c>
      <c r="C26" s="54" t="s">
        <v>645</v>
      </c>
      <c r="D26" s="91">
        <v>0.31143700000000002</v>
      </c>
      <c r="E26" s="54">
        <v>3.143E-3</v>
      </c>
      <c r="F26" s="54">
        <v>99.105000000000004</v>
      </c>
      <c r="G26" s="55">
        <v>634994</v>
      </c>
    </row>
    <row r="27" spans="1:7" ht="15.75" x14ac:dyDescent="0.2">
      <c r="A27" s="91" t="s">
        <v>748</v>
      </c>
      <c r="B27" s="54" t="s">
        <v>654</v>
      </c>
      <c r="C27" s="54" t="s">
        <v>645</v>
      </c>
      <c r="D27" s="91">
        <v>0.31130600000000003</v>
      </c>
      <c r="E27" s="54">
        <v>3.163E-3</v>
      </c>
      <c r="F27" s="54">
        <v>98.43</v>
      </c>
      <c r="G27" s="55">
        <v>414791</v>
      </c>
    </row>
    <row r="28" spans="1:7" ht="15.75" x14ac:dyDescent="0.2">
      <c r="A28" s="91" t="s">
        <v>797</v>
      </c>
      <c r="B28" s="54" t="s">
        <v>654</v>
      </c>
      <c r="C28" s="54" t="s">
        <v>645</v>
      </c>
      <c r="D28" s="91">
        <v>0.31114399999999998</v>
      </c>
      <c r="E28" s="54">
        <v>3.042E-3</v>
      </c>
      <c r="F28" s="54">
        <v>102.268</v>
      </c>
      <c r="G28" s="55">
        <v>734435</v>
      </c>
    </row>
    <row r="29" spans="1:7" ht="15.75" x14ac:dyDescent="0.2">
      <c r="A29" s="91" t="s">
        <v>796</v>
      </c>
      <c r="B29" s="54" t="s">
        <v>654</v>
      </c>
      <c r="C29" s="54" t="s">
        <v>645</v>
      </c>
      <c r="D29" s="91">
        <v>0.31113499999999999</v>
      </c>
      <c r="E29" s="54">
        <v>3.0509999999999999E-3</v>
      </c>
      <c r="F29" s="54">
        <v>101.979</v>
      </c>
      <c r="G29" s="55">
        <v>827269</v>
      </c>
    </row>
    <row r="30" spans="1:7" ht="15.75" x14ac:dyDescent="0.2">
      <c r="A30" s="91" t="s">
        <v>739</v>
      </c>
      <c r="B30" s="54" t="s">
        <v>654</v>
      </c>
      <c r="C30" s="54" t="s">
        <v>645</v>
      </c>
      <c r="D30" s="91">
        <v>0.31089299999999997</v>
      </c>
      <c r="E30" s="54">
        <v>3.052E-3</v>
      </c>
      <c r="F30" s="54">
        <v>101.86499999999999</v>
      </c>
      <c r="G30" s="55">
        <v>753698</v>
      </c>
    </row>
    <row r="31" spans="1:7" ht="15.75" x14ac:dyDescent="0.2">
      <c r="A31" s="91" t="s">
        <v>747</v>
      </c>
      <c r="B31" s="54" t="s">
        <v>654</v>
      </c>
      <c r="C31" s="54" t="s">
        <v>645</v>
      </c>
      <c r="D31" s="91">
        <v>0.31085099999999999</v>
      </c>
      <c r="E31" s="54">
        <v>3.124E-3</v>
      </c>
      <c r="F31" s="54">
        <v>99.516999999999996</v>
      </c>
      <c r="G31" s="55">
        <v>733768</v>
      </c>
    </row>
    <row r="32" spans="1:7" ht="15.75" x14ac:dyDescent="0.2">
      <c r="A32" s="91" t="s">
        <v>750</v>
      </c>
      <c r="B32" s="54" t="s">
        <v>654</v>
      </c>
      <c r="C32" s="54" t="s">
        <v>645</v>
      </c>
      <c r="D32" s="91">
        <v>0.31056099999999998</v>
      </c>
      <c r="E32" s="54">
        <v>3.6909999999999998E-3</v>
      </c>
      <c r="F32" s="54">
        <v>84.149000000000001</v>
      </c>
      <c r="G32" s="55">
        <v>134291</v>
      </c>
    </row>
    <row r="33" spans="1:7" ht="15.75" x14ac:dyDescent="0.2">
      <c r="A33" s="91" t="s">
        <v>655</v>
      </c>
      <c r="B33" s="54" t="s">
        <v>654</v>
      </c>
      <c r="C33" s="54" t="s">
        <v>645</v>
      </c>
      <c r="D33" s="91">
        <v>0.30937300000000001</v>
      </c>
      <c r="E33" s="54">
        <v>3.2669999999999999E-3</v>
      </c>
      <c r="F33" s="54">
        <v>94.694000000000003</v>
      </c>
      <c r="G33" s="55">
        <v>719004</v>
      </c>
    </row>
    <row r="34" spans="1:7" ht="15.75" x14ac:dyDescent="0.2">
      <c r="A34" s="91" t="s">
        <v>798</v>
      </c>
      <c r="B34" s="54" t="s">
        <v>654</v>
      </c>
      <c r="C34" s="54" t="s">
        <v>645</v>
      </c>
      <c r="D34" s="91">
        <v>0.30931599999999998</v>
      </c>
      <c r="E34" s="54">
        <v>4.287E-3</v>
      </c>
      <c r="F34" s="54">
        <v>72.159000000000006</v>
      </c>
      <c r="G34" s="55">
        <v>57001</v>
      </c>
    </row>
    <row r="35" spans="1:7" ht="15.75" x14ac:dyDescent="0.2">
      <c r="A35" s="91" t="s">
        <v>649</v>
      </c>
      <c r="B35" s="54" t="s">
        <v>654</v>
      </c>
      <c r="C35" s="54" t="s">
        <v>645</v>
      </c>
      <c r="D35" s="91">
        <v>0.30658600000000003</v>
      </c>
      <c r="E35" s="54">
        <v>3.1089999999999998E-3</v>
      </c>
      <c r="F35" s="54">
        <v>98.611999999999995</v>
      </c>
      <c r="G35" s="55">
        <v>683439</v>
      </c>
    </row>
    <row r="36" spans="1:7" ht="15.75" x14ac:dyDescent="0.2">
      <c r="A36" s="91" t="s">
        <v>698</v>
      </c>
      <c r="B36" s="54" t="s">
        <v>654</v>
      </c>
      <c r="C36" s="54" t="s">
        <v>645</v>
      </c>
      <c r="D36" s="91">
        <v>0.30651699999999998</v>
      </c>
      <c r="E36" s="54">
        <v>3.2160000000000001E-3</v>
      </c>
      <c r="F36" s="54">
        <v>95.311999999999998</v>
      </c>
      <c r="G36" s="55">
        <v>518234</v>
      </c>
    </row>
    <row r="37" spans="1:7" ht="16.5" thickBot="1" x14ac:dyDescent="0.25">
      <c r="A37" s="92" t="s">
        <v>693</v>
      </c>
      <c r="B37" s="67" t="s">
        <v>654</v>
      </c>
      <c r="C37" s="67" t="s">
        <v>645</v>
      </c>
      <c r="D37" s="92">
        <v>0.30462400000000001</v>
      </c>
      <c r="E37" s="67">
        <v>3.1900000000000001E-3</v>
      </c>
      <c r="F37" s="67">
        <v>95.483999999999995</v>
      </c>
      <c r="G37" s="59">
        <v>422411</v>
      </c>
    </row>
    <row r="38" spans="1:7" ht="15.75" x14ac:dyDescent="0.2">
      <c r="A38" s="60" t="s">
        <v>742</v>
      </c>
      <c r="B38" s="63" t="s">
        <v>666</v>
      </c>
      <c r="C38" s="63" t="s">
        <v>645</v>
      </c>
      <c r="D38" s="60">
        <v>0.31646800000000003</v>
      </c>
      <c r="E38" s="63">
        <v>4.176E-3</v>
      </c>
      <c r="F38" s="63">
        <v>75.775999999999996</v>
      </c>
      <c r="G38" s="61">
        <v>80638</v>
      </c>
    </row>
    <row r="39" spans="1:7" ht="15.75" x14ac:dyDescent="0.2">
      <c r="A39" s="91" t="s">
        <v>744</v>
      </c>
      <c r="B39" s="54" t="s">
        <v>666</v>
      </c>
      <c r="C39" s="54" t="s">
        <v>645</v>
      </c>
      <c r="D39" s="91">
        <v>0.31257000000000001</v>
      </c>
      <c r="E39" s="54">
        <v>3.0400000000000002E-3</v>
      </c>
      <c r="F39" s="54">
        <v>102.825</v>
      </c>
      <c r="G39" s="55">
        <v>843487</v>
      </c>
    </row>
    <row r="40" spans="1:7" ht="15.75" x14ac:dyDescent="0.2">
      <c r="A40" s="91" t="s">
        <v>177</v>
      </c>
      <c r="B40" s="54" t="s">
        <v>666</v>
      </c>
      <c r="C40" s="54" t="s">
        <v>645</v>
      </c>
      <c r="D40" s="91">
        <v>0.31247999999999998</v>
      </c>
      <c r="E40" s="54">
        <v>3.0019999999999999E-3</v>
      </c>
      <c r="F40" s="54">
        <v>104.104</v>
      </c>
      <c r="G40" s="55">
        <v>862534</v>
      </c>
    </row>
    <row r="41" spans="1:7" ht="15.75" x14ac:dyDescent="0.2">
      <c r="A41" s="91" t="s">
        <v>795</v>
      </c>
      <c r="B41" s="54" t="s">
        <v>666</v>
      </c>
      <c r="C41" s="54" t="s">
        <v>645</v>
      </c>
      <c r="D41" s="91">
        <v>0.31167800000000001</v>
      </c>
      <c r="E41" s="54">
        <v>2.99E-3</v>
      </c>
      <c r="F41" s="54">
        <v>104.244</v>
      </c>
      <c r="G41" s="55">
        <v>840541</v>
      </c>
    </row>
    <row r="42" spans="1:7" ht="15.75" x14ac:dyDescent="0.2">
      <c r="A42" s="91" t="s">
        <v>746</v>
      </c>
      <c r="B42" s="54" t="s">
        <v>666</v>
      </c>
      <c r="C42" s="54" t="s">
        <v>645</v>
      </c>
      <c r="D42" s="91">
        <v>0.31131599999999998</v>
      </c>
      <c r="E42" s="54">
        <v>3.0699999999999998E-3</v>
      </c>
      <c r="F42" s="54">
        <v>101.407</v>
      </c>
      <c r="G42" s="55">
        <v>779164</v>
      </c>
    </row>
    <row r="43" spans="1:7" ht="15.75" x14ac:dyDescent="0.2">
      <c r="A43" s="91" t="s">
        <v>748</v>
      </c>
      <c r="B43" s="54" t="s">
        <v>666</v>
      </c>
      <c r="C43" s="54" t="s">
        <v>645</v>
      </c>
      <c r="D43" s="91">
        <v>0.31108400000000003</v>
      </c>
      <c r="E43" s="54">
        <v>3.1459999999999999E-3</v>
      </c>
      <c r="F43" s="54">
        <v>98.884</v>
      </c>
      <c r="G43" s="55">
        <v>401827</v>
      </c>
    </row>
    <row r="44" spans="1:7" ht="15.75" x14ac:dyDescent="0.2">
      <c r="A44" s="91" t="s">
        <v>738</v>
      </c>
      <c r="B44" s="54" t="s">
        <v>666</v>
      </c>
      <c r="C44" s="54" t="s">
        <v>645</v>
      </c>
      <c r="D44" s="91">
        <v>0.31043199999999999</v>
      </c>
      <c r="E44" s="54">
        <v>3.0669999999999998E-3</v>
      </c>
      <c r="F44" s="54">
        <v>101.229</v>
      </c>
      <c r="G44" s="55">
        <v>827260</v>
      </c>
    </row>
    <row r="45" spans="1:7" ht="15.75" x14ac:dyDescent="0.2">
      <c r="A45" s="91" t="s">
        <v>796</v>
      </c>
      <c r="B45" s="54" t="s">
        <v>666</v>
      </c>
      <c r="C45" s="54" t="s">
        <v>645</v>
      </c>
      <c r="D45" s="91">
        <v>0.31040800000000002</v>
      </c>
      <c r="E45" s="54">
        <v>3.0230000000000001E-3</v>
      </c>
      <c r="F45" s="54">
        <v>102.699</v>
      </c>
      <c r="G45" s="55">
        <v>803772</v>
      </c>
    </row>
    <row r="46" spans="1:7" ht="15.75" x14ac:dyDescent="0.2">
      <c r="A46" s="91" t="s">
        <v>739</v>
      </c>
      <c r="B46" s="54" t="s">
        <v>666</v>
      </c>
      <c r="C46" s="54" t="s">
        <v>645</v>
      </c>
      <c r="D46" s="91">
        <v>0.31033500000000003</v>
      </c>
      <c r="E46" s="54">
        <v>3.0620000000000001E-3</v>
      </c>
      <c r="F46" s="54">
        <v>101.346</v>
      </c>
      <c r="G46" s="55">
        <v>732017</v>
      </c>
    </row>
    <row r="47" spans="1:7" ht="15.75" x14ac:dyDescent="0.2">
      <c r="A47" s="91" t="s">
        <v>750</v>
      </c>
      <c r="B47" s="54" t="s">
        <v>666</v>
      </c>
      <c r="C47" s="54" t="s">
        <v>645</v>
      </c>
      <c r="D47" s="91">
        <v>0.31023200000000001</v>
      </c>
      <c r="E47" s="54">
        <v>3.6419999999999998E-3</v>
      </c>
      <c r="F47" s="54">
        <v>85.191999999999993</v>
      </c>
      <c r="G47" s="55">
        <v>130038</v>
      </c>
    </row>
    <row r="48" spans="1:7" ht="15.75" x14ac:dyDescent="0.2">
      <c r="A48" s="91" t="s">
        <v>747</v>
      </c>
      <c r="B48" s="54" t="s">
        <v>666</v>
      </c>
      <c r="C48" s="54" t="s">
        <v>645</v>
      </c>
      <c r="D48" s="91">
        <v>0.31020399999999998</v>
      </c>
      <c r="E48" s="54">
        <v>3.0990000000000002E-3</v>
      </c>
      <c r="F48" s="54">
        <v>100.09699999999999</v>
      </c>
      <c r="G48" s="55">
        <v>712246</v>
      </c>
    </row>
    <row r="49" spans="1:7" ht="15.75" x14ac:dyDescent="0.2">
      <c r="A49" s="91" t="s">
        <v>655</v>
      </c>
      <c r="B49" s="54" t="s">
        <v>666</v>
      </c>
      <c r="C49" s="54" t="s">
        <v>645</v>
      </c>
      <c r="D49" s="91">
        <v>0.31014799999999998</v>
      </c>
      <c r="E49" s="54">
        <v>3.258E-3</v>
      </c>
      <c r="F49" s="54">
        <v>95.182000000000002</v>
      </c>
      <c r="G49" s="55">
        <v>696372</v>
      </c>
    </row>
    <row r="50" spans="1:7" ht="15.75" x14ac:dyDescent="0.2">
      <c r="A50" s="91" t="s">
        <v>797</v>
      </c>
      <c r="B50" s="54" t="s">
        <v>666</v>
      </c>
      <c r="C50" s="54" t="s">
        <v>645</v>
      </c>
      <c r="D50" s="91">
        <v>0.310054</v>
      </c>
      <c r="E50" s="54">
        <v>3.0479999999999999E-3</v>
      </c>
      <c r="F50" s="54">
        <v>101.732</v>
      </c>
      <c r="G50" s="55">
        <v>712288</v>
      </c>
    </row>
    <row r="51" spans="1:7" ht="15.75" x14ac:dyDescent="0.2">
      <c r="A51" s="91" t="s">
        <v>749</v>
      </c>
      <c r="B51" s="54" t="s">
        <v>666</v>
      </c>
      <c r="C51" s="54" t="s">
        <v>645</v>
      </c>
      <c r="D51" s="91">
        <v>0.30975999999999998</v>
      </c>
      <c r="E51" s="54">
        <v>3.1210000000000001E-3</v>
      </c>
      <c r="F51" s="54">
        <v>99.257000000000005</v>
      </c>
      <c r="G51" s="55">
        <v>614795</v>
      </c>
    </row>
    <row r="52" spans="1:7" ht="15.75" x14ac:dyDescent="0.2">
      <c r="A52" s="91" t="s">
        <v>798</v>
      </c>
      <c r="B52" s="54" t="s">
        <v>666</v>
      </c>
      <c r="C52" s="54" t="s">
        <v>645</v>
      </c>
      <c r="D52" s="91">
        <v>0.309197</v>
      </c>
      <c r="E52" s="54">
        <v>4.4949999999999999E-3</v>
      </c>
      <c r="F52" s="54">
        <v>68.787000000000006</v>
      </c>
      <c r="G52" s="55">
        <v>55099</v>
      </c>
    </row>
    <row r="53" spans="1:7" ht="15.75" x14ac:dyDescent="0.2">
      <c r="A53" s="91" t="s">
        <v>698</v>
      </c>
      <c r="B53" s="54" t="s">
        <v>666</v>
      </c>
      <c r="C53" s="54" t="s">
        <v>645</v>
      </c>
      <c r="D53" s="91">
        <v>0.30582500000000001</v>
      </c>
      <c r="E53" s="54">
        <v>3.228E-3</v>
      </c>
      <c r="F53" s="54">
        <v>94.73</v>
      </c>
      <c r="G53" s="55">
        <v>502408</v>
      </c>
    </row>
    <row r="54" spans="1:7" ht="15.75" x14ac:dyDescent="0.2">
      <c r="A54" s="91" t="s">
        <v>649</v>
      </c>
      <c r="B54" s="54" t="s">
        <v>666</v>
      </c>
      <c r="C54" s="54" t="s">
        <v>645</v>
      </c>
      <c r="D54" s="91">
        <v>0.30582100000000001</v>
      </c>
      <c r="E54" s="54">
        <v>3.1689999999999999E-3</v>
      </c>
      <c r="F54" s="54">
        <v>96.503</v>
      </c>
      <c r="G54" s="55">
        <v>662518</v>
      </c>
    </row>
    <row r="55" spans="1:7" ht="16.5" thickBot="1" x14ac:dyDescent="0.25">
      <c r="A55" s="92" t="s">
        <v>693</v>
      </c>
      <c r="B55" s="67" t="s">
        <v>666</v>
      </c>
      <c r="C55" s="67" t="s">
        <v>645</v>
      </c>
      <c r="D55" s="92">
        <v>0.30475099999999999</v>
      </c>
      <c r="E55" s="67">
        <v>3.2209999999999999E-3</v>
      </c>
      <c r="F55" s="67">
        <v>94.626999999999995</v>
      </c>
      <c r="G55" s="59">
        <v>411176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workbookViewId="0"/>
  </sheetViews>
  <sheetFormatPr defaultRowHeight="14.25" x14ac:dyDescent="0.2"/>
  <cols>
    <col min="1" max="1" width="13.25" customWidth="1"/>
    <col min="2" max="2" width="18.5" bestFit="1" customWidth="1"/>
    <col min="3" max="4" width="13.25" customWidth="1"/>
    <col min="5" max="10" width="10.25" customWidth="1"/>
  </cols>
  <sheetData>
    <row r="1" spans="1:10" ht="17.25" thickBot="1" x14ac:dyDescent="0.25">
      <c r="A1" s="71" t="s">
        <v>635</v>
      </c>
      <c r="B1" s="72" t="s">
        <v>636</v>
      </c>
      <c r="C1" s="72" t="s">
        <v>637</v>
      </c>
      <c r="D1" s="72" t="s">
        <v>638</v>
      </c>
      <c r="E1" s="71" t="s">
        <v>639</v>
      </c>
      <c r="F1" s="72" t="s">
        <v>640</v>
      </c>
      <c r="G1" s="72" t="s">
        <v>641</v>
      </c>
      <c r="H1" s="72" t="s">
        <v>642</v>
      </c>
      <c r="I1" s="72" t="s">
        <v>643</v>
      </c>
      <c r="J1" s="73" t="s">
        <v>644</v>
      </c>
    </row>
    <row r="2" spans="1:10" ht="15.75" x14ac:dyDescent="0.2">
      <c r="A2" s="75" t="s">
        <v>645</v>
      </c>
      <c r="B2" s="76" t="s">
        <v>692</v>
      </c>
      <c r="C2" s="76" t="s">
        <v>666</v>
      </c>
      <c r="D2" s="76" t="s">
        <v>698</v>
      </c>
      <c r="E2" s="75">
        <v>-1.1150000000000001E-3</v>
      </c>
      <c r="F2" s="76">
        <v>3.2899999999999997E-4</v>
      </c>
      <c r="G2" s="80">
        <v>-3.3849999999999998</v>
      </c>
      <c r="H2" s="76">
        <v>34177</v>
      </c>
      <c r="I2" s="76">
        <v>34935</v>
      </c>
      <c r="J2" s="81">
        <v>680331</v>
      </c>
    </row>
    <row r="3" spans="1:10" ht="15.75" x14ac:dyDescent="0.2">
      <c r="A3" s="74" t="s">
        <v>645</v>
      </c>
      <c r="B3" s="79" t="s">
        <v>652</v>
      </c>
      <c r="C3" s="79" t="s">
        <v>654</v>
      </c>
      <c r="D3" s="79" t="s">
        <v>698</v>
      </c>
      <c r="E3" s="74">
        <v>-9.9799999999999997E-4</v>
      </c>
      <c r="F3" s="79">
        <v>3.0800000000000001E-4</v>
      </c>
      <c r="G3" s="82">
        <v>-3.234</v>
      </c>
      <c r="H3" s="79">
        <v>34180</v>
      </c>
      <c r="I3" s="79">
        <v>34861</v>
      </c>
      <c r="J3" s="83">
        <v>681993</v>
      </c>
    </row>
    <row r="4" spans="1:10" ht="15.75" x14ac:dyDescent="0.2">
      <c r="A4" s="74" t="s">
        <v>645</v>
      </c>
      <c r="B4" s="79" t="s">
        <v>692</v>
      </c>
      <c r="C4" s="79" t="s">
        <v>654</v>
      </c>
      <c r="D4" s="79" t="s">
        <v>698</v>
      </c>
      <c r="E4" s="74">
        <v>-1.0280000000000001E-3</v>
      </c>
      <c r="F4" s="79">
        <v>3.2699999999999998E-4</v>
      </c>
      <c r="G4" s="82">
        <v>-3.1480000000000001</v>
      </c>
      <c r="H4" s="79">
        <v>34351</v>
      </c>
      <c r="I4" s="79">
        <v>35053</v>
      </c>
      <c r="J4" s="83">
        <v>681965</v>
      </c>
    </row>
    <row r="5" spans="1:10" ht="15.75" x14ac:dyDescent="0.2">
      <c r="A5" s="74" t="s">
        <v>645</v>
      </c>
      <c r="B5" s="79" t="s">
        <v>652</v>
      </c>
      <c r="C5" s="79" t="s">
        <v>666</v>
      </c>
      <c r="D5" s="79" t="s">
        <v>698</v>
      </c>
      <c r="E5" s="74">
        <v>-8.9999999999999998E-4</v>
      </c>
      <c r="F5" s="79">
        <v>3.1399999999999999E-4</v>
      </c>
      <c r="G5" s="84">
        <v>-2.87</v>
      </c>
      <c r="H5" s="79">
        <v>34098</v>
      </c>
      <c r="I5" s="79">
        <v>34710</v>
      </c>
      <c r="J5" s="83">
        <v>680357</v>
      </c>
    </row>
    <row r="6" spans="1:10" ht="15.75" x14ac:dyDescent="0.2">
      <c r="A6" s="74" t="s">
        <v>645</v>
      </c>
      <c r="B6" s="79" t="s">
        <v>654</v>
      </c>
      <c r="C6" s="79" t="s">
        <v>661</v>
      </c>
      <c r="D6" s="79" t="s">
        <v>698</v>
      </c>
      <c r="E6" s="74">
        <v>-8.4099999999999995E-4</v>
      </c>
      <c r="F6" s="79">
        <v>3.19E-4</v>
      </c>
      <c r="G6" s="84">
        <v>-2.6379999999999999</v>
      </c>
      <c r="H6" s="79">
        <v>34384</v>
      </c>
      <c r="I6" s="79">
        <v>34956</v>
      </c>
      <c r="J6" s="83">
        <v>679963</v>
      </c>
    </row>
    <row r="7" spans="1:10" ht="15.75" x14ac:dyDescent="0.2">
      <c r="A7" s="74" t="s">
        <v>645</v>
      </c>
      <c r="B7" s="79" t="s">
        <v>680</v>
      </c>
      <c r="C7" s="79" t="s">
        <v>654</v>
      </c>
      <c r="D7" s="79" t="s">
        <v>698</v>
      </c>
      <c r="E7" s="74">
        <v>-1.168E-3</v>
      </c>
      <c r="F7" s="79">
        <v>4.4799999999999999E-4</v>
      </c>
      <c r="G7" s="84">
        <v>-2.6059999999999999</v>
      </c>
      <c r="H7" s="79">
        <v>34114</v>
      </c>
      <c r="I7" s="79">
        <v>34909</v>
      </c>
      <c r="J7" s="83">
        <v>680829</v>
      </c>
    </row>
    <row r="8" spans="1:10" ht="15.75" x14ac:dyDescent="0.2">
      <c r="A8" s="74" t="s">
        <v>645</v>
      </c>
      <c r="B8" s="79" t="s">
        <v>668</v>
      </c>
      <c r="C8" s="79" t="s">
        <v>666</v>
      </c>
      <c r="D8" s="79" t="s">
        <v>698</v>
      </c>
      <c r="E8" s="74">
        <v>-8.2799999999999996E-4</v>
      </c>
      <c r="F8" s="79">
        <v>3.5300000000000002E-4</v>
      </c>
      <c r="G8" s="84">
        <v>-2.3450000000000002</v>
      </c>
      <c r="H8" s="79">
        <v>34241</v>
      </c>
      <c r="I8" s="79">
        <v>34803</v>
      </c>
      <c r="J8" s="83">
        <v>680283</v>
      </c>
    </row>
    <row r="9" spans="1:10" ht="15.75" x14ac:dyDescent="0.2">
      <c r="A9" s="74" t="s">
        <v>645</v>
      </c>
      <c r="B9" s="79" t="s">
        <v>661</v>
      </c>
      <c r="C9" s="79" t="s">
        <v>654</v>
      </c>
      <c r="D9" s="79" t="s">
        <v>698</v>
      </c>
      <c r="E9" s="74">
        <v>-7.7200000000000001E-4</v>
      </c>
      <c r="F9" s="79">
        <v>3.3399999999999999E-4</v>
      </c>
      <c r="G9" s="84">
        <v>-2.3130000000000002</v>
      </c>
      <c r="H9" s="79">
        <v>34431</v>
      </c>
      <c r="I9" s="79">
        <v>34956</v>
      </c>
      <c r="J9" s="83">
        <v>679963</v>
      </c>
    </row>
    <row r="10" spans="1:10" ht="15.75" x14ac:dyDescent="0.2">
      <c r="A10" s="74" t="s">
        <v>645</v>
      </c>
      <c r="B10" s="79" t="s">
        <v>680</v>
      </c>
      <c r="C10" s="79" t="s">
        <v>666</v>
      </c>
      <c r="D10" s="79" t="s">
        <v>698</v>
      </c>
      <c r="E10" s="74">
        <v>-1.0009999999999999E-3</v>
      </c>
      <c r="F10" s="79">
        <v>4.4200000000000001E-4</v>
      </c>
      <c r="G10" s="84">
        <v>-2.2629999999999999</v>
      </c>
      <c r="H10" s="79">
        <v>34023</v>
      </c>
      <c r="I10" s="79">
        <v>34703</v>
      </c>
      <c r="J10" s="83">
        <v>679200</v>
      </c>
    </row>
    <row r="11" spans="1:10" ht="15.75" x14ac:dyDescent="0.2">
      <c r="A11" s="74" t="s">
        <v>645</v>
      </c>
      <c r="B11" s="79" t="s">
        <v>724</v>
      </c>
      <c r="C11" s="79" t="s">
        <v>666</v>
      </c>
      <c r="D11" s="79" t="s">
        <v>698</v>
      </c>
      <c r="E11" s="74">
        <v>-8.43E-4</v>
      </c>
      <c r="F11" s="79">
        <v>3.7500000000000001E-4</v>
      </c>
      <c r="G11" s="84">
        <v>-2.25</v>
      </c>
      <c r="H11" s="79">
        <v>32364</v>
      </c>
      <c r="I11" s="79">
        <v>32906</v>
      </c>
      <c r="J11" s="83">
        <v>643905</v>
      </c>
    </row>
    <row r="12" spans="1:10" ht="15.75" x14ac:dyDescent="0.2">
      <c r="A12" s="74" t="s">
        <v>645</v>
      </c>
      <c r="B12" s="79" t="s">
        <v>654</v>
      </c>
      <c r="C12" s="79" t="s">
        <v>666</v>
      </c>
      <c r="D12" s="79" t="s">
        <v>698</v>
      </c>
      <c r="E12" s="74">
        <v>-5.8299999999999997E-4</v>
      </c>
      <c r="F12" s="79">
        <v>3.1199999999999999E-4</v>
      </c>
      <c r="G12" s="79">
        <v>-1.867</v>
      </c>
      <c r="H12" s="79">
        <v>34432</v>
      </c>
      <c r="I12" s="79">
        <v>34829</v>
      </c>
      <c r="J12" s="83">
        <v>680305</v>
      </c>
    </row>
    <row r="13" spans="1:10" ht="15.75" x14ac:dyDescent="0.2">
      <c r="A13" s="74" t="s">
        <v>645</v>
      </c>
      <c r="B13" s="79" t="s">
        <v>668</v>
      </c>
      <c r="C13" s="79" t="s">
        <v>654</v>
      </c>
      <c r="D13" s="79" t="s">
        <v>698</v>
      </c>
      <c r="E13" s="74">
        <v>-6.4700000000000001E-4</v>
      </c>
      <c r="F13" s="79">
        <v>3.6000000000000002E-4</v>
      </c>
      <c r="G13" s="79">
        <v>-1.798</v>
      </c>
      <c r="H13" s="79">
        <v>34456</v>
      </c>
      <c r="I13" s="79">
        <v>34897</v>
      </c>
      <c r="J13" s="83">
        <v>681916</v>
      </c>
    </row>
    <row r="14" spans="1:10" ht="15.75" x14ac:dyDescent="0.2">
      <c r="A14" s="74" t="s">
        <v>645</v>
      </c>
      <c r="B14" s="79" t="s">
        <v>692</v>
      </c>
      <c r="C14" s="79" t="s">
        <v>661</v>
      </c>
      <c r="D14" s="79" t="s">
        <v>698</v>
      </c>
      <c r="E14" s="74">
        <v>-5.9199999999999997E-4</v>
      </c>
      <c r="F14" s="79">
        <v>3.3E-4</v>
      </c>
      <c r="G14" s="79">
        <v>-1.7949999999999999</v>
      </c>
      <c r="H14" s="79">
        <v>34384</v>
      </c>
      <c r="I14" s="79">
        <v>34786</v>
      </c>
      <c r="J14" s="83">
        <v>679991</v>
      </c>
    </row>
    <row r="15" spans="1:10" ht="15.75" x14ac:dyDescent="0.2">
      <c r="A15" s="74" t="s">
        <v>645</v>
      </c>
      <c r="B15" s="79" t="s">
        <v>661</v>
      </c>
      <c r="C15" s="79" t="s">
        <v>666</v>
      </c>
      <c r="D15" s="79" t="s">
        <v>698</v>
      </c>
      <c r="E15" s="74">
        <v>-5.9599999999999996E-4</v>
      </c>
      <c r="F15" s="79">
        <v>3.4099999999999999E-4</v>
      </c>
      <c r="G15" s="79">
        <v>-1.7490000000000001</v>
      </c>
      <c r="H15" s="79">
        <v>34366</v>
      </c>
      <c r="I15" s="79">
        <v>34770</v>
      </c>
      <c r="J15" s="83">
        <v>678363</v>
      </c>
    </row>
    <row r="16" spans="1:10" ht="15.75" x14ac:dyDescent="0.2">
      <c r="A16" s="74" t="s">
        <v>645</v>
      </c>
      <c r="B16" s="79" t="s">
        <v>695</v>
      </c>
      <c r="C16" s="79" t="s">
        <v>661</v>
      </c>
      <c r="D16" s="79" t="s">
        <v>698</v>
      </c>
      <c r="E16" s="74">
        <v>-5.9199999999999997E-4</v>
      </c>
      <c r="F16" s="79">
        <v>3.5300000000000002E-4</v>
      </c>
      <c r="G16" s="79">
        <v>-1.6759999999999999</v>
      </c>
      <c r="H16" s="79">
        <v>34354</v>
      </c>
      <c r="I16" s="79">
        <v>34755</v>
      </c>
      <c r="J16" s="83">
        <v>677154</v>
      </c>
    </row>
    <row r="17" spans="1:10" ht="15.75" x14ac:dyDescent="0.2">
      <c r="A17" s="74" t="s">
        <v>645</v>
      </c>
      <c r="B17" s="79" t="s">
        <v>680</v>
      </c>
      <c r="C17" s="79" t="s">
        <v>661</v>
      </c>
      <c r="D17" s="79" t="s">
        <v>698</v>
      </c>
      <c r="E17" s="74">
        <v>-7.4299999999999995E-4</v>
      </c>
      <c r="F17" s="79">
        <v>4.5399999999999998E-4</v>
      </c>
      <c r="G17" s="79">
        <v>-1.637</v>
      </c>
      <c r="H17" s="79">
        <v>34091</v>
      </c>
      <c r="I17" s="79">
        <v>34595</v>
      </c>
      <c r="J17" s="83">
        <v>678860</v>
      </c>
    </row>
    <row r="18" spans="1:10" ht="15.75" x14ac:dyDescent="0.2">
      <c r="A18" s="74" t="s">
        <v>645</v>
      </c>
      <c r="B18" s="79" t="s">
        <v>664</v>
      </c>
      <c r="C18" s="79" t="s">
        <v>654</v>
      </c>
      <c r="D18" s="79" t="s">
        <v>698</v>
      </c>
      <c r="E18" s="74">
        <v>-5.6999999999999998E-4</v>
      </c>
      <c r="F18" s="79">
        <v>3.6400000000000001E-4</v>
      </c>
      <c r="G18" s="79">
        <v>-1.5660000000000001</v>
      </c>
      <c r="H18" s="79">
        <v>33695</v>
      </c>
      <c r="I18" s="79">
        <v>34074</v>
      </c>
      <c r="J18" s="83">
        <v>665327</v>
      </c>
    </row>
    <row r="19" spans="1:10" ht="15.75" x14ac:dyDescent="0.2">
      <c r="A19" s="74" t="s">
        <v>645</v>
      </c>
      <c r="B19" s="79" t="s">
        <v>652</v>
      </c>
      <c r="C19" s="79" t="s">
        <v>661</v>
      </c>
      <c r="D19" s="79" t="s">
        <v>698</v>
      </c>
      <c r="E19" s="74">
        <v>-5.0299999999999997E-4</v>
      </c>
      <c r="F19" s="79">
        <v>3.2400000000000001E-4</v>
      </c>
      <c r="G19" s="79">
        <v>-1.5509999999999999</v>
      </c>
      <c r="H19" s="79">
        <v>34233</v>
      </c>
      <c r="I19" s="79">
        <v>34575</v>
      </c>
      <c r="J19" s="83">
        <v>680016</v>
      </c>
    </row>
    <row r="20" spans="1:10" ht="15.75" x14ac:dyDescent="0.2">
      <c r="A20" s="74" t="s">
        <v>645</v>
      </c>
      <c r="B20" s="79" t="s">
        <v>724</v>
      </c>
      <c r="C20" s="79" t="s">
        <v>654</v>
      </c>
      <c r="D20" s="79" t="s">
        <v>698</v>
      </c>
      <c r="E20" s="74">
        <v>-5.2499999999999997E-4</v>
      </c>
      <c r="F20" s="79">
        <v>3.6400000000000001E-4</v>
      </c>
      <c r="G20" s="79">
        <v>-1.4410000000000001</v>
      </c>
      <c r="H20" s="79">
        <v>32583</v>
      </c>
      <c r="I20" s="79">
        <v>32922</v>
      </c>
      <c r="J20" s="83">
        <v>645324</v>
      </c>
    </row>
    <row r="21" spans="1:10" ht="15.75" x14ac:dyDescent="0.2">
      <c r="A21" s="74" t="s">
        <v>645</v>
      </c>
      <c r="B21" s="79" t="s">
        <v>664</v>
      </c>
      <c r="C21" s="79" t="s">
        <v>666</v>
      </c>
      <c r="D21" s="79" t="s">
        <v>698</v>
      </c>
      <c r="E21" s="74">
        <v>-4.86E-4</v>
      </c>
      <c r="F21" s="79">
        <v>3.6299999999999999E-4</v>
      </c>
      <c r="G21" s="79">
        <v>-1.339</v>
      </c>
      <c r="H21" s="79">
        <v>33622</v>
      </c>
      <c r="I21" s="79">
        <v>33944</v>
      </c>
      <c r="J21" s="83">
        <v>663825</v>
      </c>
    </row>
    <row r="22" spans="1:10" ht="15.75" x14ac:dyDescent="0.2">
      <c r="A22" s="74" t="s">
        <v>645</v>
      </c>
      <c r="B22" s="79" t="s">
        <v>695</v>
      </c>
      <c r="C22" s="79" t="s">
        <v>654</v>
      </c>
      <c r="D22" s="79" t="s">
        <v>698</v>
      </c>
      <c r="E22" s="74">
        <v>-4.2499999999999998E-4</v>
      </c>
      <c r="F22" s="79">
        <v>3.2899999999999997E-4</v>
      </c>
      <c r="G22" s="79">
        <v>-1.2929999999999999</v>
      </c>
      <c r="H22" s="79">
        <v>34488</v>
      </c>
      <c r="I22" s="79">
        <v>34776</v>
      </c>
      <c r="J22" s="83">
        <v>679092</v>
      </c>
    </row>
    <row r="23" spans="1:10" ht="15.75" x14ac:dyDescent="0.2">
      <c r="A23" s="74" t="s">
        <v>645</v>
      </c>
      <c r="B23" s="79" t="s">
        <v>664</v>
      </c>
      <c r="C23" s="79" t="s">
        <v>661</v>
      </c>
      <c r="D23" s="79" t="s">
        <v>698</v>
      </c>
      <c r="E23" s="74">
        <v>-3.7599999999999998E-4</v>
      </c>
      <c r="F23" s="79">
        <v>3.8200000000000002E-4</v>
      </c>
      <c r="G23" s="79">
        <v>-0.98499999999999999</v>
      </c>
      <c r="H23" s="79">
        <v>33687</v>
      </c>
      <c r="I23" s="79">
        <v>33937</v>
      </c>
      <c r="J23" s="83">
        <v>663471</v>
      </c>
    </row>
    <row r="24" spans="1:10" ht="15.75" x14ac:dyDescent="0.2">
      <c r="A24" s="74" t="s">
        <v>645</v>
      </c>
      <c r="B24" s="79" t="s">
        <v>651</v>
      </c>
      <c r="C24" s="79" t="s">
        <v>654</v>
      </c>
      <c r="D24" s="79" t="s">
        <v>698</v>
      </c>
      <c r="E24" s="74">
        <v>-3.7100000000000002E-4</v>
      </c>
      <c r="F24" s="79">
        <v>3.8299999999999999E-4</v>
      </c>
      <c r="G24" s="79">
        <v>-0.96799999999999997</v>
      </c>
      <c r="H24" s="79">
        <v>34376</v>
      </c>
      <c r="I24" s="79">
        <v>34627</v>
      </c>
      <c r="J24" s="83">
        <v>677300</v>
      </c>
    </row>
    <row r="25" spans="1:10" ht="15.75" x14ac:dyDescent="0.2">
      <c r="A25" s="74" t="s">
        <v>645</v>
      </c>
      <c r="B25" s="79" t="s">
        <v>706</v>
      </c>
      <c r="C25" s="79" t="s">
        <v>661</v>
      </c>
      <c r="D25" s="79" t="s">
        <v>698</v>
      </c>
      <c r="E25" s="74">
        <v>-3.4699999999999998E-4</v>
      </c>
      <c r="F25" s="79">
        <v>4.0900000000000002E-4</v>
      </c>
      <c r="G25" s="79">
        <v>-0.84799999999999998</v>
      </c>
      <c r="H25" s="79">
        <v>30327</v>
      </c>
      <c r="I25" s="79">
        <v>30535</v>
      </c>
      <c r="J25" s="83">
        <v>600326</v>
      </c>
    </row>
    <row r="26" spans="1:10" ht="15.75" x14ac:dyDescent="0.2">
      <c r="A26" s="74" t="s">
        <v>645</v>
      </c>
      <c r="B26" s="79" t="s">
        <v>706</v>
      </c>
      <c r="C26" s="79" t="s">
        <v>654</v>
      </c>
      <c r="D26" s="79" t="s">
        <v>698</v>
      </c>
      <c r="E26" s="74">
        <v>-3.0400000000000002E-4</v>
      </c>
      <c r="F26" s="79">
        <v>3.8400000000000001E-4</v>
      </c>
      <c r="G26" s="79">
        <v>-0.79</v>
      </c>
      <c r="H26" s="79">
        <v>30439</v>
      </c>
      <c r="I26" s="79">
        <v>30621</v>
      </c>
      <c r="J26" s="83">
        <v>601743</v>
      </c>
    </row>
    <row r="27" spans="1:10" ht="15.75" x14ac:dyDescent="0.2">
      <c r="A27" s="74" t="s">
        <v>645</v>
      </c>
      <c r="B27" s="79" t="s">
        <v>651</v>
      </c>
      <c r="C27" s="79" t="s">
        <v>666</v>
      </c>
      <c r="D27" s="79" t="s">
        <v>698</v>
      </c>
      <c r="E27" s="74">
        <v>-2.8800000000000001E-4</v>
      </c>
      <c r="F27" s="79">
        <v>3.9500000000000001E-4</v>
      </c>
      <c r="G27" s="79">
        <v>-0.72899999999999998</v>
      </c>
      <c r="H27" s="79">
        <v>34298</v>
      </c>
      <c r="I27" s="79">
        <v>34493</v>
      </c>
      <c r="J27" s="83">
        <v>675725</v>
      </c>
    </row>
    <row r="28" spans="1:10" ht="15.75" x14ac:dyDescent="0.2">
      <c r="A28" s="74" t="s">
        <v>645</v>
      </c>
      <c r="B28" s="79" t="s">
        <v>651</v>
      </c>
      <c r="C28" s="79" t="s">
        <v>661</v>
      </c>
      <c r="D28" s="79" t="s">
        <v>698</v>
      </c>
      <c r="E28" s="74">
        <v>-2.8800000000000001E-4</v>
      </c>
      <c r="F28" s="79">
        <v>4.1599999999999997E-4</v>
      </c>
      <c r="G28" s="79">
        <v>-0.69099999999999995</v>
      </c>
      <c r="H28" s="79">
        <v>34338</v>
      </c>
      <c r="I28" s="79">
        <v>34532</v>
      </c>
      <c r="J28" s="83">
        <v>675379</v>
      </c>
    </row>
    <row r="29" spans="1:10" ht="15.75" x14ac:dyDescent="0.2">
      <c r="A29" s="74" t="s">
        <v>645</v>
      </c>
      <c r="B29" s="79" t="s">
        <v>695</v>
      </c>
      <c r="C29" s="79" t="s">
        <v>666</v>
      </c>
      <c r="D29" s="79" t="s">
        <v>698</v>
      </c>
      <c r="E29" s="74">
        <v>-2.1900000000000001E-4</v>
      </c>
      <c r="F29" s="79">
        <v>3.28E-4</v>
      </c>
      <c r="G29" s="79">
        <v>-0.66600000000000004</v>
      </c>
      <c r="H29" s="79">
        <v>34385</v>
      </c>
      <c r="I29" s="79">
        <v>34533</v>
      </c>
      <c r="J29" s="83">
        <v>677494</v>
      </c>
    </row>
    <row r="30" spans="1:10" ht="15.75" x14ac:dyDescent="0.2">
      <c r="A30" s="74" t="s">
        <v>645</v>
      </c>
      <c r="B30" s="79" t="s">
        <v>681</v>
      </c>
      <c r="C30" s="79" t="s">
        <v>654</v>
      </c>
      <c r="D30" s="79" t="s">
        <v>698</v>
      </c>
      <c r="E30" s="74">
        <v>-3.4099999999999999E-4</v>
      </c>
      <c r="F30" s="79">
        <v>5.1500000000000005E-4</v>
      </c>
      <c r="G30" s="79">
        <v>-0.66300000000000003</v>
      </c>
      <c r="H30" s="79">
        <v>10947</v>
      </c>
      <c r="I30" s="79">
        <v>11021</v>
      </c>
      <c r="J30" s="83">
        <v>217024</v>
      </c>
    </row>
    <row r="31" spans="1:10" ht="15.75" x14ac:dyDescent="0.2">
      <c r="A31" s="74" t="s">
        <v>645</v>
      </c>
      <c r="B31" s="79" t="s">
        <v>736</v>
      </c>
      <c r="C31" s="79" t="s">
        <v>654</v>
      </c>
      <c r="D31" s="79" t="s">
        <v>698</v>
      </c>
      <c r="E31" s="74">
        <v>-3.1799999999999998E-4</v>
      </c>
      <c r="F31" s="79">
        <v>5.22E-4</v>
      </c>
      <c r="G31" s="79">
        <v>-0.60799999999999998</v>
      </c>
      <c r="H31" s="79">
        <v>13070</v>
      </c>
      <c r="I31" s="79">
        <v>13153</v>
      </c>
      <c r="J31" s="83">
        <v>260557</v>
      </c>
    </row>
    <row r="32" spans="1:10" ht="15.75" x14ac:dyDescent="0.2">
      <c r="A32" s="74" t="s">
        <v>645</v>
      </c>
      <c r="B32" s="79" t="s">
        <v>681</v>
      </c>
      <c r="C32" s="79" t="s">
        <v>666</v>
      </c>
      <c r="D32" s="79" t="s">
        <v>698</v>
      </c>
      <c r="E32" s="74">
        <v>-2.6899999999999998E-4</v>
      </c>
      <c r="F32" s="79">
        <v>5.4299999999999997E-4</v>
      </c>
      <c r="G32" s="79">
        <v>-0.496</v>
      </c>
      <c r="H32" s="79">
        <v>10914</v>
      </c>
      <c r="I32" s="79">
        <v>10972</v>
      </c>
      <c r="J32" s="83">
        <v>216652</v>
      </c>
    </row>
    <row r="33" spans="1:10" ht="15.75" x14ac:dyDescent="0.2">
      <c r="A33" s="74" t="s">
        <v>645</v>
      </c>
      <c r="B33" s="79" t="s">
        <v>706</v>
      </c>
      <c r="C33" s="79" t="s">
        <v>666</v>
      </c>
      <c r="D33" s="79" t="s">
        <v>698</v>
      </c>
      <c r="E33" s="74">
        <v>-1.8900000000000001E-4</v>
      </c>
      <c r="F33" s="79">
        <v>3.8400000000000001E-4</v>
      </c>
      <c r="G33" s="79">
        <v>-0.49099999999999999</v>
      </c>
      <c r="H33" s="79">
        <v>30320</v>
      </c>
      <c r="I33" s="79">
        <v>30434</v>
      </c>
      <c r="J33" s="83">
        <v>600625</v>
      </c>
    </row>
    <row r="34" spans="1:10" ht="15.75" x14ac:dyDescent="0.2">
      <c r="A34" s="74" t="s">
        <v>645</v>
      </c>
      <c r="B34" s="79" t="s">
        <v>712</v>
      </c>
      <c r="C34" s="79" t="s">
        <v>654</v>
      </c>
      <c r="D34" s="79" t="s">
        <v>698</v>
      </c>
      <c r="E34" s="74">
        <v>-1.9799999999999999E-4</v>
      </c>
      <c r="F34" s="79">
        <v>4.2299999999999998E-4</v>
      </c>
      <c r="G34" s="79">
        <v>-0.46800000000000003</v>
      </c>
      <c r="H34" s="79">
        <v>20181</v>
      </c>
      <c r="I34" s="79">
        <v>20260</v>
      </c>
      <c r="J34" s="83">
        <v>400537</v>
      </c>
    </row>
    <row r="35" spans="1:10" ht="15.75" x14ac:dyDescent="0.2">
      <c r="A35" s="74" t="s">
        <v>645</v>
      </c>
      <c r="B35" s="79" t="s">
        <v>681</v>
      </c>
      <c r="C35" s="79" t="s">
        <v>661</v>
      </c>
      <c r="D35" s="79" t="s">
        <v>698</v>
      </c>
      <c r="E35" s="74">
        <v>-2.63E-4</v>
      </c>
      <c r="F35" s="79">
        <v>5.7899999999999998E-4</v>
      </c>
      <c r="G35" s="79">
        <v>-0.45500000000000002</v>
      </c>
      <c r="H35" s="79">
        <v>10962</v>
      </c>
      <c r="I35" s="79">
        <v>11019</v>
      </c>
      <c r="J35" s="83">
        <v>216546</v>
      </c>
    </row>
    <row r="36" spans="1:10" ht="15.75" x14ac:dyDescent="0.2">
      <c r="A36" s="74" t="s">
        <v>645</v>
      </c>
      <c r="B36" s="79" t="s">
        <v>668</v>
      </c>
      <c r="C36" s="79" t="s">
        <v>661</v>
      </c>
      <c r="D36" s="79" t="s">
        <v>698</v>
      </c>
      <c r="E36" s="74">
        <v>-1.6899999999999999E-4</v>
      </c>
      <c r="F36" s="79">
        <v>3.77E-4</v>
      </c>
      <c r="G36" s="79">
        <v>-0.44700000000000001</v>
      </c>
      <c r="H36" s="79">
        <v>34476</v>
      </c>
      <c r="I36" s="79">
        <v>34590</v>
      </c>
      <c r="J36" s="83">
        <v>679942</v>
      </c>
    </row>
    <row r="37" spans="1:10" ht="15.75" x14ac:dyDescent="0.2">
      <c r="A37" s="74" t="s">
        <v>645</v>
      </c>
      <c r="B37" s="79" t="s">
        <v>716</v>
      </c>
      <c r="C37" s="79" t="s">
        <v>654</v>
      </c>
      <c r="D37" s="79" t="s">
        <v>698</v>
      </c>
      <c r="E37" s="74">
        <v>-3.6000000000000002E-4</v>
      </c>
      <c r="F37" s="79">
        <v>8.1599999999999999E-4</v>
      </c>
      <c r="G37" s="79">
        <v>-0.441</v>
      </c>
      <c r="H37" s="79">
        <v>3214</v>
      </c>
      <c r="I37" s="79">
        <v>3238</v>
      </c>
      <c r="J37" s="83">
        <v>66676</v>
      </c>
    </row>
    <row r="38" spans="1:10" ht="15.75" x14ac:dyDescent="0.2">
      <c r="A38" s="74" t="s">
        <v>645</v>
      </c>
      <c r="B38" s="79" t="s">
        <v>712</v>
      </c>
      <c r="C38" s="79" t="s">
        <v>666</v>
      </c>
      <c r="D38" s="79" t="s">
        <v>698</v>
      </c>
      <c r="E38" s="74">
        <v>-1.4799999999999999E-4</v>
      </c>
      <c r="F38" s="79">
        <v>4.5100000000000001E-4</v>
      </c>
      <c r="G38" s="79">
        <v>-0.32900000000000001</v>
      </c>
      <c r="H38" s="79">
        <v>20151</v>
      </c>
      <c r="I38" s="79">
        <v>20210</v>
      </c>
      <c r="J38" s="83">
        <v>399866</v>
      </c>
    </row>
    <row r="39" spans="1:10" ht="15.75" x14ac:dyDescent="0.2">
      <c r="A39" s="74" t="s">
        <v>645</v>
      </c>
      <c r="B39" s="79" t="s">
        <v>723</v>
      </c>
      <c r="C39" s="79" t="s">
        <v>661</v>
      </c>
      <c r="D39" s="79" t="s">
        <v>698</v>
      </c>
      <c r="E39" s="74">
        <v>-1.6899999999999999E-4</v>
      </c>
      <c r="F39" s="79">
        <v>5.1999999999999995E-4</v>
      </c>
      <c r="G39" s="79">
        <v>-0.32500000000000001</v>
      </c>
      <c r="H39" s="79">
        <v>20364</v>
      </c>
      <c r="I39" s="79">
        <v>20433</v>
      </c>
      <c r="J39" s="83">
        <v>406580</v>
      </c>
    </row>
    <row r="40" spans="1:10" ht="15.75" x14ac:dyDescent="0.2">
      <c r="A40" s="74" t="s">
        <v>645</v>
      </c>
      <c r="B40" s="79" t="s">
        <v>724</v>
      </c>
      <c r="C40" s="79" t="s">
        <v>661</v>
      </c>
      <c r="D40" s="79" t="s">
        <v>698</v>
      </c>
      <c r="E40" s="74">
        <v>-6.4999999999999994E-5</v>
      </c>
      <c r="F40" s="79">
        <v>3.8400000000000001E-4</v>
      </c>
      <c r="G40" s="79">
        <v>-0.17100000000000001</v>
      </c>
      <c r="H40" s="79">
        <v>32641</v>
      </c>
      <c r="I40" s="79">
        <v>32683</v>
      </c>
      <c r="J40" s="83">
        <v>643557</v>
      </c>
    </row>
    <row r="41" spans="1:10" ht="15.75" x14ac:dyDescent="0.2">
      <c r="A41" s="74" t="s">
        <v>645</v>
      </c>
      <c r="B41" s="79" t="s">
        <v>716</v>
      </c>
      <c r="C41" s="79" t="s">
        <v>666</v>
      </c>
      <c r="D41" s="79" t="s">
        <v>698</v>
      </c>
      <c r="E41" s="74">
        <v>-1.27E-4</v>
      </c>
      <c r="F41" s="79">
        <v>8.3199999999999995E-4</v>
      </c>
      <c r="G41" s="79">
        <v>-0.152</v>
      </c>
      <c r="H41" s="79">
        <v>3204</v>
      </c>
      <c r="I41" s="79">
        <v>3212</v>
      </c>
      <c r="J41" s="83">
        <v>66616</v>
      </c>
    </row>
    <row r="42" spans="1:10" ht="15.75" x14ac:dyDescent="0.2">
      <c r="A42" s="74" t="s">
        <v>645</v>
      </c>
      <c r="B42" s="79" t="s">
        <v>712</v>
      </c>
      <c r="C42" s="79" t="s">
        <v>661</v>
      </c>
      <c r="D42" s="79" t="s">
        <v>698</v>
      </c>
      <c r="E42" s="74">
        <v>-2.8E-5</v>
      </c>
      <c r="F42" s="79">
        <v>4.7399999999999997E-4</v>
      </c>
      <c r="G42" s="79">
        <v>-5.8000000000000003E-2</v>
      </c>
      <c r="H42" s="79">
        <v>20230</v>
      </c>
      <c r="I42" s="79">
        <v>20241</v>
      </c>
      <c r="J42" s="83">
        <v>399666</v>
      </c>
    </row>
    <row r="43" spans="1:10" ht="15.75" x14ac:dyDescent="0.2">
      <c r="A43" s="74" t="s">
        <v>645</v>
      </c>
      <c r="B43" s="79" t="s">
        <v>736</v>
      </c>
      <c r="C43" s="79" t="s">
        <v>666</v>
      </c>
      <c r="D43" s="79" t="s">
        <v>698</v>
      </c>
      <c r="E43" s="74">
        <v>-6.0000000000000002E-6</v>
      </c>
      <c r="F43" s="79">
        <v>5.2700000000000002E-4</v>
      </c>
      <c r="G43" s="79">
        <v>-1.2E-2</v>
      </c>
      <c r="H43" s="79">
        <v>13081</v>
      </c>
      <c r="I43" s="79">
        <v>13083</v>
      </c>
      <c r="J43" s="83">
        <v>260128</v>
      </c>
    </row>
    <row r="44" spans="1:10" ht="15.75" x14ac:dyDescent="0.2">
      <c r="A44" s="74" t="s">
        <v>645</v>
      </c>
      <c r="B44" s="79" t="s">
        <v>646</v>
      </c>
      <c r="C44" s="79" t="s">
        <v>654</v>
      </c>
      <c r="D44" s="79" t="s">
        <v>698</v>
      </c>
      <c r="E44" s="74">
        <v>7.9999999999999996E-6</v>
      </c>
      <c r="F44" s="79">
        <v>3.6499999999999998E-4</v>
      </c>
      <c r="G44" s="79">
        <v>2.1999999999999999E-2</v>
      </c>
      <c r="H44" s="79">
        <v>27642</v>
      </c>
      <c r="I44" s="79">
        <v>27637</v>
      </c>
      <c r="J44" s="83">
        <v>548014</v>
      </c>
    </row>
    <row r="45" spans="1:10" ht="15.75" x14ac:dyDescent="0.2">
      <c r="A45" s="74" t="s">
        <v>645</v>
      </c>
      <c r="B45" s="79" t="s">
        <v>736</v>
      </c>
      <c r="C45" s="79" t="s">
        <v>661</v>
      </c>
      <c r="D45" s="79" t="s">
        <v>698</v>
      </c>
      <c r="E45" s="74">
        <v>2.0999999999999999E-5</v>
      </c>
      <c r="F45" s="79">
        <v>5.8900000000000001E-4</v>
      </c>
      <c r="G45" s="79">
        <v>3.5999999999999997E-2</v>
      </c>
      <c r="H45" s="79">
        <v>13057</v>
      </c>
      <c r="I45" s="79">
        <v>13052</v>
      </c>
      <c r="J45" s="83">
        <v>259931</v>
      </c>
    </row>
    <row r="46" spans="1:10" ht="15.75" x14ac:dyDescent="0.2">
      <c r="A46" s="74" t="s">
        <v>645</v>
      </c>
      <c r="B46" s="79" t="s">
        <v>660</v>
      </c>
      <c r="C46" s="79" t="s">
        <v>654</v>
      </c>
      <c r="D46" s="79" t="s">
        <v>698</v>
      </c>
      <c r="E46" s="74">
        <v>2.3E-5</v>
      </c>
      <c r="F46" s="79">
        <v>3.5500000000000001E-4</v>
      </c>
      <c r="G46" s="79">
        <v>6.4000000000000001E-2</v>
      </c>
      <c r="H46" s="79">
        <v>31823</v>
      </c>
      <c r="I46" s="79">
        <v>31808</v>
      </c>
      <c r="J46" s="83">
        <v>634969</v>
      </c>
    </row>
    <row r="47" spans="1:10" ht="15.75" x14ac:dyDescent="0.2">
      <c r="A47" s="74" t="s">
        <v>645</v>
      </c>
      <c r="B47" s="79" t="s">
        <v>660</v>
      </c>
      <c r="C47" s="79" t="s">
        <v>666</v>
      </c>
      <c r="D47" s="79" t="s">
        <v>698</v>
      </c>
      <c r="E47" s="74">
        <v>6.0999999999999999E-5</v>
      </c>
      <c r="F47" s="79">
        <v>3.6600000000000001E-4</v>
      </c>
      <c r="G47" s="79">
        <v>0.16600000000000001</v>
      </c>
      <c r="H47" s="79">
        <v>31716</v>
      </c>
      <c r="I47" s="79">
        <v>31677</v>
      </c>
      <c r="J47" s="83">
        <v>633739</v>
      </c>
    </row>
    <row r="48" spans="1:10" ht="15.75" x14ac:dyDescent="0.2">
      <c r="A48" s="74" t="s">
        <v>645</v>
      </c>
      <c r="B48" s="79" t="s">
        <v>660</v>
      </c>
      <c r="C48" s="79" t="s">
        <v>661</v>
      </c>
      <c r="D48" s="79" t="s">
        <v>698</v>
      </c>
      <c r="E48" s="74">
        <v>8.1000000000000004E-5</v>
      </c>
      <c r="F48" s="79">
        <v>3.8699999999999997E-4</v>
      </c>
      <c r="G48" s="79">
        <v>0.20899999999999999</v>
      </c>
      <c r="H48" s="79">
        <v>31759</v>
      </c>
      <c r="I48" s="79">
        <v>31708</v>
      </c>
      <c r="J48" s="83">
        <v>633354</v>
      </c>
    </row>
    <row r="49" spans="1:10" ht="15.75" x14ac:dyDescent="0.2">
      <c r="A49" s="74" t="s">
        <v>645</v>
      </c>
      <c r="B49" s="79" t="s">
        <v>646</v>
      </c>
      <c r="C49" s="79" t="s">
        <v>666</v>
      </c>
      <c r="D49" s="79" t="s">
        <v>698</v>
      </c>
      <c r="E49" s="74">
        <v>8.7000000000000001E-5</v>
      </c>
      <c r="F49" s="79">
        <v>3.6999999999999999E-4</v>
      </c>
      <c r="G49" s="79">
        <v>0.23499999999999999</v>
      </c>
      <c r="H49" s="79">
        <v>27600</v>
      </c>
      <c r="I49" s="79">
        <v>27553</v>
      </c>
      <c r="J49" s="83">
        <v>547034</v>
      </c>
    </row>
    <row r="50" spans="1:10" ht="15.75" x14ac:dyDescent="0.2">
      <c r="A50" s="74" t="s">
        <v>645</v>
      </c>
      <c r="B50" s="79" t="s">
        <v>699</v>
      </c>
      <c r="C50" s="79" t="s">
        <v>654</v>
      </c>
      <c r="D50" s="79" t="s">
        <v>698</v>
      </c>
      <c r="E50" s="74">
        <v>1.2E-4</v>
      </c>
      <c r="F50" s="79">
        <v>4.4700000000000002E-4</v>
      </c>
      <c r="G50" s="79">
        <v>0.26800000000000002</v>
      </c>
      <c r="H50" s="79">
        <v>17058</v>
      </c>
      <c r="I50" s="79">
        <v>17017</v>
      </c>
      <c r="J50" s="83">
        <v>340342</v>
      </c>
    </row>
    <row r="51" spans="1:10" ht="15.75" x14ac:dyDescent="0.2">
      <c r="A51" s="74" t="s">
        <v>645</v>
      </c>
      <c r="B51" s="79" t="s">
        <v>699</v>
      </c>
      <c r="C51" s="79" t="s">
        <v>666</v>
      </c>
      <c r="D51" s="79" t="s">
        <v>698</v>
      </c>
      <c r="E51" s="74">
        <v>1.44E-4</v>
      </c>
      <c r="F51" s="79">
        <v>4.5899999999999999E-4</v>
      </c>
      <c r="G51" s="79">
        <v>0.313</v>
      </c>
      <c r="H51" s="79">
        <v>16985</v>
      </c>
      <c r="I51" s="79">
        <v>16936</v>
      </c>
      <c r="J51" s="83">
        <v>339853</v>
      </c>
    </row>
    <row r="52" spans="1:10" ht="15.75" x14ac:dyDescent="0.2">
      <c r="A52" s="74" t="s">
        <v>645</v>
      </c>
      <c r="B52" s="79" t="s">
        <v>716</v>
      </c>
      <c r="C52" s="79" t="s">
        <v>661</v>
      </c>
      <c r="D52" s="79" t="s">
        <v>698</v>
      </c>
      <c r="E52" s="74">
        <v>3.7100000000000002E-4</v>
      </c>
      <c r="F52" s="79">
        <v>8.8000000000000003E-4</v>
      </c>
      <c r="G52" s="79">
        <v>0.42199999999999999</v>
      </c>
      <c r="H52" s="79">
        <v>3263</v>
      </c>
      <c r="I52" s="79">
        <v>3238</v>
      </c>
      <c r="J52" s="83">
        <v>66565</v>
      </c>
    </row>
    <row r="53" spans="1:10" ht="15.75" x14ac:dyDescent="0.2">
      <c r="A53" s="74" t="s">
        <v>645</v>
      </c>
      <c r="B53" s="79" t="s">
        <v>723</v>
      </c>
      <c r="C53" s="79" t="s">
        <v>654</v>
      </c>
      <c r="D53" s="79" t="s">
        <v>698</v>
      </c>
      <c r="E53" s="74">
        <v>2.5500000000000002E-4</v>
      </c>
      <c r="F53" s="79">
        <v>4.73E-4</v>
      </c>
      <c r="G53" s="79">
        <v>0.53900000000000003</v>
      </c>
      <c r="H53" s="79">
        <v>20440</v>
      </c>
      <c r="I53" s="79">
        <v>20336</v>
      </c>
      <c r="J53" s="83">
        <v>407417</v>
      </c>
    </row>
    <row r="54" spans="1:10" ht="15.75" x14ac:dyDescent="0.2">
      <c r="A54" s="74" t="s">
        <v>645</v>
      </c>
      <c r="B54" s="79" t="s">
        <v>735</v>
      </c>
      <c r="C54" s="79" t="s">
        <v>666</v>
      </c>
      <c r="D54" s="79" t="s">
        <v>698</v>
      </c>
      <c r="E54" s="74">
        <v>3.1799999999999998E-4</v>
      </c>
      <c r="F54" s="79">
        <v>4.8799999999999999E-4</v>
      </c>
      <c r="G54" s="79">
        <v>0.65100000000000002</v>
      </c>
      <c r="H54" s="79">
        <v>22435</v>
      </c>
      <c r="I54" s="79">
        <v>22292</v>
      </c>
      <c r="J54" s="83">
        <v>449125</v>
      </c>
    </row>
    <row r="55" spans="1:10" ht="15.75" x14ac:dyDescent="0.2">
      <c r="A55" s="74" t="s">
        <v>645</v>
      </c>
      <c r="B55" s="79" t="s">
        <v>735</v>
      </c>
      <c r="C55" s="79" t="s">
        <v>654</v>
      </c>
      <c r="D55" s="79" t="s">
        <v>698</v>
      </c>
      <c r="E55" s="74">
        <v>3.7100000000000002E-4</v>
      </c>
      <c r="F55" s="79">
        <v>4.6799999999999999E-4</v>
      </c>
      <c r="G55" s="79">
        <v>0.79300000000000004</v>
      </c>
      <c r="H55" s="79">
        <v>22480</v>
      </c>
      <c r="I55" s="79">
        <v>22313</v>
      </c>
      <c r="J55" s="83">
        <v>449915</v>
      </c>
    </row>
    <row r="56" spans="1:10" ht="15.75" x14ac:dyDescent="0.2">
      <c r="A56" s="74" t="s">
        <v>645</v>
      </c>
      <c r="B56" s="79" t="s">
        <v>735</v>
      </c>
      <c r="C56" s="79" t="s">
        <v>661</v>
      </c>
      <c r="D56" s="79" t="s">
        <v>698</v>
      </c>
      <c r="E56" s="74">
        <v>4.28E-4</v>
      </c>
      <c r="F56" s="79">
        <v>5.0100000000000003E-4</v>
      </c>
      <c r="G56" s="79">
        <v>0.85399999999999998</v>
      </c>
      <c r="H56" s="79">
        <v>22446</v>
      </c>
      <c r="I56" s="79">
        <v>22254</v>
      </c>
      <c r="J56" s="83">
        <v>448938</v>
      </c>
    </row>
    <row r="57" spans="1:10" ht="15.75" x14ac:dyDescent="0.2">
      <c r="A57" s="74" t="s">
        <v>645</v>
      </c>
      <c r="B57" s="79" t="s">
        <v>699</v>
      </c>
      <c r="C57" s="79" t="s">
        <v>661</v>
      </c>
      <c r="D57" s="79" t="s">
        <v>698</v>
      </c>
      <c r="E57" s="74">
        <v>4.4099999999999999E-4</v>
      </c>
      <c r="F57" s="79">
        <v>4.8099999999999998E-4</v>
      </c>
      <c r="G57" s="79">
        <v>0.91700000000000004</v>
      </c>
      <c r="H57" s="79">
        <v>17087</v>
      </c>
      <c r="I57" s="79">
        <v>16937</v>
      </c>
      <c r="J57" s="83">
        <v>339660</v>
      </c>
    </row>
    <row r="58" spans="1:10" ht="15.75" x14ac:dyDescent="0.2">
      <c r="A58" s="74" t="s">
        <v>645</v>
      </c>
      <c r="B58" s="79" t="s">
        <v>711</v>
      </c>
      <c r="C58" s="79" t="s">
        <v>661</v>
      </c>
      <c r="D58" s="79" t="s">
        <v>698</v>
      </c>
      <c r="E58" s="74">
        <v>5.2800000000000004E-4</v>
      </c>
      <c r="F58" s="79">
        <v>5.0900000000000001E-4</v>
      </c>
      <c r="G58" s="79">
        <v>1.038</v>
      </c>
      <c r="H58" s="79">
        <v>31874</v>
      </c>
      <c r="I58" s="79">
        <v>31544</v>
      </c>
      <c r="J58" s="83">
        <v>626251</v>
      </c>
    </row>
    <row r="59" spans="1:10" ht="15.75" x14ac:dyDescent="0.2">
      <c r="A59" s="74" t="s">
        <v>645</v>
      </c>
      <c r="B59" s="79" t="s">
        <v>723</v>
      </c>
      <c r="C59" s="79" t="s">
        <v>666</v>
      </c>
      <c r="D59" s="79" t="s">
        <v>698</v>
      </c>
      <c r="E59" s="74">
        <v>5.6999999999999998E-4</v>
      </c>
      <c r="F59" s="79">
        <v>4.9299999999999995E-4</v>
      </c>
      <c r="G59" s="79">
        <v>1.1559999999999999</v>
      </c>
      <c r="H59" s="79">
        <v>20446</v>
      </c>
      <c r="I59" s="79">
        <v>20215</v>
      </c>
      <c r="J59" s="83">
        <v>406713</v>
      </c>
    </row>
    <row r="60" spans="1:10" ht="15.75" x14ac:dyDescent="0.2">
      <c r="A60" s="74" t="s">
        <v>645</v>
      </c>
      <c r="B60" s="79" t="s">
        <v>729</v>
      </c>
      <c r="C60" s="79" t="s">
        <v>666</v>
      </c>
      <c r="D60" s="79" t="s">
        <v>698</v>
      </c>
      <c r="E60" s="74">
        <v>5.2499999999999997E-4</v>
      </c>
      <c r="F60" s="79">
        <v>4.46E-4</v>
      </c>
      <c r="G60" s="79">
        <v>1.1779999999999999</v>
      </c>
      <c r="H60" s="79">
        <v>31156</v>
      </c>
      <c r="I60" s="79">
        <v>30832</v>
      </c>
      <c r="J60" s="83">
        <v>616970</v>
      </c>
    </row>
    <row r="61" spans="1:10" ht="15.75" x14ac:dyDescent="0.2">
      <c r="A61" s="74" t="s">
        <v>645</v>
      </c>
      <c r="B61" s="79" t="s">
        <v>711</v>
      </c>
      <c r="C61" s="79" t="s">
        <v>666</v>
      </c>
      <c r="D61" s="79" t="s">
        <v>698</v>
      </c>
      <c r="E61" s="74">
        <v>5.8299999999999997E-4</v>
      </c>
      <c r="F61" s="79">
        <v>4.66E-4</v>
      </c>
      <c r="G61" s="79">
        <v>1.252</v>
      </c>
      <c r="H61" s="79">
        <v>31813</v>
      </c>
      <c r="I61" s="79">
        <v>31448</v>
      </c>
      <c r="J61" s="83">
        <v>626650</v>
      </c>
    </row>
    <row r="62" spans="1:10" ht="15.75" x14ac:dyDescent="0.2">
      <c r="A62" s="74" t="s">
        <v>645</v>
      </c>
      <c r="B62" s="79" t="s">
        <v>729</v>
      </c>
      <c r="C62" s="79" t="s">
        <v>654</v>
      </c>
      <c r="D62" s="79" t="s">
        <v>698</v>
      </c>
      <c r="E62" s="74">
        <v>5.6400000000000005E-4</v>
      </c>
      <c r="F62" s="79">
        <v>4.46E-4</v>
      </c>
      <c r="G62" s="79">
        <v>1.2649999999999999</v>
      </c>
      <c r="H62" s="79">
        <v>31345</v>
      </c>
      <c r="I62" s="79">
        <v>30997</v>
      </c>
      <c r="J62" s="83">
        <v>618205</v>
      </c>
    </row>
    <row r="63" spans="1:10" ht="15.75" x14ac:dyDescent="0.2">
      <c r="A63" s="74" t="s">
        <v>645</v>
      </c>
      <c r="B63" s="79" t="s">
        <v>729</v>
      </c>
      <c r="C63" s="79" t="s">
        <v>661</v>
      </c>
      <c r="D63" s="79" t="s">
        <v>698</v>
      </c>
      <c r="E63" s="74">
        <v>6.6299999999999996E-4</v>
      </c>
      <c r="F63" s="79">
        <v>4.66E-4</v>
      </c>
      <c r="G63" s="79">
        <v>1.4219999999999999</v>
      </c>
      <c r="H63" s="79">
        <v>31194</v>
      </c>
      <c r="I63" s="79">
        <v>30785</v>
      </c>
      <c r="J63" s="83">
        <v>616648</v>
      </c>
    </row>
    <row r="64" spans="1:10" ht="15.75" x14ac:dyDescent="0.2">
      <c r="A64" s="74" t="s">
        <v>645</v>
      </c>
      <c r="B64" s="79" t="s">
        <v>726</v>
      </c>
      <c r="C64" s="79" t="s">
        <v>666</v>
      </c>
      <c r="D64" s="79" t="s">
        <v>698</v>
      </c>
      <c r="E64" s="74">
        <v>7.6499999999999995E-4</v>
      </c>
      <c r="F64" s="79">
        <v>5.3700000000000004E-4</v>
      </c>
      <c r="G64" s="79">
        <v>1.423</v>
      </c>
      <c r="H64" s="79">
        <v>12257</v>
      </c>
      <c r="I64" s="79">
        <v>12071</v>
      </c>
      <c r="J64" s="83">
        <v>243171</v>
      </c>
    </row>
    <row r="65" spans="1:10" ht="15.75" x14ac:dyDescent="0.2">
      <c r="A65" s="74" t="s">
        <v>645</v>
      </c>
      <c r="B65" s="79" t="s">
        <v>711</v>
      </c>
      <c r="C65" s="79" t="s">
        <v>654</v>
      </c>
      <c r="D65" s="79" t="s">
        <v>698</v>
      </c>
      <c r="E65" s="74">
        <v>6.8000000000000005E-4</v>
      </c>
      <c r="F65" s="79">
        <v>4.57E-4</v>
      </c>
      <c r="G65" s="79">
        <v>1.4870000000000001</v>
      </c>
      <c r="H65" s="79">
        <v>32003</v>
      </c>
      <c r="I65" s="79">
        <v>31577</v>
      </c>
      <c r="J65" s="83">
        <v>627833</v>
      </c>
    </row>
    <row r="66" spans="1:10" ht="15.75" x14ac:dyDescent="0.2">
      <c r="A66" s="74" t="s">
        <v>645</v>
      </c>
      <c r="B66" s="79" t="s">
        <v>650</v>
      </c>
      <c r="C66" s="79" t="s">
        <v>654</v>
      </c>
      <c r="D66" s="79" t="s">
        <v>698</v>
      </c>
      <c r="E66" s="74">
        <v>6.2299999999999996E-4</v>
      </c>
      <c r="F66" s="79">
        <v>4.0099999999999999E-4</v>
      </c>
      <c r="G66" s="79">
        <v>1.552</v>
      </c>
      <c r="H66" s="79">
        <v>34868</v>
      </c>
      <c r="I66" s="79">
        <v>34445</v>
      </c>
      <c r="J66" s="83">
        <v>679160</v>
      </c>
    </row>
    <row r="67" spans="1:10" ht="15.75" x14ac:dyDescent="0.2">
      <c r="A67" s="74" t="s">
        <v>645</v>
      </c>
      <c r="B67" s="79" t="s">
        <v>650</v>
      </c>
      <c r="C67" s="79" t="s">
        <v>661</v>
      </c>
      <c r="D67" s="79" t="s">
        <v>698</v>
      </c>
      <c r="E67" s="74">
        <v>7.1599999999999995E-4</v>
      </c>
      <c r="F67" s="79">
        <v>4.3199999999999998E-4</v>
      </c>
      <c r="G67" s="79">
        <v>1.66</v>
      </c>
      <c r="H67" s="79">
        <v>34794</v>
      </c>
      <c r="I67" s="79">
        <v>34309</v>
      </c>
      <c r="J67" s="83">
        <v>677235</v>
      </c>
    </row>
    <row r="68" spans="1:10" ht="15.75" x14ac:dyDescent="0.2">
      <c r="A68" s="74" t="s">
        <v>645</v>
      </c>
      <c r="B68" s="79" t="s">
        <v>726</v>
      </c>
      <c r="C68" s="79" t="s">
        <v>654</v>
      </c>
      <c r="D68" s="79" t="s">
        <v>698</v>
      </c>
      <c r="E68" s="74">
        <v>8.8800000000000001E-4</v>
      </c>
      <c r="F68" s="79">
        <v>5.2400000000000005E-4</v>
      </c>
      <c r="G68" s="79">
        <v>1.694</v>
      </c>
      <c r="H68" s="79">
        <v>12309</v>
      </c>
      <c r="I68" s="79">
        <v>12093</v>
      </c>
      <c r="J68" s="83">
        <v>243567</v>
      </c>
    </row>
    <row r="69" spans="1:10" ht="15.75" x14ac:dyDescent="0.2">
      <c r="A69" s="74" t="s">
        <v>645</v>
      </c>
      <c r="B69" s="79" t="s">
        <v>726</v>
      </c>
      <c r="C69" s="79" t="s">
        <v>661</v>
      </c>
      <c r="D69" s="79" t="s">
        <v>698</v>
      </c>
      <c r="E69" s="74">
        <v>9.9299999999999996E-4</v>
      </c>
      <c r="F69" s="79">
        <v>5.5999999999999995E-4</v>
      </c>
      <c r="G69" s="79">
        <v>1.774</v>
      </c>
      <c r="H69" s="79">
        <v>12287</v>
      </c>
      <c r="I69" s="79">
        <v>12046</v>
      </c>
      <c r="J69" s="83">
        <v>243066</v>
      </c>
    </row>
    <row r="70" spans="1:10" ht="15.75" x14ac:dyDescent="0.2">
      <c r="A70" s="74" t="s">
        <v>645</v>
      </c>
      <c r="B70" s="79" t="s">
        <v>676</v>
      </c>
      <c r="C70" s="79" t="s">
        <v>654</v>
      </c>
      <c r="D70" s="79" t="s">
        <v>698</v>
      </c>
      <c r="E70" s="74">
        <v>7.27E-4</v>
      </c>
      <c r="F70" s="79">
        <v>4.0099999999999999E-4</v>
      </c>
      <c r="G70" s="79">
        <v>1.8140000000000001</v>
      </c>
      <c r="H70" s="79">
        <v>22589</v>
      </c>
      <c r="I70" s="79">
        <v>22265</v>
      </c>
      <c r="J70" s="83">
        <v>446550</v>
      </c>
    </row>
    <row r="71" spans="1:10" ht="15.75" x14ac:dyDescent="0.2">
      <c r="A71" s="74" t="s">
        <v>645</v>
      </c>
      <c r="B71" s="79" t="s">
        <v>676</v>
      </c>
      <c r="C71" s="79" t="s">
        <v>666</v>
      </c>
      <c r="D71" s="79" t="s">
        <v>698</v>
      </c>
      <c r="E71" s="74">
        <v>7.4399999999999998E-4</v>
      </c>
      <c r="F71" s="79">
        <v>4.0299999999999998E-4</v>
      </c>
      <c r="G71" s="79">
        <v>1.847</v>
      </c>
      <c r="H71" s="79">
        <v>22584</v>
      </c>
      <c r="I71" s="79">
        <v>22252</v>
      </c>
      <c r="J71" s="83">
        <v>445910</v>
      </c>
    </row>
    <row r="72" spans="1:10" ht="15.75" x14ac:dyDescent="0.2">
      <c r="A72" s="74" t="s">
        <v>645</v>
      </c>
      <c r="B72" s="79" t="s">
        <v>646</v>
      </c>
      <c r="C72" s="79" t="s">
        <v>661</v>
      </c>
      <c r="D72" s="79" t="s">
        <v>698</v>
      </c>
      <c r="E72" s="74">
        <v>7.2099999999999996E-4</v>
      </c>
      <c r="F72" s="79">
        <v>3.8299999999999999E-4</v>
      </c>
      <c r="G72" s="79">
        <v>1.883</v>
      </c>
      <c r="H72" s="79">
        <v>27760</v>
      </c>
      <c r="I72" s="79">
        <v>27366</v>
      </c>
      <c r="J72" s="83">
        <v>546742</v>
      </c>
    </row>
    <row r="73" spans="1:10" ht="15.75" x14ac:dyDescent="0.2">
      <c r="A73" s="74" t="s">
        <v>645</v>
      </c>
      <c r="B73" s="79" t="s">
        <v>799</v>
      </c>
      <c r="C73" s="79" t="s">
        <v>661</v>
      </c>
      <c r="D73" s="79" t="s">
        <v>698</v>
      </c>
      <c r="E73" s="74">
        <v>1.225E-3</v>
      </c>
      <c r="F73" s="79">
        <v>5.7399999999999997E-4</v>
      </c>
      <c r="G73" s="85">
        <v>2.1339999999999999</v>
      </c>
      <c r="H73" s="79">
        <v>13919</v>
      </c>
      <c r="I73" s="79">
        <v>13577</v>
      </c>
      <c r="J73" s="83">
        <v>278354</v>
      </c>
    </row>
    <row r="74" spans="1:10" ht="15.75" x14ac:dyDescent="0.2">
      <c r="A74" s="74" t="s">
        <v>645</v>
      </c>
      <c r="B74" s="79" t="s">
        <v>799</v>
      </c>
      <c r="C74" s="79" t="s">
        <v>654</v>
      </c>
      <c r="D74" s="79" t="s">
        <v>698</v>
      </c>
      <c r="E74" s="74">
        <v>1.116E-3</v>
      </c>
      <c r="F74" s="79">
        <v>5.13E-4</v>
      </c>
      <c r="G74" s="85">
        <v>2.177</v>
      </c>
      <c r="H74" s="79">
        <v>13948</v>
      </c>
      <c r="I74" s="79">
        <v>13637</v>
      </c>
      <c r="J74" s="83">
        <v>278846</v>
      </c>
    </row>
    <row r="75" spans="1:10" ht="15.75" x14ac:dyDescent="0.2">
      <c r="A75" s="74" t="s">
        <v>645</v>
      </c>
      <c r="B75" s="79" t="s">
        <v>799</v>
      </c>
      <c r="C75" s="79" t="s">
        <v>666</v>
      </c>
      <c r="D75" s="79" t="s">
        <v>698</v>
      </c>
      <c r="E75" s="74">
        <v>1.1379999999999999E-3</v>
      </c>
      <c r="F75" s="79">
        <v>5.1599999999999997E-4</v>
      </c>
      <c r="G75" s="85">
        <v>2.206</v>
      </c>
      <c r="H75" s="79">
        <v>13925</v>
      </c>
      <c r="I75" s="79">
        <v>13608</v>
      </c>
      <c r="J75" s="83">
        <v>278465</v>
      </c>
    </row>
    <row r="76" spans="1:10" ht="15.75" x14ac:dyDescent="0.2">
      <c r="A76" s="74" t="s">
        <v>645</v>
      </c>
      <c r="B76" s="79" t="s">
        <v>663</v>
      </c>
      <c r="C76" s="79" t="s">
        <v>661</v>
      </c>
      <c r="D76" s="79" t="s">
        <v>698</v>
      </c>
      <c r="E76" s="74">
        <v>8.3299999999999997E-4</v>
      </c>
      <c r="F76" s="79">
        <v>3.4400000000000001E-4</v>
      </c>
      <c r="G76" s="85">
        <v>2.4220000000000002</v>
      </c>
      <c r="H76" s="79">
        <v>34546</v>
      </c>
      <c r="I76" s="79">
        <v>33984</v>
      </c>
      <c r="J76" s="83">
        <v>675229</v>
      </c>
    </row>
    <row r="77" spans="1:10" ht="15.75" x14ac:dyDescent="0.2">
      <c r="A77" s="74" t="s">
        <v>645</v>
      </c>
      <c r="B77" s="79" t="s">
        <v>663</v>
      </c>
      <c r="C77" s="79" t="s">
        <v>654</v>
      </c>
      <c r="D77" s="79" t="s">
        <v>698</v>
      </c>
      <c r="E77" s="74">
        <v>8.0199999999999998E-4</v>
      </c>
      <c r="F77" s="79">
        <v>3.2400000000000001E-4</v>
      </c>
      <c r="G77" s="85">
        <v>2.476</v>
      </c>
      <c r="H77" s="79">
        <v>34602</v>
      </c>
      <c r="I77" s="79">
        <v>34058</v>
      </c>
      <c r="J77" s="83">
        <v>677128</v>
      </c>
    </row>
    <row r="78" spans="1:10" ht="15.75" x14ac:dyDescent="0.2">
      <c r="A78" s="74" t="s">
        <v>645</v>
      </c>
      <c r="B78" s="79" t="s">
        <v>697</v>
      </c>
      <c r="C78" s="79" t="s">
        <v>661</v>
      </c>
      <c r="D78" s="79" t="s">
        <v>698</v>
      </c>
      <c r="E78" s="74">
        <v>1.029E-3</v>
      </c>
      <c r="F78" s="79">
        <v>4.1399999999999998E-4</v>
      </c>
      <c r="G78" s="85">
        <v>2.4849999999999999</v>
      </c>
      <c r="H78" s="79">
        <v>33634</v>
      </c>
      <c r="I78" s="79">
        <v>32961</v>
      </c>
      <c r="J78" s="83">
        <v>653507</v>
      </c>
    </row>
    <row r="79" spans="1:10" ht="15.75" x14ac:dyDescent="0.2">
      <c r="A79" s="74" t="s">
        <v>645</v>
      </c>
      <c r="B79" s="79" t="s">
        <v>650</v>
      </c>
      <c r="C79" s="79" t="s">
        <v>666</v>
      </c>
      <c r="D79" s="79" t="s">
        <v>698</v>
      </c>
      <c r="E79" s="74">
        <v>1.044E-3</v>
      </c>
      <c r="F79" s="79">
        <v>4.06E-4</v>
      </c>
      <c r="G79" s="85">
        <v>2.573</v>
      </c>
      <c r="H79" s="79">
        <v>34844</v>
      </c>
      <c r="I79" s="79">
        <v>34136</v>
      </c>
      <c r="J79" s="83">
        <v>677570</v>
      </c>
    </row>
    <row r="80" spans="1:10" ht="15.75" x14ac:dyDescent="0.2">
      <c r="A80" s="74" t="s">
        <v>645</v>
      </c>
      <c r="B80" s="79" t="s">
        <v>697</v>
      </c>
      <c r="C80" s="79" t="s">
        <v>654</v>
      </c>
      <c r="D80" s="79" t="s">
        <v>698</v>
      </c>
      <c r="E80" s="74">
        <v>1.083E-3</v>
      </c>
      <c r="F80" s="79">
        <v>3.7500000000000001E-4</v>
      </c>
      <c r="G80" s="85">
        <v>2.887</v>
      </c>
      <c r="H80" s="79">
        <v>33690</v>
      </c>
      <c r="I80" s="79">
        <v>32981</v>
      </c>
      <c r="J80" s="83">
        <v>655255</v>
      </c>
    </row>
    <row r="81" spans="1:10" ht="15.75" x14ac:dyDescent="0.2">
      <c r="A81" s="74" t="s">
        <v>645</v>
      </c>
      <c r="B81" s="79" t="s">
        <v>676</v>
      </c>
      <c r="C81" s="79" t="s">
        <v>661</v>
      </c>
      <c r="D81" s="79" t="s">
        <v>698</v>
      </c>
      <c r="E81" s="74">
        <v>1.284E-3</v>
      </c>
      <c r="F81" s="79">
        <v>4.3800000000000002E-4</v>
      </c>
      <c r="G81" s="85">
        <v>2.9319999999999999</v>
      </c>
      <c r="H81" s="79">
        <v>22667</v>
      </c>
      <c r="I81" s="79">
        <v>22095</v>
      </c>
      <c r="J81" s="83">
        <v>445641</v>
      </c>
    </row>
    <row r="82" spans="1:10" ht="15.75" x14ac:dyDescent="0.2">
      <c r="A82" s="74" t="s">
        <v>645</v>
      </c>
      <c r="B82" s="79" t="s">
        <v>697</v>
      </c>
      <c r="C82" s="79" t="s">
        <v>666</v>
      </c>
      <c r="D82" s="79" t="s">
        <v>698</v>
      </c>
      <c r="E82" s="74">
        <v>1.15E-3</v>
      </c>
      <c r="F82" s="79">
        <v>3.8400000000000001E-4</v>
      </c>
      <c r="G82" s="85">
        <v>2.99</v>
      </c>
      <c r="H82" s="79">
        <v>33603</v>
      </c>
      <c r="I82" s="79">
        <v>32851</v>
      </c>
      <c r="J82" s="83">
        <v>653861</v>
      </c>
    </row>
    <row r="83" spans="1:10" ht="15.75" x14ac:dyDescent="0.2">
      <c r="A83" s="74" t="s">
        <v>645</v>
      </c>
      <c r="B83" s="79" t="s">
        <v>663</v>
      </c>
      <c r="C83" s="79" t="s">
        <v>666</v>
      </c>
      <c r="D83" s="79" t="s">
        <v>698</v>
      </c>
      <c r="E83" s="74">
        <v>9.8299999999999993E-4</v>
      </c>
      <c r="F83" s="79">
        <v>3.1700000000000001E-4</v>
      </c>
      <c r="G83" s="86">
        <v>3.097</v>
      </c>
      <c r="H83" s="79">
        <v>34534</v>
      </c>
      <c r="I83" s="79">
        <v>33870</v>
      </c>
      <c r="J83" s="83">
        <v>675617</v>
      </c>
    </row>
    <row r="84" spans="1:10" ht="15.75" x14ac:dyDescent="0.2">
      <c r="A84" s="74" t="s">
        <v>645</v>
      </c>
      <c r="B84" s="79" t="s">
        <v>707</v>
      </c>
      <c r="C84" s="79" t="s">
        <v>661</v>
      </c>
      <c r="D84" s="79" t="s">
        <v>698</v>
      </c>
      <c r="E84" s="74">
        <v>1.719E-3</v>
      </c>
      <c r="F84" s="79">
        <v>4.2000000000000002E-4</v>
      </c>
      <c r="G84" s="86">
        <v>4.0949999999999998</v>
      </c>
      <c r="H84" s="79">
        <v>23366</v>
      </c>
      <c r="I84" s="79">
        <v>22592</v>
      </c>
      <c r="J84" s="83">
        <v>450491</v>
      </c>
    </row>
    <row r="85" spans="1:10" ht="15.75" x14ac:dyDescent="0.2">
      <c r="A85" s="74" t="s">
        <v>645</v>
      </c>
      <c r="B85" s="79" t="s">
        <v>707</v>
      </c>
      <c r="C85" s="79" t="s">
        <v>654</v>
      </c>
      <c r="D85" s="79" t="s">
        <v>698</v>
      </c>
      <c r="E85" s="74">
        <v>1.6750000000000001E-3</v>
      </c>
      <c r="F85" s="79">
        <v>3.9300000000000001E-4</v>
      </c>
      <c r="G85" s="86">
        <v>4.2610000000000001</v>
      </c>
      <c r="H85" s="79">
        <v>23362</v>
      </c>
      <c r="I85" s="79">
        <v>22606</v>
      </c>
      <c r="J85" s="83">
        <v>451541</v>
      </c>
    </row>
    <row r="86" spans="1:10" ht="15.75" x14ac:dyDescent="0.2">
      <c r="A86" s="74" t="s">
        <v>645</v>
      </c>
      <c r="B86" s="79" t="s">
        <v>707</v>
      </c>
      <c r="C86" s="79" t="s">
        <v>666</v>
      </c>
      <c r="D86" s="79" t="s">
        <v>698</v>
      </c>
      <c r="E86" s="74">
        <v>1.804E-3</v>
      </c>
      <c r="F86" s="79">
        <v>3.9899999999999999E-4</v>
      </c>
      <c r="G86" s="86">
        <v>4.5209999999999999</v>
      </c>
      <c r="H86" s="79">
        <v>23341</v>
      </c>
      <c r="I86" s="79">
        <v>22528</v>
      </c>
      <c r="J86" s="83">
        <v>450831</v>
      </c>
    </row>
    <row r="87" spans="1:10" ht="15.75" x14ac:dyDescent="0.2">
      <c r="A87" s="74" t="s">
        <v>645</v>
      </c>
      <c r="B87" s="79" t="s">
        <v>717</v>
      </c>
      <c r="C87" s="79" t="s">
        <v>654</v>
      </c>
      <c r="D87" s="79" t="s">
        <v>698</v>
      </c>
      <c r="E87" s="74">
        <v>2.0019999999999999E-3</v>
      </c>
      <c r="F87" s="79">
        <v>4.3199999999999998E-4</v>
      </c>
      <c r="G87" s="86">
        <v>4.6360000000000001</v>
      </c>
      <c r="H87" s="79">
        <v>24830</v>
      </c>
      <c r="I87" s="79">
        <v>23870</v>
      </c>
      <c r="J87" s="83">
        <v>479504</v>
      </c>
    </row>
    <row r="88" spans="1:10" ht="15.75" x14ac:dyDescent="0.2">
      <c r="A88" s="74" t="s">
        <v>645</v>
      </c>
      <c r="B88" s="79" t="s">
        <v>717</v>
      </c>
      <c r="C88" s="79" t="s">
        <v>661</v>
      </c>
      <c r="D88" s="79" t="s">
        <v>698</v>
      </c>
      <c r="E88" s="74">
        <v>2.261E-3</v>
      </c>
      <c r="F88" s="79">
        <v>4.7899999999999999E-4</v>
      </c>
      <c r="G88" s="86">
        <v>4.7229999999999999</v>
      </c>
      <c r="H88" s="79">
        <v>24873</v>
      </c>
      <c r="I88" s="79">
        <v>23792</v>
      </c>
      <c r="J88" s="83">
        <v>478407</v>
      </c>
    </row>
    <row r="89" spans="1:10" ht="15.75" x14ac:dyDescent="0.2">
      <c r="A89" s="74" t="s">
        <v>645</v>
      </c>
      <c r="B89" s="79" t="s">
        <v>710</v>
      </c>
      <c r="C89" s="79" t="s">
        <v>661</v>
      </c>
      <c r="D89" s="79" t="s">
        <v>698</v>
      </c>
      <c r="E89" s="74">
        <v>1.7099999999999999E-3</v>
      </c>
      <c r="F89" s="79">
        <v>3.5799999999999997E-4</v>
      </c>
      <c r="G89" s="86">
        <v>4.7729999999999997</v>
      </c>
      <c r="H89" s="79">
        <v>31754</v>
      </c>
      <c r="I89" s="79">
        <v>30702</v>
      </c>
      <c r="J89" s="83">
        <v>614992</v>
      </c>
    </row>
    <row r="90" spans="1:10" ht="15.75" x14ac:dyDescent="0.2">
      <c r="A90" s="74" t="s">
        <v>645</v>
      </c>
      <c r="B90" s="79" t="s">
        <v>717</v>
      </c>
      <c r="C90" s="79" t="s">
        <v>666</v>
      </c>
      <c r="D90" s="79" t="s">
        <v>698</v>
      </c>
      <c r="E90" s="74">
        <v>2.1970000000000002E-3</v>
      </c>
      <c r="F90" s="79">
        <v>4.3600000000000003E-4</v>
      </c>
      <c r="G90" s="86">
        <v>5.0350000000000001</v>
      </c>
      <c r="H90" s="79">
        <v>24811</v>
      </c>
      <c r="I90" s="79">
        <v>23759</v>
      </c>
      <c r="J90" s="83">
        <v>478764</v>
      </c>
    </row>
    <row r="91" spans="1:10" ht="15.75" x14ac:dyDescent="0.2">
      <c r="A91" s="74" t="s">
        <v>645</v>
      </c>
      <c r="B91" s="79" t="s">
        <v>710</v>
      </c>
      <c r="C91" s="79" t="s">
        <v>654</v>
      </c>
      <c r="D91" s="79" t="s">
        <v>698</v>
      </c>
      <c r="E91" s="74">
        <v>1.7899999999999999E-3</v>
      </c>
      <c r="F91" s="79">
        <v>3.2899999999999997E-4</v>
      </c>
      <c r="G91" s="86">
        <v>5.4349999999999996</v>
      </c>
      <c r="H91" s="79">
        <v>31854</v>
      </c>
      <c r="I91" s="79">
        <v>30750</v>
      </c>
      <c r="J91" s="83">
        <v>616556</v>
      </c>
    </row>
    <row r="92" spans="1:10" ht="15.75" x14ac:dyDescent="0.2">
      <c r="A92" s="74" t="s">
        <v>645</v>
      </c>
      <c r="B92" s="79" t="s">
        <v>655</v>
      </c>
      <c r="C92" s="79" t="s">
        <v>661</v>
      </c>
      <c r="D92" s="79" t="s">
        <v>698</v>
      </c>
      <c r="E92" s="74">
        <v>2.99E-3</v>
      </c>
      <c r="F92" s="79">
        <v>5.1400000000000003E-4</v>
      </c>
      <c r="G92" s="86">
        <v>5.8179999999999996</v>
      </c>
      <c r="H92" s="79">
        <v>34212</v>
      </c>
      <c r="I92" s="79">
        <v>32260</v>
      </c>
      <c r="J92" s="83">
        <v>652538</v>
      </c>
    </row>
    <row r="93" spans="1:10" ht="15.75" x14ac:dyDescent="0.2">
      <c r="A93" s="74" t="s">
        <v>645</v>
      </c>
      <c r="B93" s="79" t="s">
        <v>655</v>
      </c>
      <c r="C93" s="79" t="s">
        <v>666</v>
      </c>
      <c r="D93" s="79" t="s">
        <v>698</v>
      </c>
      <c r="E93" s="74">
        <v>2.9390000000000002E-3</v>
      </c>
      <c r="F93" s="79">
        <v>4.8999999999999998E-4</v>
      </c>
      <c r="G93" s="86">
        <v>5.9989999999999997</v>
      </c>
      <c r="H93" s="79">
        <v>34167</v>
      </c>
      <c r="I93" s="79">
        <v>32249</v>
      </c>
      <c r="J93" s="83">
        <v>652937</v>
      </c>
    </row>
    <row r="94" spans="1:10" ht="15.75" x14ac:dyDescent="0.2">
      <c r="A94" s="74" t="s">
        <v>645</v>
      </c>
      <c r="B94" s="79" t="s">
        <v>710</v>
      </c>
      <c r="C94" s="79" t="s">
        <v>666</v>
      </c>
      <c r="D94" s="79" t="s">
        <v>698</v>
      </c>
      <c r="E94" s="74">
        <v>1.9880000000000002E-3</v>
      </c>
      <c r="F94" s="79">
        <v>3.2899999999999997E-4</v>
      </c>
      <c r="G94" s="86">
        <v>6.0460000000000003</v>
      </c>
      <c r="H94" s="79">
        <v>31792</v>
      </c>
      <c r="I94" s="79">
        <v>30568</v>
      </c>
      <c r="J94" s="83">
        <v>615367</v>
      </c>
    </row>
    <row r="95" spans="1:10" ht="15.75" x14ac:dyDescent="0.2">
      <c r="A95" s="74" t="s">
        <v>645</v>
      </c>
      <c r="B95" s="79" t="s">
        <v>655</v>
      </c>
      <c r="C95" s="79" t="s">
        <v>654</v>
      </c>
      <c r="D95" s="79" t="s">
        <v>698</v>
      </c>
      <c r="E95" s="74">
        <v>2.9390000000000002E-3</v>
      </c>
      <c r="F95" s="79">
        <v>4.8200000000000001E-4</v>
      </c>
      <c r="G95" s="86">
        <v>6.101</v>
      </c>
      <c r="H95" s="79">
        <v>34308</v>
      </c>
      <c r="I95" s="79">
        <v>32385</v>
      </c>
      <c r="J95" s="83">
        <v>654311</v>
      </c>
    </row>
    <row r="96" spans="1:10" ht="15.75" x14ac:dyDescent="0.2">
      <c r="A96" s="74" t="s">
        <v>645</v>
      </c>
      <c r="B96" s="79" t="s">
        <v>649</v>
      </c>
      <c r="C96" s="79" t="s">
        <v>661</v>
      </c>
      <c r="D96" s="79" t="s">
        <v>698</v>
      </c>
      <c r="E96" s="74">
        <v>3.2200000000000002E-3</v>
      </c>
      <c r="F96" s="79">
        <v>5.2400000000000005E-4</v>
      </c>
      <c r="G96" s="86">
        <v>6.14</v>
      </c>
      <c r="H96" s="79">
        <v>33888</v>
      </c>
      <c r="I96" s="79">
        <v>31827</v>
      </c>
      <c r="J96" s="83">
        <v>640303</v>
      </c>
    </row>
    <row r="97" spans="1:10" ht="15.75" x14ac:dyDescent="0.2">
      <c r="A97" s="74" t="s">
        <v>645</v>
      </c>
      <c r="B97" s="79" t="s">
        <v>649</v>
      </c>
      <c r="C97" s="79" t="s">
        <v>654</v>
      </c>
      <c r="D97" s="79" t="s">
        <v>698</v>
      </c>
      <c r="E97" s="74">
        <v>2.9689999999999999E-3</v>
      </c>
      <c r="F97" s="79">
        <v>4.7199999999999998E-4</v>
      </c>
      <c r="G97" s="86">
        <v>6.2969999999999997</v>
      </c>
      <c r="H97" s="79">
        <v>33944</v>
      </c>
      <c r="I97" s="79">
        <v>32037</v>
      </c>
      <c r="J97" s="83">
        <v>641977</v>
      </c>
    </row>
    <row r="98" spans="1:10" ht="15.75" x14ac:dyDescent="0.2">
      <c r="A98" s="74" t="s">
        <v>645</v>
      </c>
      <c r="B98" s="79" t="s">
        <v>649</v>
      </c>
      <c r="C98" s="79" t="s">
        <v>666</v>
      </c>
      <c r="D98" s="79" t="s">
        <v>698</v>
      </c>
      <c r="E98" s="74">
        <v>3.1610000000000002E-3</v>
      </c>
      <c r="F98" s="79">
        <v>4.8099999999999998E-4</v>
      </c>
      <c r="G98" s="86">
        <v>6.5670000000000002</v>
      </c>
      <c r="H98" s="79">
        <v>33906</v>
      </c>
      <c r="I98" s="79">
        <v>31880</v>
      </c>
      <c r="J98" s="83">
        <v>640697</v>
      </c>
    </row>
    <row r="99" spans="1:10" ht="15.75" x14ac:dyDescent="0.2">
      <c r="A99" s="74" t="s">
        <v>645</v>
      </c>
      <c r="B99" s="79" t="s">
        <v>693</v>
      </c>
      <c r="C99" s="79" t="s">
        <v>661</v>
      </c>
      <c r="D99" s="79" t="s">
        <v>698</v>
      </c>
      <c r="E99" s="74">
        <v>3.1679999999999998E-3</v>
      </c>
      <c r="F99" s="79">
        <v>4.4700000000000002E-4</v>
      </c>
      <c r="G99" s="86">
        <v>7.0869999999999997</v>
      </c>
      <c r="H99" s="79">
        <v>24190</v>
      </c>
      <c r="I99" s="79">
        <v>22728</v>
      </c>
      <c r="J99" s="83">
        <v>461681</v>
      </c>
    </row>
    <row r="100" spans="1:10" ht="15.75" x14ac:dyDescent="0.2">
      <c r="A100" s="74" t="s">
        <v>645</v>
      </c>
      <c r="B100" s="79" t="s">
        <v>693</v>
      </c>
      <c r="C100" s="79" t="s">
        <v>654</v>
      </c>
      <c r="D100" s="79" t="s">
        <v>698</v>
      </c>
      <c r="E100" s="74">
        <v>3.238E-3</v>
      </c>
      <c r="F100" s="79">
        <v>4.1100000000000002E-4</v>
      </c>
      <c r="G100" s="86">
        <v>7.875</v>
      </c>
      <c r="H100" s="79">
        <v>24260</v>
      </c>
      <c r="I100" s="79">
        <v>22762</v>
      </c>
      <c r="J100" s="83">
        <v>462627</v>
      </c>
    </row>
    <row r="101" spans="1:10" ht="16.5" thickBot="1" x14ac:dyDescent="0.25">
      <c r="A101" s="77" t="s">
        <v>645</v>
      </c>
      <c r="B101" s="78" t="s">
        <v>693</v>
      </c>
      <c r="C101" s="78" t="s">
        <v>666</v>
      </c>
      <c r="D101" s="78" t="s">
        <v>698</v>
      </c>
      <c r="E101" s="77">
        <v>3.3349999999999999E-3</v>
      </c>
      <c r="F101" s="78">
        <v>4.2099999999999999E-4</v>
      </c>
      <c r="G101" s="87">
        <v>7.9210000000000003</v>
      </c>
      <c r="H101" s="78">
        <v>24238</v>
      </c>
      <c r="I101" s="78">
        <v>22697</v>
      </c>
      <c r="J101" s="88">
        <v>461969</v>
      </c>
    </row>
    <row r="102" spans="1:10" ht="15.75" x14ac:dyDescent="0.2">
      <c r="A102" s="75" t="s">
        <v>645</v>
      </c>
      <c r="B102" s="76" t="s">
        <v>652</v>
      </c>
      <c r="C102" s="76" t="s">
        <v>654</v>
      </c>
      <c r="D102" s="76" t="s">
        <v>655</v>
      </c>
      <c r="E102" s="75">
        <v>-7.7399999999999995E-4</v>
      </c>
      <c r="F102" s="76">
        <v>3.0899999999999998E-4</v>
      </c>
      <c r="G102" s="89">
        <v>-2.5059999999999998</v>
      </c>
      <c r="H102" s="76">
        <v>47567</v>
      </c>
      <c r="I102" s="76">
        <v>48300</v>
      </c>
      <c r="J102" s="81">
        <v>947127</v>
      </c>
    </row>
    <row r="103" spans="1:10" ht="15.75" x14ac:dyDescent="0.2">
      <c r="A103" s="74" t="s">
        <v>645</v>
      </c>
      <c r="B103" s="79" t="s">
        <v>668</v>
      </c>
      <c r="C103" s="79" t="s">
        <v>666</v>
      </c>
      <c r="D103" s="79" t="s">
        <v>655</v>
      </c>
      <c r="E103" s="74">
        <v>-8.6600000000000002E-4</v>
      </c>
      <c r="F103" s="79">
        <v>3.7199999999999999E-4</v>
      </c>
      <c r="G103" s="84">
        <v>-2.327</v>
      </c>
      <c r="H103" s="79">
        <v>47308</v>
      </c>
      <c r="I103" s="79">
        <v>48125</v>
      </c>
      <c r="J103" s="83">
        <v>943389</v>
      </c>
    </row>
    <row r="104" spans="1:10" ht="15.75" x14ac:dyDescent="0.2">
      <c r="A104" s="74" t="s">
        <v>645</v>
      </c>
      <c r="B104" s="79" t="s">
        <v>652</v>
      </c>
      <c r="C104" s="79" t="s">
        <v>666</v>
      </c>
      <c r="D104" s="79" t="s">
        <v>655</v>
      </c>
      <c r="E104" s="74">
        <v>-7.1199999999999996E-4</v>
      </c>
      <c r="F104" s="79">
        <v>3.1500000000000001E-4</v>
      </c>
      <c r="G104" s="84">
        <v>-2.2610000000000001</v>
      </c>
      <c r="H104" s="79">
        <v>47259</v>
      </c>
      <c r="I104" s="79">
        <v>47931</v>
      </c>
      <c r="J104" s="83">
        <v>943496</v>
      </c>
    </row>
    <row r="105" spans="1:10" ht="15.75" x14ac:dyDescent="0.2">
      <c r="A105" s="74" t="s">
        <v>645</v>
      </c>
      <c r="B105" s="79" t="s">
        <v>692</v>
      </c>
      <c r="C105" s="79" t="s">
        <v>666</v>
      </c>
      <c r="D105" s="79" t="s">
        <v>655</v>
      </c>
      <c r="E105" s="74">
        <v>-7.1199999999999996E-4</v>
      </c>
      <c r="F105" s="79">
        <v>3.28E-4</v>
      </c>
      <c r="G105" s="84">
        <v>-2.1739999999999999</v>
      </c>
      <c r="H105" s="79">
        <v>47484</v>
      </c>
      <c r="I105" s="79">
        <v>48156</v>
      </c>
      <c r="J105" s="83">
        <v>943456</v>
      </c>
    </row>
    <row r="106" spans="1:10" ht="15.75" x14ac:dyDescent="0.2">
      <c r="A106" s="74" t="s">
        <v>645</v>
      </c>
      <c r="B106" s="79" t="s">
        <v>692</v>
      </c>
      <c r="C106" s="79" t="s">
        <v>654</v>
      </c>
      <c r="D106" s="79" t="s">
        <v>655</v>
      </c>
      <c r="E106" s="74">
        <v>-5.3799999999999996E-4</v>
      </c>
      <c r="F106" s="79">
        <v>3.1199999999999999E-4</v>
      </c>
      <c r="G106" s="79">
        <v>-1.724</v>
      </c>
      <c r="H106" s="79">
        <v>47889</v>
      </c>
      <c r="I106" s="79">
        <v>48398</v>
      </c>
      <c r="J106" s="83">
        <v>947087</v>
      </c>
    </row>
    <row r="107" spans="1:10" ht="15.75" x14ac:dyDescent="0.2">
      <c r="A107" s="74" t="s">
        <v>645</v>
      </c>
      <c r="B107" s="79" t="s">
        <v>681</v>
      </c>
      <c r="C107" s="79" t="s">
        <v>666</v>
      </c>
      <c r="D107" s="79" t="s">
        <v>655</v>
      </c>
      <c r="E107" s="74">
        <v>-8.9700000000000001E-4</v>
      </c>
      <c r="F107" s="79">
        <v>5.3200000000000003E-4</v>
      </c>
      <c r="G107" s="79">
        <v>-1.6870000000000001</v>
      </c>
      <c r="H107" s="79">
        <v>14409</v>
      </c>
      <c r="I107" s="79">
        <v>14668</v>
      </c>
      <c r="J107" s="83">
        <v>288650</v>
      </c>
    </row>
    <row r="108" spans="1:10" ht="15.75" x14ac:dyDescent="0.2">
      <c r="A108" s="74" t="s">
        <v>645</v>
      </c>
      <c r="B108" s="79" t="s">
        <v>724</v>
      </c>
      <c r="C108" s="79" t="s">
        <v>666</v>
      </c>
      <c r="D108" s="79" t="s">
        <v>655</v>
      </c>
      <c r="E108" s="74">
        <v>-5.9100000000000005E-4</v>
      </c>
      <c r="F108" s="79">
        <v>3.6299999999999999E-4</v>
      </c>
      <c r="G108" s="79">
        <v>-1.627</v>
      </c>
      <c r="H108" s="79">
        <v>42909</v>
      </c>
      <c r="I108" s="79">
        <v>43413</v>
      </c>
      <c r="J108" s="83">
        <v>853988</v>
      </c>
    </row>
    <row r="109" spans="1:10" ht="15.75" x14ac:dyDescent="0.2">
      <c r="A109" s="74" t="s">
        <v>645</v>
      </c>
      <c r="B109" s="79" t="s">
        <v>668</v>
      </c>
      <c r="C109" s="79" t="s">
        <v>654</v>
      </c>
      <c r="D109" s="79" t="s">
        <v>655</v>
      </c>
      <c r="E109" s="74">
        <v>-5.8100000000000003E-4</v>
      </c>
      <c r="F109" s="79">
        <v>3.68E-4</v>
      </c>
      <c r="G109" s="79">
        <v>-1.58</v>
      </c>
      <c r="H109" s="79">
        <v>47811</v>
      </c>
      <c r="I109" s="79">
        <v>48361</v>
      </c>
      <c r="J109" s="83">
        <v>947016</v>
      </c>
    </row>
    <row r="110" spans="1:10" ht="15.75" x14ac:dyDescent="0.2">
      <c r="A110" s="74" t="s">
        <v>645</v>
      </c>
      <c r="B110" s="79" t="s">
        <v>681</v>
      </c>
      <c r="C110" s="79" t="s">
        <v>654</v>
      </c>
      <c r="D110" s="79" t="s">
        <v>655</v>
      </c>
      <c r="E110" s="74">
        <v>-8.2700000000000004E-4</v>
      </c>
      <c r="F110" s="79">
        <v>5.3300000000000005E-4</v>
      </c>
      <c r="G110" s="79">
        <v>-1.552</v>
      </c>
      <c r="H110" s="79">
        <v>14542</v>
      </c>
      <c r="I110" s="79">
        <v>14781</v>
      </c>
      <c r="J110" s="83">
        <v>289386</v>
      </c>
    </row>
    <row r="111" spans="1:10" ht="15.75" x14ac:dyDescent="0.2">
      <c r="A111" s="74" t="s">
        <v>645</v>
      </c>
      <c r="B111" s="79" t="s">
        <v>680</v>
      </c>
      <c r="C111" s="79" t="s">
        <v>654</v>
      </c>
      <c r="D111" s="79" t="s">
        <v>655</v>
      </c>
      <c r="E111" s="74">
        <v>-5.6499999999999996E-4</v>
      </c>
      <c r="F111" s="79">
        <v>4.1800000000000002E-4</v>
      </c>
      <c r="G111" s="79">
        <v>-1.351</v>
      </c>
      <c r="H111" s="79">
        <v>47562</v>
      </c>
      <c r="I111" s="79">
        <v>48096</v>
      </c>
      <c r="J111" s="83">
        <v>945466</v>
      </c>
    </row>
    <row r="112" spans="1:10" ht="15.75" x14ac:dyDescent="0.2">
      <c r="A112" s="74" t="s">
        <v>645</v>
      </c>
      <c r="B112" s="79" t="s">
        <v>680</v>
      </c>
      <c r="C112" s="79" t="s">
        <v>666</v>
      </c>
      <c r="D112" s="79" t="s">
        <v>655</v>
      </c>
      <c r="E112" s="74">
        <v>-5.2700000000000002E-4</v>
      </c>
      <c r="F112" s="79">
        <v>4.2200000000000001E-4</v>
      </c>
      <c r="G112" s="79">
        <v>-1.246</v>
      </c>
      <c r="H112" s="79">
        <v>47271</v>
      </c>
      <c r="I112" s="79">
        <v>47767</v>
      </c>
      <c r="J112" s="83">
        <v>941847</v>
      </c>
    </row>
    <row r="113" spans="1:10" ht="15.75" x14ac:dyDescent="0.2">
      <c r="A113" s="74" t="s">
        <v>645</v>
      </c>
      <c r="B113" s="79" t="s">
        <v>681</v>
      </c>
      <c r="C113" s="79" t="s">
        <v>661</v>
      </c>
      <c r="D113" s="79" t="s">
        <v>655</v>
      </c>
      <c r="E113" s="74">
        <v>-6.4599999999999998E-4</v>
      </c>
      <c r="F113" s="79">
        <v>5.6300000000000002E-4</v>
      </c>
      <c r="G113" s="79">
        <v>-1.149</v>
      </c>
      <c r="H113" s="79">
        <v>14525</v>
      </c>
      <c r="I113" s="79">
        <v>14712</v>
      </c>
      <c r="J113" s="83">
        <v>288556</v>
      </c>
    </row>
    <row r="114" spans="1:10" ht="15.75" x14ac:dyDescent="0.2">
      <c r="A114" s="74" t="s">
        <v>645</v>
      </c>
      <c r="B114" s="79" t="s">
        <v>695</v>
      </c>
      <c r="C114" s="79" t="s">
        <v>654</v>
      </c>
      <c r="D114" s="79" t="s">
        <v>655</v>
      </c>
      <c r="E114" s="74">
        <v>-3.4600000000000001E-4</v>
      </c>
      <c r="F114" s="79">
        <v>3.1500000000000001E-4</v>
      </c>
      <c r="G114" s="79">
        <v>-1.099</v>
      </c>
      <c r="H114" s="79">
        <v>47823</v>
      </c>
      <c r="I114" s="79">
        <v>48149</v>
      </c>
      <c r="J114" s="83">
        <v>942656</v>
      </c>
    </row>
    <row r="115" spans="1:10" ht="15.75" x14ac:dyDescent="0.2">
      <c r="A115" s="74" t="s">
        <v>645</v>
      </c>
      <c r="B115" s="79" t="s">
        <v>661</v>
      </c>
      <c r="C115" s="79" t="s">
        <v>654</v>
      </c>
      <c r="D115" s="79" t="s">
        <v>655</v>
      </c>
      <c r="E115" s="74">
        <v>-3.3500000000000001E-4</v>
      </c>
      <c r="F115" s="79">
        <v>3.3199999999999999E-4</v>
      </c>
      <c r="G115" s="79">
        <v>-1.0069999999999999</v>
      </c>
      <c r="H115" s="79">
        <v>47813</v>
      </c>
      <c r="I115" s="79">
        <v>48128</v>
      </c>
      <c r="J115" s="83">
        <v>943263</v>
      </c>
    </row>
    <row r="116" spans="1:10" ht="15.75" x14ac:dyDescent="0.2">
      <c r="A116" s="74" t="s">
        <v>645</v>
      </c>
      <c r="B116" s="79" t="s">
        <v>661</v>
      </c>
      <c r="C116" s="79" t="s">
        <v>666</v>
      </c>
      <c r="D116" s="79" t="s">
        <v>655</v>
      </c>
      <c r="E116" s="74">
        <v>-3.3399999999999999E-4</v>
      </c>
      <c r="F116" s="79">
        <v>3.4299999999999999E-4</v>
      </c>
      <c r="G116" s="79">
        <v>-0.97199999999999998</v>
      </c>
      <c r="H116" s="79">
        <v>47509</v>
      </c>
      <c r="I116" s="79">
        <v>47823</v>
      </c>
      <c r="J116" s="83">
        <v>939734</v>
      </c>
    </row>
    <row r="117" spans="1:10" ht="15.75" x14ac:dyDescent="0.2">
      <c r="A117" s="74" t="s">
        <v>645</v>
      </c>
      <c r="B117" s="79" t="s">
        <v>695</v>
      </c>
      <c r="C117" s="79" t="s">
        <v>661</v>
      </c>
      <c r="D117" s="79" t="s">
        <v>655</v>
      </c>
      <c r="E117" s="74">
        <v>-3.0699999999999998E-4</v>
      </c>
      <c r="F117" s="79">
        <v>3.4400000000000001E-4</v>
      </c>
      <c r="G117" s="79">
        <v>-0.89300000000000002</v>
      </c>
      <c r="H117" s="79">
        <v>47671</v>
      </c>
      <c r="I117" s="79">
        <v>47960</v>
      </c>
      <c r="J117" s="83">
        <v>939023</v>
      </c>
    </row>
    <row r="118" spans="1:10" ht="15.75" x14ac:dyDescent="0.2">
      <c r="A118" s="74" t="s">
        <v>645</v>
      </c>
      <c r="B118" s="79" t="s">
        <v>724</v>
      </c>
      <c r="C118" s="79" t="s">
        <v>654</v>
      </c>
      <c r="D118" s="79" t="s">
        <v>655</v>
      </c>
      <c r="E118" s="74">
        <v>-3.1500000000000001E-4</v>
      </c>
      <c r="F118" s="79">
        <v>3.5399999999999999E-4</v>
      </c>
      <c r="G118" s="79">
        <v>-0.88800000000000001</v>
      </c>
      <c r="H118" s="79">
        <v>43266</v>
      </c>
      <c r="I118" s="79">
        <v>43535</v>
      </c>
      <c r="J118" s="83">
        <v>856782</v>
      </c>
    </row>
    <row r="119" spans="1:10" ht="15.75" x14ac:dyDescent="0.2">
      <c r="A119" s="74" t="s">
        <v>645</v>
      </c>
      <c r="B119" s="79" t="s">
        <v>676</v>
      </c>
      <c r="C119" s="79" t="s">
        <v>654</v>
      </c>
      <c r="D119" s="79" t="s">
        <v>655</v>
      </c>
      <c r="E119" s="74">
        <v>-3.4000000000000002E-4</v>
      </c>
      <c r="F119" s="79">
        <v>3.9599999999999998E-4</v>
      </c>
      <c r="G119" s="79">
        <v>-0.85899999999999999</v>
      </c>
      <c r="H119" s="79">
        <v>26535</v>
      </c>
      <c r="I119" s="79">
        <v>26716</v>
      </c>
      <c r="J119" s="83">
        <v>531180</v>
      </c>
    </row>
    <row r="120" spans="1:10" ht="15.75" x14ac:dyDescent="0.2">
      <c r="A120" s="74" t="s">
        <v>645</v>
      </c>
      <c r="B120" s="79" t="s">
        <v>676</v>
      </c>
      <c r="C120" s="79" t="s">
        <v>666</v>
      </c>
      <c r="D120" s="79" t="s">
        <v>655</v>
      </c>
      <c r="E120" s="74">
        <v>-3.48E-4</v>
      </c>
      <c r="F120" s="79">
        <v>4.1100000000000002E-4</v>
      </c>
      <c r="G120" s="79">
        <v>-0.84799999999999998</v>
      </c>
      <c r="H120" s="79">
        <v>26391</v>
      </c>
      <c r="I120" s="79">
        <v>26576</v>
      </c>
      <c r="J120" s="83">
        <v>530222</v>
      </c>
    </row>
    <row r="121" spans="1:10" ht="15.75" x14ac:dyDescent="0.2">
      <c r="A121" s="74" t="s">
        <v>645</v>
      </c>
      <c r="B121" s="79" t="s">
        <v>695</v>
      </c>
      <c r="C121" s="79" t="s">
        <v>666</v>
      </c>
      <c r="D121" s="79" t="s">
        <v>655</v>
      </c>
      <c r="E121" s="74">
        <v>-2.31E-4</v>
      </c>
      <c r="F121" s="79">
        <v>3.28E-4</v>
      </c>
      <c r="G121" s="79">
        <v>-0.70399999999999996</v>
      </c>
      <c r="H121" s="79">
        <v>47502</v>
      </c>
      <c r="I121" s="79">
        <v>47719</v>
      </c>
      <c r="J121" s="83">
        <v>939095</v>
      </c>
    </row>
    <row r="122" spans="1:10" ht="15.75" x14ac:dyDescent="0.2">
      <c r="A122" s="74" t="s">
        <v>645</v>
      </c>
      <c r="B122" s="79" t="s">
        <v>712</v>
      </c>
      <c r="C122" s="79" t="s">
        <v>654</v>
      </c>
      <c r="D122" s="79" t="s">
        <v>655</v>
      </c>
      <c r="E122" s="74">
        <v>-2.72E-4</v>
      </c>
      <c r="F122" s="79">
        <v>4.0200000000000001E-4</v>
      </c>
      <c r="G122" s="79">
        <v>-0.67600000000000005</v>
      </c>
      <c r="H122" s="79">
        <v>26865</v>
      </c>
      <c r="I122" s="79">
        <v>27010</v>
      </c>
      <c r="J122" s="83">
        <v>533460</v>
      </c>
    </row>
    <row r="123" spans="1:10" ht="15.75" x14ac:dyDescent="0.2">
      <c r="A123" s="74" t="s">
        <v>645</v>
      </c>
      <c r="B123" s="79" t="s">
        <v>654</v>
      </c>
      <c r="C123" s="79" t="s">
        <v>661</v>
      </c>
      <c r="D123" s="79" t="s">
        <v>655</v>
      </c>
      <c r="E123" s="74">
        <v>-2.0599999999999999E-4</v>
      </c>
      <c r="F123" s="79">
        <v>3.1300000000000002E-4</v>
      </c>
      <c r="G123" s="79">
        <v>-0.66</v>
      </c>
      <c r="H123" s="79">
        <v>47934</v>
      </c>
      <c r="I123" s="79">
        <v>48128</v>
      </c>
      <c r="J123" s="83">
        <v>943263</v>
      </c>
    </row>
    <row r="124" spans="1:10" ht="15.75" x14ac:dyDescent="0.2">
      <c r="A124" s="74" t="s">
        <v>645</v>
      </c>
      <c r="B124" s="79" t="s">
        <v>654</v>
      </c>
      <c r="C124" s="79" t="s">
        <v>666</v>
      </c>
      <c r="D124" s="79" t="s">
        <v>655</v>
      </c>
      <c r="E124" s="74">
        <v>-1.92E-4</v>
      </c>
      <c r="F124" s="79">
        <v>3.0600000000000001E-4</v>
      </c>
      <c r="G124" s="79">
        <v>-0.627</v>
      </c>
      <c r="H124" s="79">
        <v>47744</v>
      </c>
      <c r="I124" s="79">
        <v>47925</v>
      </c>
      <c r="J124" s="83">
        <v>943328</v>
      </c>
    </row>
    <row r="125" spans="1:10" ht="15.75" x14ac:dyDescent="0.2">
      <c r="A125" s="74" t="s">
        <v>645</v>
      </c>
      <c r="B125" s="79" t="s">
        <v>712</v>
      </c>
      <c r="C125" s="79" t="s">
        <v>666</v>
      </c>
      <c r="D125" s="79" t="s">
        <v>655</v>
      </c>
      <c r="E125" s="74">
        <v>-2.6699999999999998E-4</v>
      </c>
      <c r="F125" s="79">
        <v>4.3399999999999998E-4</v>
      </c>
      <c r="G125" s="79">
        <v>-0.61499999999999999</v>
      </c>
      <c r="H125" s="79">
        <v>26734</v>
      </c>
      <c r="I125" s="79">
        <v>26876</v>
      </c>
      <c r="J125" s="83">
        <v>532107</v>
      </c>
    </row>
    <row r="126" spans="1:10" ht="15.75" x14ac:dyDescent="0.2">
      <c r="A126" s="74" t="s">
        <v>645</v>
      </c>
      <c r="B126" s="79" t="s">
        <v>664</v>
      </c>
      <c r="C126" s="79" t="s">
        <v>654</v>
      </c>
      <c r="D126" s="79" t="s">
        <v>655</v>
      </c>
      <c r="E126" s="74">
        <v>-2.05E-4</v>
      </c>
      <c r="F126" s="79">
        <v>3.3700000000000001E-4</v>
      </c>
      <c r="G126" s="79">
        <v>-0.61</v>
      </c>
      <c r="H126" s="79">
        <v>46578</v>
      </c>
      <c r="I126" s="79">
        <v>46767</v>
      </c>
      <c r="J126" s="83">
        <v>918107</v>
      </c>
    </row>
    <row r="127" spans="1:10" ht="15.75" x14ac:dyDescent="0.2">
      <c r="A127" s="74" t="s">
        <v>645</v>
      </c>
      <c r="B127" s="79" t="s">
        <v>664</v>
      </c>
      <c r="C127" s="79" t="s">
        <v>666</v>
      </c>
      <c r="D127" s="79" t="s">
        <v>655</v>
      </c>
      <c r="E127" s="74">
        <v>-1.46E-4</v>
      </c>
      <c r="F127" s="79">
        <v>3.5199999999999999E-4</v>
      </c>
      <c r="G127" s="79">
        <v>-0.41399999999999998</v>
      </c>
      <c r="H127" s="79">
        <v>46264</v>
      </c>
      <c r="I127" s="79">
        <v>46397</v>
      </c>
      <c r="J127" s="83">
        <v>914815</v>
      </c>
    </row>
    <row r="128" spans="1:10" ht="15.75" x14ac:dyDescent="0.2">
      <c r="A128" s="74" t="s">
        <v>645</v>
      </c>
      <c r="B128" s="79" t="s">
        <v>735</v>
      </c>
      <c r="C128" s="79" t="s">
        <v>666</v>
      </c>
      <c r="D128" s="79" t="s">
        <v>655</v>
      </c>
      <c r="E128" s="74">
        <v>-1.27E-4</v>
      </c>
      <c r="F128" s="79">
        <v>4.5199999999999998E-4</v>
      </c>
      <c r="G128" s="79">
        <v>-0.28100000000000003</v>
      </c>
      <c r="H128" s="79">
        <v>28353</v>
      </c>
      <c r="I128" s="79">
        <v>28425</v>
      </c>
      <c r="J128" s="83">
        <v>571733</v>
      </c>
    </row>
    <row r="129" spans="1:10" ht="15.75" x14ac:dyDescent="0.2">
      <c r="A129" s="74" t="s">
        <v>645</v>
      </c>
      <c r="B129" s="79" t="s">
        <v>735</v>
      </c>
      <c r="C129" s="79" t="s">
        <v>654</v>
      </c>
      <c r="D129" s="79" t="s">
        <v>655</v>
      </c>
      <c r="E129" s="74">
        <v>-9.2999999999999997E-5</v>
      </c>
      <c r="F129" s="79">
        <v>4.4299999999999998E-4</v>
      </c>
      <c r="G129" s="79">
        <v>-0.21</v>
      </c>
      <c r="H129" s="79">
        <v>28552</v>
      </c>
      <c r="I129" s="79">
        <v>28605</v>
      </c>
      <c r="J129" s="83">
        <v>573221</v>
      </c>
    </row>
    <row r="130" spans="1:10" ht="15.75" x14ac:dyDescent="0.2">
      <c r="A130" s="74" t="s">
        <v>645</v>
      </c>
      <c r="B130" s="79" t="s">
        <v>716</v>
      </c>
      <c r="C130" s="79" t="s">
        <v>654</v>
      </c>
      <c r="D130" s="79" t="s">
        <v>655</v>
      </c>
      <c r="E130" s="74">
        <v>-1.4200000000000001E-4</v>
      </c>
      <c r="F130" s="79">
        <v>7.9100000000000004E-4</v>
      </c>
      <c r="G130" s="79">
        <v>-0.17899999999999999</v>
      </c>
      <c r="H130" s="79">
        <v>3476</v>
      </c>
      <c r="I130" s="79">
        <v>3486</v>
      </c>
      <c r="J130" s="83">
        <v>71711</v>
      </c>
    </row>
    <row r="131" spans="1:10" ht="15.75" x14ac:dyDescent="0.2">
      <c r="A131" s="74" t="s">
        <v>645</v>
      </c>
      <c r="B131" s="79" t="s">
        <v>651</v>
      </c>
      <c r="C131" s="79" t="s">
        <v>654</v>
      </c>
      <c r="D131" s="79" t="s">
        <v>655</v>
      </c>
      <c r="E131" s="74">
        <v>-6.0999999999999999E-5</v>
      </c>
      <c r="F131" s="79">
        <v>3.6200000000000002E-4</v>
      </c>
      <c r="G131" s="79">
        <v>-0.16800000000000001</v>
      </c>
      <c r="H131" s="79">
        <v>47741</v>
      </c>
      <c r="I131" s="79">
        <v>47798</v>
      </c>
      <c r="J131" s="83">
        <v>938671</v>
      </c>
    </row>
    <row r="132" spans="1:10" ht="15.75" x14ac:dyDescent="0.2">
      <c r="A132" s="74" t="s">
        <v>645</v>
      </c>
      <c r="B132" s="79" t="s">
        <v>712</v>
      </c>
      <c r="C132" s="79" t="s">
        <v>661</v>
      </c>
      <c r="D132" s="79" t="s">
        <v>655</v>
      </c>
      <c r="E132" s="74">
        <v>-2.5000000000000001E-5</v>
      </c>
      <c r="F132" s="79">
        <v>4.2700000000000002E-4</v>
      </c>
      <c r="G132" s="79">
        <v>-5.8000000000000003E-2</v>
      </c>
      <c r="H132" s="79">
        <v>26885</v>
      </c>
      <c r="I132" s="79">
        <v>26899</v>
      </c>
      <c r="J132" s="83">
        <v>531926</v>
      </c>
    </row>
    <row r="133" spans="1:10" ht="15.75" x14ac:dyDescent="0.2">
      <c r="A133" s="74" t="s">
        <v>645</v>
      </c>
      <c r="B133" s="79" t="s">
        <v>652</v>
      </c>
      <c r="C133" s="79" t="s">
        <v>661</v>
      </c>
      <c r="D133" s="79" t="s">
        <v>655</v>
      </c>
      <c r="E133" s="74">
        <v>-1.0000000000000001E-5</v>
      </c>
      <c r="F133" s="79">
        <v>3.21E-4</v>
      </c>
      <c r="G133" s="79">
        <v>-3.2000000000000001E-2</v>
      </c>
      <c r="H133" s="79">
        <v>47745</v>
      </c>
      <c r="I133" s="79">
        <v>47755</v>
      </c>
      <c r="J133" s="83">
        <v>943427</v>
      </c>
    </row>
    <row r="134" spans="1:10" ht="15.75" x14ac:dyDescent="0.2">
      <c r="A134" s="74" t="s">
        <v>645</v>
      </c>
      <c r="B134" s="79" t="s">
        <v>651</v>
      </c>
      <c r="C134" s="79" t="s">
        <v>666</v>
      </c>
      <c r="D134" s="79" t="s">
        <v>655</v>
      </c>
      <c r="E134" s="74">
        <v>-9.0000000000000002E-6</v>
      </c>
      <c r="F134" s="79">
        <v>3.6900000000000002E-4</v>
      </c>
      <c r="G134" s="79">
        <v>-2.4E-2</v>
      </c>
      <c r="H134" s="79">
        <v>47400</v>
      </c>
      <c r="I134" s="79">
        <v>47409</v>
      </c>
      <c r="J134" s="83">
        <v>935183</v>
      </c>
    </row>
    <row r="135" spans="1:10" ht="15.75" x14ac:dyDescent="0.2">
      <c r="A135" s="74" t="s">
        <v>645</v>
      </c>
      <c r="B135" s="79" t="s">
        <v>716</v>
      </c>
      <c r="C135" s="79" t="s">
        <v>666</v>
      </c>
      <c r="D135" s="79" t="s">
        <v>655</v>
      </c>
      <c r="E135" s="74">
        <v>4.1E-5</v>
      </c>
      <c r="F135" s="79">
        <v>8.0000000000000004E-4</v>
      </c>
      <c r="G135" s="79">
        <v>5.1999999999999998E-2</v>
      </c>
      <c r="H135" s="79">
        <v>3474</v>
      </c>
      <c r="I135" s="79">
        <v>3471</v>
      </c>
      <c r="J135" s="83">
        <v>71637</v>
      </c>
    </row>
    <row r="136" spans="1:10" ht="15.75" x14ac:dyDescent="0.2">
      <c r="A136" s="74" t="s">
        <v>645</v>
      </c>
      <c r="B136" s="79" t="s">
        <v>680</v>
      </c>
      <c r="C136" s="79" t="s">
        <v>661</v>
      </c>
      <c r="D136" s="79" t="s">
        <v>655</v>
      </c>
      <c r="E136" s="74">
        <v>5.1E-5</v>
      </c>
      <c r="F136" s="79">
        <v>4.37E-4</v>
      </c>
      <c r="G136" s="79">
        <v>0.11700000000000001</v>
      </c>
      <c r="H136" s="79">
        <v>47671</v>
      </c>
      <c r="I136" s="79">
        <v>47623</v>
      </c>
      <c r="J136" s="83">
        <v>941786</v>
      </c>
    </row>
    <row r="137" spans="1:10" ht="15.75" x14ac:dyDescent="0.2">
      <c r="A137" s="74" t="s">
        <v>645</v>
      </c>
      <c r="B137" s="79" t="s">
        <v>729</v>
      </c>
      <c r="C137" s="79" t="s">
        <v>666</v>
      </c>
      <c r="D137" s="79" t="s">
        <v>655</v>
      </c>
      <c r="E137" s="74">
        <v>7.8999999999999996E-5</v>
      </c>
      <c r="F137" s="79">
        <v>4.3199999999999998E-4</v>
      </c>
      <c r="G137" s="79">
        <v>0.184</v>
      </c>
      <c r="H137" s="79">
        <v>40439</v>
      </c>
      <c r="I137" s="79">
        <v>40375</v>
      </c>
      <c r="J137" s="83">
        <v>808559</v>
      </c>
    </row>
    <row r="138" spans="1:10" ht="15.75" x14ac:dyDescent="0.2">
      <c r="A138" s="74" t="s">
        <v>645</v>
      </c>
      <c r="B138" s="79" t="s">
        <v>729</v>
      </c>
      <c r="C138" s="79" t="s">
        <v>654</v>
      </c>
      <c r="D138" s="79" t="s">
        <v>655</v>
      </c>
      <c r="E138" s="74">
        <v>8.1000000000000004E-5</v>
      </c>
      <c r="F138" s="79">
        <v>4.2400000000000001E-4</v>
      </c>
      <c r="G138" s="79">
        <v>0.19</v>
      </c>
      <c r="H138" s="79">
        <v>40759</v>
      </c>
      <c r="I138" s="79">
        <v>40694</v>
      </c>
      <c r="J138" s="83">
        <v>810901</v>
      </c>
    </row>
    <row r="139" spans="1:10" ht="15.75" x14ac:dyDescent="0.2">
      <c r="A139" s="74" t="s">
        <v>645</v>
      </c>
      <c r="B139" s="79" t="s">
        <v>699</v>
      </c>
      <c r="C139" s="79" t="s">
        <v>666</v>
      </c>
      <c r="D139" s="79" t="s">
        <v>655</v>
      </c>
      <c r="E139" s="74">
        <v>1.07E-4</v>
      </c>
      <c r="F139" s="79">
        <v>4.4799999999999999E-4</v>
      </c>
      <c r="G139" s="79">
        <v>0.23899999999999999</v>
      </c>
      <c r="H139" s="79">
        <v>19540</v>
      </c>
      <c r="I139" s="79">
        <v>19498</v>
      </c>
      <c r="J139" s="83">
        <v>391526</v>
      </c>
    </row>
    <row r="140" spans="1:10" ht="15.75" x14ac:dyDescent="0.2">
      <c r="A140" s="74" t="s">
        <v>645</v>
      </c>
      <c r="B140" s="79" t="s">
        <v>799</v>
      </c>
      <c r="C140" s="79" t="s">
        <v>654</v>
      </c>
      <c r="D140" s="79" t="s">
        <v>655</v>
      </c>
      <c r="E140" s="74">
        <v>1.18E-4</v>
      </c>
      <c r="F140" s="79">
        <v>4.84E-4</v>
      </c>
      <c r="G140" s="79">
        <v>0.24399999999999999</v>
      </c>
      <c r="H140" s="79">
        <v>15573</v>
      </c>
      <c r="I140" s="79">
        <v>15535</v>
      </c>
      <c r="J140" s="83">
        <v>316198</v>
      </c>
    </row>
    <row r="141" spans="1:10" ht="15.75" x14ac:dyDescent="0.2">
      <c r="A141" s="74" t="s">
        <v>645</v>
      </c>
      <c r="B141" s="79" t="s">
        <v>699</v>
      </c>
      <c r="C141" s="79" t="s">
        <v>654</v>
      </c>
      <c r="D141" s="79" t="s">
        <v>655</v>
      </c>
      <c r="E141" s="74">
        <v>1.18E-4</v>
      </c>
      <c r="F141" s="79">
        <v>4.3800000000000002E-4</v>
      </c>
      <c r="G141" s="79">
        <v>0.27</v>
      </c>
      <c r="H141" s="79">
        <v>19607</v>
      </c>
      <c r="I141" s="79">
        <v>19561</v>
      </c>
      <c r="J141" s="83">
        <v>392242</v>
      </c>
    </row>
    <row r="142" spans="1:10" ht="15.75" x14ac:dyDescent="0.2">
      <c r="A142" s="74" t="s">
        <v>645</v>
      </c>
      <c r="B142" s="79" t="s">
        <v>735</v>
      </c>
      <c r="C142" s="79" t="s">
        <v>661</v>
      </c>
      <c r="D142" s="79" t="s">
        <v>655</v>
      </c>
      <c r="E142" s="74">
        <v>1.5300000000000001E-4</v>
      </c>
      <c r="F142" s="79">
        <v>4.7899999999999999E-4</v>
      </c>
      <c r="G142" s="79">
        <v>0.31900000000000001</v>
      </c>
      <c r="H142" s="79">
        <v>28474</v>
      </c>
      <c r="I142" s="79">
        <v>28386</v>
      </c>
      <c r="J142" s="83">
        <v>571632</v>
      </c>
    </row>
    <row r="143" spans="1:10" ht="15.75" x14ac:dyDescent="0.2">
      <c r="A143" s="74" t="s">
        <v>645</v>
      </c>
      <c r="B143" s="79" t="s">
        <v>692</v>
      </c>
      <c r="C143" s="79" t="s">
        <v>661</v>
      </c>
      <c r="D143" s="79" t="s">
        <v>655</v>
      </c>
      <c r="E143" s="74">
        <v>1.0900000000000001E-4</v>
      </c>
      <c r="F143" s="79">
        <v>3.3399999999999999E-4</v>
      </c>
      <c r="G143" s="79">
        <v>0.32500000000000001</v>
      </c>
      <c r="H143" s="79">
        <v>47993</v>
      </c>
      <c r="I143" s="79">
        <v>47890</v>
      </c>
      <c r="J143" s="83">
        <v>943391</v>
      </c>
    </row>
    <row r="144" spans="1:10" ht="15.75" x14ac:dyDescent="0.2">
      <c r="A144" s="74" t="s">
        <v>645</v>
      </c>
      <c r="B144" s="79" t="s">
        <v>668</v>
      </c>
      <c r="C144" s="79" t="s">
        <v>661</v>
      </c>
      <c r="D144" s="79" t="s">
        <v>655</v>
      </c>
      <c r="E144" s="74">
        <v>1.3799999999999999E-4</v>
      </c>
      <c r="F144" s="79">
        <v>3.8999999999999999E-4</v>
      </c>
      <c r="G144" s="79">
        <v>0.35299999999999998</v>
      </c>
      <c r="H144" s="79">
        <v>47952</v>
      </c>
      <c r="I144" s="79">
        <v>47822</v>
      </c>
      <c r="J144" s="83">
        <v>943319</v>
      </c>
    </row>
    <row r="145" spans="1:10" ht="15.75" x14ac:dyDescent="0.2">
      <c r="A145" s="74" t="s">
        <v>645</v>
      </c>
      <c r="B145" s="79" t="s">
        <v>651</v>
      </c>
      <c r="C145" s="79" t="s">
        <v>661</v>
      </c>
      <c r="D145" s="79" t="s">
        <v>655</v>
      </c>
      <c r="E145" s="74">
        <v>1.3799999999999999E-4</v>
      </c>
      <c r="F145" s="79">
        <v>3.8900000000000002E-4</v>
      </c>
      <c r="G145" s="79">
        <v>0.35299999999999998</v>
      </c>
      <c r="H145" s="79">
        <v>47662</v>
      </c>
      <c r="I145" s="79">
        <v>47533</v>
      </c>
      <c r="J145" s="83">
        <v>935105</v>
      </c>
    </row>
    <row r="146" spans="1:10" ht="15.75" x14ac:dyDescent="0.2">
      <c r="A146" s="74" t="s">
        <v>645</v>
      </c>
      <c r="B146" s="79" t="s">
        <v>736</v>
      </c>
      <c r="C146" s="79" t="s">
        <v>654</v>
      </c>
      <c r="D146" s="79" t="s">
        <v>655</v>
      </c>
      <c r="E146" s="74">
        <v>2.2800000000000001E-4</v>
      </c>
      <c r="F146" s="79">
        <v>5.1000000000000004E-4</v>
      </c>
      <c r="G146" s="79">
        <v>0.44700000000000001</v>
      </c>
      <c r="H146" s="79">
        <v>15163</v>
      </c>
      <c r="I146" s="79">
        <v>15094</v>
      </c>
      <c r="J146" s="83">
        <v>301192</v>
      </c>
    </row>
    <row r="147" spans="1:10" ht="15.75" x14ac:dyDescent="0.2">
      <c r="A147" s="74" t="s">
        <v>645</v>
      </c>
      <c r="B147" s="79" t="s">
        <v>676</v>
      </c>
      <c r="C147" s="79" t="s">
        <v>661</v>
      </c>
      <c r="D147" s="79" t="s">
        <v>655</v>
      </c>
      <c r="E147" s="74">
        <v>2.0000000000000001E-4</v>
      </c>
      <c r="F147" s="79">
        <v>4.2499999999999998E-4</v>
      </c>
      <c r="G147" s="79">
        <v>0.47</v>
      </c>
      <c r="H147" s="79">
        <v>26582</v>
      </c>
      <c r="I147" s="79">
        <v>26476</v>
      </c>
      <c r="J147" s="83">
        <v>529952</v>
      </c>
    </row>
    <row r="148" spans="1:10" ht="15.75" x14ac:dyDescent="0.2">
      <c r="A148" s="74" t="s">
        <v>645</v>
      </c>
      <c r="B148" s="79" t="s">
        <v>799</v>
      </c>
      <c r="C148" s="79" t="s">
        <v>666</v>
      </c>
      <c r="D148" s="79" t="s">
        <v>655</v>
      </c>
      <c r="E148" s="74">
        <v>2.8299999999999999E-4</v>
      </c>
      <c r="F148" s="79">
        <v>4.9899999999999999E-4</v>
      </c>
      <c r="G148" s="79">
        <v>0.56699999999999995</v>
      </c>
      <c r="H148" s="79">
        <v>15542</v>
      </c>
      <c r="I148" s="79">
        <v>15452</v>
      </c>
      <c r="J148" s="83">
        <v>315671</v>
      </c>
    </row>
    <row r="149" spans="1:10" ht="15.75" x14ac:dyDescent="0.2">
      <c r="A149" s="74" t="s">
        <v>645</v>
      </c>
      <c r="B149" s="79" t="s">
        <v>664</v>
      </c>
      <c r="C149" s="79" t="s">
        <v>661</v>
      </c>
      <c r="D149" s="79" t="s">
        <v>655</v>
      </c>
      <c r="E149" s="74">
        <v>2.0900000000000001E-4</v>
      </c>
      <c r="F149" s="79">
        <v>3.5599999999999998E-4</v>
      </c>
      <c r="G149" s="79">
        <v>0.58599999999999997</v>
      </c>
      <c r="H149" s="79">
        <v>46599</v>
      </c>
      <c r="I149" s="79">
        <v>46408</v>
      </c>
      <c r="J149" s="83">
        <v>914699</v>
      </c>
    </row>
    <row r="150" spans="1:10" ht="15.75" x14ac:dyDescent="0.2">
      <c r="A150" s="74" t="s">
        <v>645</v>
      </c>
      <c r="B150" s="79" t="s">
        <v>646</v>
      </c>
      <c r="C150" s="79" t="s">
        <v>666</v>
      </c>
      <c r="D150" s="79" t="s">
        <v>655</v>
      </c>
      <c r="E150" s="74">
        <v>2.2800000000000001E-4</v>
      </c>
      <c r="F150" s="79">
        <v>3.68E-4</v>
      </c>
      <c r="G150" s="79">
        <v>0.621</v>
      </c>
      <c r="H150" s="79">
        <v>34427</v>
      </c>
      <c r="I150" s="79">
        <v>34271</v>
      </c>
      <c r="J150" s="83">
        <v>683335</v>
      </c>
    </row>
    <row r="151" spans="1:10" ht="15.75" x14ac:dyDescent="0.2">
      <c r="A151" s="74" t="s">
        <v>645</v>
      </c>
      <c r="B151" s="79" t="s">
        <v>706</v>
      </c>
      <c r="C151" s="79" t="s">
        <v>654</v>
      </c>
      <c r="D151" s="79" t="s">
        <v>655</v>
      </c>
      <c r="E151" s="74">
        <v>2.5000000000000001E-4</v>
      </c>
      <c r="F151" s="79">
        <v>3.7500000000000001E-4</v>
      </c>
      <c r="G151" s="79">
        <v>0.66900000000000004</v>
      </c>
      <c r="H151" s="79">
        <v>41036</v>
      </c>
      <c r="I151" s="79">
        <v>40833</v>
      </c>
      <c r="J151" s="83">
        <v>808486</v>
      </c>
    </row>
    <row r="152" spans="1:10" ht="15.75" x14ac:dyDescent="0.2">
      <c r="A152" s="74" t="s">
        <v>645</v>
      </c>
      <c r="B152" s="79" t="s">
        <v>724</v>
      </c>
      <c r="C152" s="79" t="s">
        <v>661</v>
      </c>
      <c r="D152" s="79" t="s">
        <v>655</v>
      </c>
      <c r="E152" s="74">
        <v>2.6600000000000001E-4</v>
      </c>
      <c r="F152" s="79">
        <v>3.9100000000000002E-4</v>
      </c>
      <c r="G152" s="79">
        <v>0.68200000000000005</v>
      </c>
      <c r="H152" s="79">
        <v>43411</v>
      </c>
      <c r="I152" s="79">
        <v>43183</v>
      </c>
      <c r="J152" s="83">
        <v>853699</v>
      </c>
    </row>
    <row r="153" spans="1:10" ht="15.75" x14ac:dyDescent="0.2">
      <c r="A153" s="74" t="s">
        <v>645</v>
      </c>
      <c r="B153" s="79" t="s">
        <v>716</v>
      </c>
      <c r="C153" s="79" t="s">
        <v>661</v>
      </c>
      <c r="D153" s="79" t="s">
        <v>655</v>
      </c>
      <c r="E153" s="74">
        <v>6.2399999999999999E-4</v>
      </c>
      <c r="F153" s="79">
        <v>8.61E-4</v>
      </c>
      <c r="G153" s="79">
        <v>0.72499999999999998</v>
      </c>
      <c r="H153" s="79">
        <v>3519</v>
      </c>
      <c r="I153" s="79">
        <v>3475</v>
      </c>
      <c r="J153" s="83">
        <v>71587</v>
      </c>
    </row>
    <row r="154" spans="1:10" ht="15.75" x14ac:dyDescent="0.2">
      <c r="A154" s="74" t="s">
        <v>645</v>
      </c>
      <c r="B154" s="79" t="s">
        <v>729</v>
      </c>
      <c r="C154" s="79" t="s">
        <v>661</v>
      </c>
      <c r="D154" s="79" t="s">
        <v>655</v>
      </c>
      <c r="E154" s="74">
        <v>3.6699999999999998E-4</v>
      </c>
      <c r="F154" s="79">
        <v>4.6200000000000001E-4</v>
      </c>
      <c r="G154" s="79">
        <v>0.79300000000000004</v>
      </c>
      <c r="H154" s="79">
        <v>40665</v>
      </c>
      <c r="I154" s="79">
        <v>40368</v>
      </c>
      <c r="J154" s="83">
        <v>808331</v>
      </c>
    </row>
    <row r="155" spans="1:10" ht="15.75" x14ac:dyDescent="0.2">
      <c r="A155" s="74" t="s">
        <v>645</v>
      </c>
      <c r="B155" s="79" t="s">
        <v>799</v>
      </c>
      <c r="C155" s="79" t="s">
        <v>661</v>
      </c>
      <c r="D155" s="79" t="s">
        <v>655</v>
      </c>
      <c r="E155" s="74">
        <v>4.8000000000000001E-4</v>
      </c>
      <c r="F155" s="79">
        <v>5.5699999999999999E-4</v>
      </c>
      <c r="G155" s="79">
        <v>0.86199999999999999</v>
      </c>
      <c r="H155" s="79">
        <v>15550</v>
      </c>
      <c r="I155" s="79">
        <v>15399</v>
      </c>
      <c r="J155" s="83">
        <v>315552</v>
      </c>
    </row>
    <row r="156" spans="1:10" ht="15.75" x14ac:dyDescent="0.2">
      <c r="A156" s="74" t="s">
        <v>645</v>
      </c>
      <c r="B156" s="79" t="s">
        <v>646</v>
      </c>
      <c r="C156" s="79" t="s">
        <v>654</v>
      </c>
      <c r="D156" s="79" t="s">
        <v>655</v>
      </c>
      <c r="E156" s="74">
        <v>3.0800000000000001E-4</v>
      </c>
      <c r="F156" s="79">
        <v>3.5E-4</v>
      </c>
      <c r="G156" s="79">
        <v>0.88200000000000001</v>
      </c>
      <c r="H156" s="79">
        <v>34646</v>
      </c>
      <c r="I156" s="79">
        <v>34435</v>
      </c>
      <c r="J156" s="83">
        <v>685027</v>
      </c>
    </row>
    <row r="157" spans="1:10" ht="15.75" x14ac:dyDescent="0.2">
      <c r="A157" s="74" t="s">
        <v>645</v>
      </c>
      <c r="B157" s="79" t="s">
        <v>736</v>
      </c>
      <c r="C157" s="79" t="s">
        <v>666</v>
      </c>
      <c r="D157" s="79" t="s">
        <v>655</v>
      </c>
      <c r="E157" s="74">
        <v>5.3200000000000003E-4</v>
      </c>
      <c r="F157" s="79">
        <v>5.2300000000000003E-4</v>
      </c>
      <c r="G157" s="79">
        <v>1.0169999999999999</v>
      </c>
      <c r="H157" s="79">
        <v>15109</v>
      </c>
      <c r="I157" s="79">
        <v>14949</v>
      </c>
      <c r="J157" s="83">
        <v>300549</v>
      </c>
    </row>
    <row r="158" spans="1:10" ht="15.75" x14ac:dyDescent="0.2">
      <c r="A158" s="74" t="s">
        <v>645</v>
      </c>
      <c r="B158" s="79" t="s">
        <v>706</v>
      </c>
      <c r="C158" s="79" t="s">
        <v>666</v>
      </c>
      <c r="D158" s="79" t="s">
        <v>655</v>
      </c>
      <c r="E158" s="74">
        <v>4.0400000000000001E-4</v>
      </c>
      <c r="F158" s="79">
        <v>3.7399999999999998E-4</v>
      </c>
      <c r="G158" s="79">
        <v>1.079</v>
      </c>
      <c r="H158" s="79">
        <v>40807</v>
      </c>
      <c r="I158" s="79">
        <v>40482</v>
      </c>
      <c r="J158" s="83">
        <v>806182</v>
      </c>
    </row>
    <row r="159" spans="1:10" ht="15.75" x14ac:dyDescent="0.2">
      <c r="A159" s="74" t="s">
        <v>645</v>
      </c>
      <c r="B159" s="79" t="s">
        <v>706</v>
      </c>
      <c r="C159" s="79" t="s">
        <v>661</v>
      </c>
      <c r="D159" s="79" t="s">
        <v>655</v>
      </c>
      <c r="E159" s="74">
        <v>4.46E-4</v>
      </c>
      <c r="F159" s="79">
        <v>4.0900000000000002E-4</v>
      </c>
      <c r="G159" s="79">
        <v>1.091</v>
      </c>
      <c r="H159" s="79">
        <v>41026</v>
      </c>
      <c r="I159" s="79">
        <v>40667</v>
      </c>
      <c r="J159" s="83">
        <v>806091</v>
      </c>
    </row>
    <row r="160" spans="1:10" ht="15.75" x14ac:dyDescent="0.2">
      <c r="A160" s="74" t="s">
        <v>645</v>
      </c>
      <c r="B160" s="79" t="s">
        <v>699</v>
      </c>
      <c r="C160" s="79" t="s">
        <v>661</v>
      </c>
      <c r="D160" s="79" t="s">
        <v>655</v>
      </c>
      <c r="E160" s="74">
        <v>5.1800000000000001E-4</v>
      </c>
      <c r="F160" s="79">
        <v>4.6500000000000003E-4</v>
      </c>
      <c r="G160" s="79">
        <v>1.115</v>
      </c>
      <c r="H160" s="79">
        <v>19633</v>
      </c>
      <c r="I160" s="79">
        <v>19430</v>
      </c>
      <c r="J160" s="83">
        <v>391339</v>
      </c>
    </row>
    <row r="161" spans="1:10" ht="15.75" x14ac:dyDescent="0.2">
      <c r="A161" s="74" t="s">
        <v>645</v>
      </c>
      <c r="B161" s="79" t="s">
        <v>736</v>
      </c>
      <c r="C161" s="79" t="s">
        <v>661</v>
      </c>
      <c r="D161" s="79" t="s">
        <v>655</v>
      </c>
      <c r="E161" s="74">
        <v>7.0500000000000001E-4</v>
      </c>
      <c r="F161" s="79">
        <v>5.7300000000000005E-4</v>
      </c>
      <c r="G161" s="79">
        <v>1.23</v>
      </c>
      <c r="H161" s="79">
        <v>15194</v>
      </c>
      <c r="I161" s="79">
        <v>14982</v>
      </c>
      <c r="J161" s="83">
        <v>300359</v>
      </c>
    </row>
    <row r="162" spans="1:10" ht="15.75" x14ac:dyDescent="0.2">
      <c r="A162" s="74" t="s">
        <v>645</v>
      </c>
      <c r="B162" s="79" t="s">
        <v>660</v>
      </c>
      <c r="C162" s="79" t="s">
        <v>666</v>
      </c>
      <c r="D162" s="79" t="s">
        <v>655</v>
      </c>
      <c r="E162" s="74">
        <v>4.7800000000000002E-4</v>
      </c>
      <c r="F162" s="79">
        <v>3.8499999999999998E-4</v>
      </c>
      <c r="G162" s="79">
        <v>1.2430000000000001</v>
      </c>
      <c r="H162" s="79">
        <v>40822</v>
      </c>
      <c r="I162" s="79">
        <v>40433</v>
      </c>
      <c r="J162" s="83">
        <v>814369</v>
      </c>
    </row>
    <row r="163" spans="1:10" ht="15.75" x14ac:dyDescent="0.2">
      <c r="A163" s="74" t="s">
        <v>645</v>
      </c>
      <c r="B163" s="79" t="s">
        <v>660</v>
      </c>
      <c r="C163" s="79" t="s">
        <v>654</v>
      </c>
      <c r="D163" s="79" t="s">
        <v>655</v>
      </c>
      <c r="E163" s="74">
        <v>4.9600000000000002E-4</v>
      </c>
      <c r="F163" s="79">
        <v>3.8000000000000002E-4</v>
      </c>
      <c r="G163" s="79">
        <v>1.3049999999999999</v>
      </c>
      <c r="H163" s="79">
        <v>41076</v>
      </c>
      <c r="I163" s="79">
        <v>40671</v>
      </c>
      <c r="J163" s="83">
        <v>816521</v>
      </c>
    </row>
    <row r="164" spans="1:10" ht="15.75" x14ac:dyDescent="0.2">
      <c r="A164" s="74" t="s">
        <v>645</v>
      </c>
      <c r="B164" s="79" t="s">
        <v>723</v>
      </c>
      <c r="C164" s="79" t="s">
        <v>661</v>
      </c>
      <c r="D164" s="79" t="s">
        <v>655</v>
      </c>
      <c r="E164" s="74">
        <v>9.1699999999999995E-4</v>
      </c>
      <c r="F164" s="79">
        <v>4.95E-4</v>
      </c>
      <c r="G164" s="79">
        <v>1.853</v>
      </c>
      <c r="H164" s="79">
        <v>28736</v>
      </c>
      <c r="I164" s="79">
        <v>28216</v>
      </c>
      <c r="J164" s="83">
        <v>567450</v>
      </c>
    </row>
    <row r="165" spans="1:10" ht="15.75" x14ac:dyDescent="0.2">
      <c r="A165" s="74" t="s">
        <v>645</v>
      </c>
      <c r="B165" s="79" t="s">
        <v>660</v>
      </c>
      <c r="C165" s="79" t="s">
        <v>661</v>
      </c>
      <c r="D165" s="79" t="s">
        <v>655</v>
      </c>
      <c r="E165" s="74">
        <v>8.4800000000000001E-4</v>
      </c>
      <c r="F165" s="79">
        <v>4.1100000000000002E-4</v>
      </c>
      <c r="G165" s="85">
        <v>2.0640000000000001</v>
      </c>
      <c r="H165" s="79">
        <v>41166</v>
      </c>
      <c r="I165" s="79">
        <v>40476</v>
      </c>
      <c r="J165" s="83">
        <v>814072</v>
      </c>
    </row>
    <row r="166" spans="1:10" ht="15.75" x14ac:dyDescent="0.2">
      <c r="A166" s="74" t="s">
        <v>645</v>
      </c>
      <c r="B166" s="79" t="s">
        <v>650</v>
      </c>
      <c r="C166" s="79" t="s">
        <v>654</v>
      </c>
      <c r="D166" s="79" t="s">
        <v>655</v>
      </c>
      <c r="E166" s="74">
        <v>8.5599999999999999E-4</v>
      </c>
      <c r="F166" s="79">
        <v>3.8499999999999998E-4</v>
      </c>
      <c r="G166" s="85">
        <v>2.2229999999999999</v>
      </c>
      <c r="H166" s="79">
        <v>48453</v>
      </c>
      <c r="I166" s="79">
        <v>47647</v>
      </c>
      <c r="J166" s="83">
        <v>941900</v>
      </c>
    </row>
    <row r="167" spans="1:10" ht="15.75" x14ac:dyDescent="0.2">
      <c r="A167" s="74" t="s">
        <v>645</v>
      </c>
      <c r="B167" s="79" t="s">
        <v>726</v>
      </c>
      <c r="C167" s="79" t="s">
        <v>666</v>
      </c>
      <c r="D167" s="79" t="s">
        <v>655</v>
      </c>
      <c r="E167" s="74">
        <v>1.106E-3</v>
      </c>
      <c r="F167" s="79">
        <v>4.8999999999999998E-4</v>
      </c>
      <c r="G167" s="85">
        <v>2.2549999999999999</v>
      </c>
      <c r="H167" s="79">
        <v>16204</v>
      </c>
      <c r="I167" s="79">
        <v>15850</v>
      </c>
      <c r="J167" s="83">
        <v>319940</v>
      </c>
    </row>
    <row r="168" spans="1:10" ht="15.75" x14ac:dyDescent="0.2">
      <c r="A168" s="74" t="s">
        <v>645</v>
      </c>
      <c r="B168" s="79" t="s">
        <v>723</v>
      </c>
      <c r="C168" s="79" t="s">
        <v>654</v>
      </c>
      <c r="D168" s="79" t="s">
        <v>655</v>
      </c>
      <c r="E168" s="74">
        <v>1.1150000000000001E-3</v>
      </c>
      <c r="F168" s="79">
        <v>4.6299999999999998E-4</v>
      </c>
      <c r="G168" s="85">
        <v>2.407</v>
      </c>
      <c r="H168" s="79">
        <v>28839</v>
      </c>
      <c r="I168" s="79">
        <v>28204</v>
      </c>
      <c r="J168" s="83">
        <v>569082</v>
      </c>
    </row>
    <row r="169" spans="1:10" ht="15.75" x14ac:dyDescent="0.2">
      <c r="A169" s="74" t="s">
        <v>645</v>
      </c>
      <c r="B169" s="79" t="s">
        <v>726</v>
      </c>
      <c r="C169" s="79" t="s">
        <v>654</v>
      </c>
      <c r="D169" s="79" t="s">
        <v>655</v>
      </c>
      <c r="E169" s="74">
        <v>1.2489999999999999E-3</v>
      </c>
      <c r="F169" s="79">
        <v>4.7100000000000001E-4</v>
      </c>
      <c r="G169" s="85">
        <v>2.6549999999999998</v>
      </c>
      <c r="H169" s="79">
        <v>16294</v>
      </c>
      <c r="I169" s="79">
        <v>15893</v>
      </c>
      <c r="J169" s="83">
        <v>320732</v>
      </c>
    </row>
    <row r="170" spans="1:10" ht="15.75" x14ac:dyDescent="0.2">
      <c r="A170" s="74" t="s">
        <v>645</v>
      </c>
      <c r="B170" s="79" t="s">
        <v>723</v>
      </c>
      <c r="C170" s="79" t="s">
        <v>666</v>
      </c>
      <c r="D170" s="79" t="s">
        <v>655</v>
      </c>
      <c r="E170" s="74">
        <v>1.3389999999999999E-3</v>
      </c>
      <c r="F170" s="79">
        <v>4.7800000000000002E-4</v>
      </c>
      <c r="G170" s="85">
        <v>2.8</v>
      </c>
      <c r="H170" s="79">
        <v>28713</v>
      </c>
      <c r="I170" s="79">
        <v>27953</v>
      </c>
      <c r="J170" s="83">
        <v>567456</v>
      </c>
    </row>
    <row r="171" spans="1:10" ht="15.75" x14ac:dyDescent="0.2">
      <c r="A171" s="74" t="s">
        <v>645</v>
      </c>
      <c r="B171" s="79" t="s">
        <v>650</v>
      </c>
      <c r="C171" s="79" t="s">
        <v>661</v>
      </c>
      <c r="D171" s="79" t="s">
        <v>655</v>
      </c>
      <c r="E171" s="74">
        <v>1.191E-3</v>
      </c>
      <c r="F171" s="79">
        <v>4.2299999999999998E-4</v>
      </c>
      <c r="G171" s="85">
        <v>2.8180000000000001</v>
      </c>
      <c r="H171" s="79">
        <v>48442</v>
      </c>
      <c r="I171" s="79">
        <v>47325</v>
      </c>
      <c r="J171" s="83">
        <v>938307</v>
      </c>
    </row>
    <row r="172" spans="1:10" ht="15.75" x14ac:dyDescent="0.2">
      <c r="A172" s="74" t="s">
        <v>645</v>
      </c>
      <c r="B172" s="79" t="s">
        <v>650</v>
      </c>
      <c r="C172" s="79" t="s">
        <v>666</v>
      </c>
      <c r="D172" s="79" t="s">
        <v>655</v>
      </c>
      <c r="E172" s="74">
        <v>1.1869999999999999E-3</v>
      </c>
      <c r="F172" s="79">
        <v>4.0499999999999998E-4</v>
      </c>
      <c r="G172" s="85">
        <v>2.9340000000000002</v>
      </c>
      <c r="H172" s="79">
        <v>48188</v>
      </c>
      <c r="I172" s="79">
        <v>47074</v>
      </c>
      <c r="J172" s="83">
        <v>938357</v>
      </c>
    </row>
    <row r="173" spans="1:10" ht="15.75" x14ac:dyDescent="0.2">
      <c r="A173" s="74" t="s">
        <v>645</v>
      </c>
      <c r="B173" s="79" t="s">
        <v>646</v>
      </c>
      <c r="C173" s="79" t="s">
        <v>661</v>
      </c>
      <c r="D173" s="79" t="s">
        <v>655</v>
      </c>
      <c r="E173" s="74">
        <v>1.0889999999999999E-3</v>
      </c>
      <c r="F173" s="79">
        <v>3.6499999999999998E-4</v>
      </c>
      <c r="G173" s="85">
        <v>2.9809999999999999</v>
      </c>
      <c r="H173" s="79">
        <v>34821</v>
      </c>
      <c r="I173" s="79">
        <v>34077</v>
      </c>
      <c r="J173" s="83">
        <v>683111</v>
      </c>
    </row>
    <row r="174" spans="1:10" ht="15.75" x14ac:dyDescent="0.2">
      <c r="A174" s="74" t="s">
        <v>645</v>
      </c>
      <c r="B174" s="79" t="s">
        <v>697</v>
      </c>
      <c r="C174" s="79" t="s">
        <v>661</v>
      </c>
      <c r="D174" s="79" t="s">
        <v>655</v>
      </c>
      <c r="E174" s="74">
        <v>1.2110000000000001E-3</v>
      </c>
      <c r="F174" s="79">
        <v>4.06E-4</v>
      </c>
      <c r="G174" s="85">
        <v>2.9809999999999999</v>
      </c>
      <c r="H174" s="79">
        <v>44794</v>
      </c>
      <c r="I174" s="79">
        <v>43739</v>
      </c>
      <c r="J174" s="83">
        <v>871088</v>
      </c>
    </row>
    <row r="175" spans="1:10" ht="15.75" x14ac:dyDescent="0.2">
      <c r="A175" s="74" t="s">
        <v>645</v>
      </c>
      <c r="B175" s="79" t="s">
        <v>726</v>
      </c>
      <c r="C175" s="79" t="s">
        <v>661</v>
      </c>
      <c r="D175" s="79" t="s">
        <v>655</v>
      </c>
      <c r="E175" s="74">
        <v>1.56E-3</v>
      </c>
      <c r="F175" s="79">
        <v>5.0299999999999997E-4</v>
      </c>
      <c r="G175" s="86">
        <v>3.0990000000000002</v>
      </c>
      <c r="H175" s="79">
        <v>16352</v>
      </c>
      <c r="I175" s="79">
        <v>15853</v>
      </c>
      <c r="J175" s="83">
        <v>319865</v>
      </c>
    </row>
    <row r="176" spans="1:10" ht="15.75" x14ac:dyDescent="0.2">
      <c r="A176" s="74" t="s">
        <v>645</v>
      </c>
      <c r="B176" s="79" t="s">
        <v>697</v>
      </c>
      <c r="C176" s="79" t="s">
        <v>666</v>
      </c>
      <c r="D176" s="79" t="s">
        <v>655</v>
      </c>
      <c r="E176" s="74">
        <v>1.2199999999999999E-3</v>
      </c>
      <c r="F176" s="79">
        <v>3.8699999999999997E-4</v>
      </c>
      <c r="G176" s="86">
        <v>3.149</v>
      </c>
      <c r="H176" s="79">
        <v>44699</v>
      </c>
      <c r="I176" s="79">
        <v>43636</v>
      </c>
      <c r="J176" s="83">
        <v>871389</v>
      </c>
    </row>
    <row r="177" spans="1:10" ht="15.75" x14ac:dyDescent="0.2">
      <c r="A177" s="74" t="s">
        <v>645</v>
      </c>
      <c r="B177" s="79" t="s">
        <v>711</v>
      </c>
      <c r="C177" s="79" t="s">
        <v>666</v>
      </c>
      <c r="D177" s="79" t="s">
        <v>655</v>
      </c>
      <c r="E177" s="74">
        <v>1.5889999999999999E-3</v>
      </c>
      <c r="F177" s="79">
        <v>4.6700000000000002E-4</v>
      </c>
      <c r="G177" s="86">
        <v>3.403</v>
      </c>
      <c r="H177" s="79">
        <v>40307</v>
      </c>
      <c r="I177" s="79">
        <v>39052</v>
      </c>
      <c r="J177" s="83">
        <v>789222</v>
      </c>
    </row>
    <row r="178" spans="1:10" ht="15.75" x14ac:dyDescent="0.2">
      <c r="A178" s="74" t="s">
        <v>645</v>
      </c>
      <c r="B178" s="79" t="s">
        <v>697</v>
      </c>
      <c r="C178" s="79" t="s">
        <v>654</v>
      </c>
      <c r="D178" s="79" t="s">
        <v>655</v>
      </c>
      <c r="E178" s="74">
        <v>1.3439999999999999E-3</v>
      </c>
      <c r="F178" s="79">
        <v>3.7399999999999998E-4</v>
      </c>
      <c r="G178" s="86">
        <v>3.593</v>
      </c>
      <c r="H178" s="79">
        <v>44996</v>
      </c>
      <c r="I178" s="79">
        <v>43821</v>
      </c>
      <c r="J178" s="83">
        <v>874054</v>
      </c>
    </row>
    <row r="179" spans="1:10" ht="15.75" x14ac:dyDescent="0.2">
      <c r="A179" s="74" t="s">
        <v>645</v>
      </c>
      <c r="B179" s="79" t="s">
        <v>711</v>
      </c>
      <c r="C179" s="79" t="s">
        <v>661</v>
      </c>
      <c r="D179" s="79" t="s">
        <v>655</v>
      </c>
      <c r="E179" s="74">
        <v>1.7769999999999999E-3</v>
      </c>
      <c r="F179" s="79">
        <v>4.8799999999999999E-4</v>
      </c>
      <c r="G179" s="86">
        <v>3.6440000000000001</v>
      </c>
      <c r="H179" s="79">
        <v>40531</v>
      </c>
      <c r="I179" s="79">
        <v>39129</v>
      </c>
      <c r="J179" s="83">
        <v>788875</v>
      </c>
    </row>
    <row r="180" spans="1:10" ht="15.75" x14ac:dyDescent="0.2">
      <c r="A180" s="74" t="s">
        <v>645</v>
      </c>
      <c r="B180" s="79" t="s">
        <v>707</v>
      </c>
      <c r="C180" s="79" t="s">
        <v>654</v>
      </c>
      <c r="D180" s="79" t="s">
        <v>655</v>
      </c>
      <c r="E180" s="74">
        <v>1.4840000000000001E-3</v>
      </c>
      <c r="F180" s="79">
        <v>3.86E-4</v>
      </c>
      <c r="G180" s="86">
        <v>3.8479999999999999</v>
      </c>
      <c r="H180" s="79">
        <v>25927</v>
      </c>
      <c r="I180" s="79">
        <v>25179</v>
      </c>
      <c r="J180" s="83">
        <v>504182</v>
      </c>
    </row>
    <row r="181" spans="1:10" ht="15.75" x14ac:dyDescent="0.2">
      <c r="A181" s="74" t="s">
        <v>645</v>
      </c>
      <c r="B181" s="79" t="s">
        <v>707</v>
      </c>
      <c r="C181" s="79" t="s">
        <v>661</v>
      </c>
      <c r="D181" s="79" t="s">
        <v>655</v>
      </c>
      <c r="E181" s="74">
        <v>1.653E-3</v>
      </c>
      <c r="F181" s="79">
        <v>4.15E-4</v>
      </c>
      <c r="G181" s="86">
        <v>3.9849999999999999</v>
      </c>
      <c r="H181" s="79">
        <v>25913</v>
      </c>
      <c r="I181" s="79">
        <v>25081</v>
      </c>
      <c r="J181" s="83">
        <v>502898</v>
      </c>
    </row>
    <row r="182" spans="1:10" ht="15.75" x14ac:dyDescent="0.2">
      <c r="A182" s="74" t="s">
        <v>645</v>
      </c>
      <c r="B182" s="79" t="s">
        <v>707</v>
      </c>
      <c r="C182" s="79" t="s">
        <v>666</v>
      </c>
      <c r="D182" s="79" t="s">
        <v>655</v>
      </c>
      <c r="E182" s="74">
        <v>1.6789999999999999E-3</v>
      </c>
      <c r="F182" s="79">
        <v>4.0999999999999999E-4</v>
      </c>
      <c r="G182" s="86">
        <v>4.0960000000000001</v>
      </c>
      <c r="H182" s="79">
        <v>25814</v>
      </c>
      <c r="I182" s="79">
        <v>24969</v>
      </c>
      <c r="J182" s="83">
        <v>503219</v>
      </c>
    </row>
    <row r="183" spans="1:10" ht="15.75" x14ac:dyDescent="0.2">
      <c r="A183" s="74" t="s">
        <v>645</v>
      </c>
      <c r="B183" s="79" t="s">
        <v>711</v>
      </c>
      <c r="C183" s="79" t="s">
        <v>654</v>
      </c>
      <c r="D183" s="79" t="s">
        <v>655</v>
      </c>
      <c r="E183" s="74">
        <v>1.89E-3</v>
      </c>
      <c r="F183" s="79">
        <v>4.5199999999999998E-4</v>
      </c>
      <c r="G183" s="86">
        <v>4.1849999999999996</v>
      </c>
      <c r="H183" s="79">
        <v>40680</v>
      </c>
      <c r="I183" s="79">
        <v>39184</v>
      </c>
      <c r="J183" s="83">
        <v>791209</v>
      </c>
    </row>
    <row r="184" spans="1:10" ht="15.75" x14ac:dyDescent="0.2">
      <c r="A184" s="74" t="s">
        <v>645</v>
      </c>
      <c r="B184" s="79" t="s">
        <v>663</v>
      </c>
      <c r="C184" s="79" t="s">
        <v>654</v>
      </c>
      <c r="D184" s="79" t="s">
        <v>655</v>
      </c>
      <c r="E184" s="74">
        <v>1.4580000000000001E-3</v>
      </c>
      <c r="F184" s="79">
        <v>3.2499999999999999E-4</v>
      </c>
      <c r="G184" s="86">
        <v>4.4859999999999998</v>
      </c>
      <c r="H184" s="79">
        <v>47553</v>
      </c>
      <c r="I184" s="79">
        <v>46205</v>
      </c>
      <c r="J184" s="83">
        <v>925008</v>
      </c>
    </row>
    <row r="185" spans="1:10" ht="15.75" x14ac:dyDescent="0.2">
      <c r="A185" s="74" t="s">
        <v>645</v>
      </c>
      <c r="B185" s="79" t="s">
        <v>717</v>
      </c>
      <c r="C185" s="79" t="s">
        <v>666</v>
      </c>
      <c r="D185" s="79" t="s">
        <v>655</v>
      </c>
      <c r="E185" s="74">
        <v>1.9970000000000001E-3</v>
      </c>
      <c r="F185" s="79">
        <v>4.3199999999999998E-4</v>
      </c>
      <c r="G185" s="86">
        <v>4.6239999999999997</v>
      </c>
      <c r="H185" s="79">
        <v>27645</v>
      </c>
      <c r="I185" s="79">
        <v>26571</v>
      </c>
      <c r="J185" s="83">
        <v>537632</v>
      </c>
    </row>
    <row r="186" spans="1:10" ht="15.75" x14ac:dyDescent="0.2">
      <c r="A186" s="74" t="s">
        <v>645</v>
      </c>
      <c r="B186" s="79" t="s">
        <v>717</v>
      </c>
      <c r="C186" s="79" t="s">
        <v>654</v>
      </c>
      <c r="D186" s="79" t="s">
        <v>655</v>
      </c>
      <c r="E186" s="74">
        <v>1.8680000000000001E-3</v>
      </c>
      <c r="F186" s="79">
        <v>4.0200000000000001E-4</v>
      </c>
      <c r="G186" s="86">
        <v>4.6500000000000004</v>
      </c>
      <c r="H186" s="79">
        <v>27742</v>
      </c>
      <c r="I186" s="79">
        <v>26736</v>
      </c>
      <c r="J186" s="83">
        <v>538601</v>
      </c>
    </row>
    <row r="187" spans="1:10" ht="15.75" x14ac:dyDescent="0.2">
      <c r="A187" s="74" t="s">
        <v>645</v>
      </c>
      <c r="B187" s="79" t="s">
        <v>663</v>
      </c>
      <c r="C187" s="79" t="s">
        <v>666</v>
      </c>
      <c r="D187" s="79" t="s">
        <v>655</v>
      </c>
      <c r="E187" s="74">
        <v>1.554E-3</v>
      </c>
      <c r="F187" s="79">
        <v>3.2899999999999997E-4</v>
      </c>
      <c r="G187" s="86">
        <v>4.7249999999999996</v>
      </c>
      <c r="H187" s="79">
        <v>47292</v>
      </c>
      <c r="I187" s="79">
        <v>45860</v>
      </c>
      <c r="J187" s="83">
        <v>921877</v>
      </c>
    </row>
    <row r="188" spans="1:10" ht="15.75" x14ac:dyDescent="0.2">
      <c r="A188" s="74" t="s">
        <v>645</v>
      </c>
      <c r="B188" s="79" t="s">
        <v>663</v>
      </c>
      <c r="C188" s="79" t="s">
        <v>661</v>
      </c>
      <c r="D188" s="79" t="s">
        <v>655</v>
      </c>
      <c r="E188" s="74">
        <v>1.6080000000000001E-3</v>
      </c>
      <c r="F188" s="79">
        <v>3.3599999999999998E-4</v>
      </c>
      <c r="G188" s="86">
        <v>4.7889999999999997</v>
      </c>
      <c r="H188" s="79">
        <v>47506</v>
      </c>
      <c r="I188" s="79">
        <v>46024</v>
      </c>
      <c r="J188" s="83">
        <v>921664</v>
      </c>
    </row>
    <row r="189" spans="1:10" ht="15.75" x14ac:dyDescent="0.2">
      <c r="A189" s="74" t="s">
        <v>645</v>
      </c>
      <c r="B189" s="79" t="s">
        <v>717</v>
      </c>
      <c r="C189" s="79" t="s">
        <v>661</v>
      </c>
      <c r="D189" s="79" t="s">
        <v>655</v>
      </c>
      <c r="E189" s="74">
        <v>2.2490000000000001E-3</v>
      </c>
      <c r="F189" s="79">
        <v>4.46E-4</v>
      </c>
      <c r="G189" s="86">
        <v>5.0449999999999999</v>
      </c>
      <c r="H189" s="79">
        <v>27765</v>
      </c>
      <c r="I189" s="79">
        <v>26557</v>
      </c>
      <c r="J189" s="83">
        <v>537268</v>
      </c>
    </row>
    <row r="190" spans="1:10" ht="15.75" x14ac:dyDescent="0.2">
      <c r="A190" s="74" t="s">
        <v>645</v>
      </c>
      <c r="B190" s="79" t="s">
        <v>710</v>
      </c>
      <c r="C190" s="79" t="s">
        <v>654</v>
      </c>
      <c r="D190" s="79" t="s">
        <v>655</v>
      </c>
      <c r="E190" s="74">
        <v>1.97E-3</v>
      </c>
      <c r="F190" s="79">
        <v>3.3799999999999998E-4</v>
      </c>
      <c r="G190" s="86">
        <v>5.8239999999999998</v>
      </c>
      <c r="H190" s="79">
        <v>39221</v>
      </c>
      <c r="I190" s="79">
        <v>37725</v>
      </c>
      <c r="J190" s="83">
        <v>759661</v>
      </c>
    </row>
    <row r="191" spans="1:10" ht="15.75" x14ac:dyDescent="0.2">
      <c r="A191" s="74" t="s">
        <v>645</v>
      </c>
      <c r="B191" s="79" t="s">
        <v>710</v>
      </c>
      <c r="C191" s="79" t="s">
        <v>661</v>
      </c>
      <c r="D191" s="79" t="s">
        <v>655</v>
      </c>
      <c r="E191" s="74">
        <v>2.0709999999999999E-3</v>
      </c>
      <c r="F191" s="79">
        <v>3.5100000000000002E-4</v>
      </c>
      <c r="G191" s="86">
        <v>5.9050000000000002</v>
      </c>
      <c r="H191" s="79">
        <v>39176</v>
      </c>
      <c r="I191" s="79">
        <v>37608</v>
      </c>
      <c r="J191" s="83">
        <v>757366</v>
      </c>
    </row>
    <row r="192" spans="1:10" ht="15.75" x14ac:dyDescent="0.2">
      <c r="A192" s="74" t="s">
        <v>645</v>
      </c>
      <c r="B192" s="79" t="s">
        <v>710</v>
      </c>
      <c r="C192" s="79" t="s">
        <v>666</v>
      </c>
      <c r="D192" s="79" t="s">
        <v>655</v>
      </c>
      <c r="E192" s="74">
        <v>2.0869999999999999E-3</v>
      </c>
      <c r="F192" s="79">
        <v>3.4299999999999999E-4</v>
      </c>
      <c r="G192" s="86">
        <v>6.0919999999999996</v>
      </c>
      <c r="H192" s="79">
        <v>39073</v>
      </c>
      <c r="I192" s="79">
        <v>37492</v>
      </c>
      <c r="J192" s="83">
        <v>757771</v>
      </c>
    </row>
    <row r="193" spans="1:10" ht="15.75" x14ac:dyDescent="0.2">
      <c r="A193" s="74" t="s">
        <v>645</v>
      </c>
      <c r="B193" s="79" t="s">
        <v>698</v>
      </c>
      <c r="C193" s="79" t="s">
        <v>661</v>
      </c>
      <c r="D193" s="79" t="s">
        <v>655</v>
      </c>
      <c r="E193" s="74">
        <v>3.3270000000000001E-3</v>
      </c>
      <c r="F193" s="79">
        <v>5.2099999999999998E-4</v>
      </c>
      <c r="G193" s="86">
        <v>6.39</v>
      </c>
      <c r="H193" s="79">
        <v>34212</v>
      </c>
      <c r="I193" s="79">
        <v>32041</v>
      </c>
      <c r="J193" s="83">
        <v>652538</v>
      </c>
    </row>
    <row r="194" spans="1:10" ht="15.75" x14ac:dyDescent="0.2">
      <c r="A194" s="74" t="s">
        <v>645</v>
      </c>
      <c r="B194" s="79" t="s">
        <v>698</v>
      </c>
      <c r="C194" s="79" t="s">
        <v>666</v>
      </c>
      <c r="D194" s="79" t="s">
        <v>655</v>
      </c>
      <c r="E194" s="74">
        <v>3.5019999999999999E-3</v>
      </c>
      <c r="F194" s="79">
        <v>5.1000000000000004E-4</v>
      </c>
      <c r="G194" s="86">
        <v>6.8689999999999998</v>
      </c>
      <c r="H194" s="79">
        <v>34167</v>
      </c>
      <c r="I194" s="79">
        <v>31881</v>
      </c>
      <c r="J194" s="83">
        <v>652937</v>
      </c>
    </row>
    <row r="195" spans="1:10" ht="15.75" x14ac:dyDescent="0.2">
      <c r="A195" s="74" t="s">
        <v>645</v>
      </c>
      <c r="B195" s="79" t="s">
        <v>698</v>
      </c>
      <c r="C195" s="79" t="s">
        <v>654</v>
      </c>
      <c r="D195" s="79" t="s">
        <v>655</v>
      </c>
      <c r="E195" s="74">
        <v>3.4120000000000001E-3</v>
      </c>
      <c r="F195" s="79">
        <v>4.9299999999999995E-4</v>
      </c>
      <c r="G195" s="86">
        <v>6.9160000000000004</v>
      </c>
      <c r="H195" s="79">
        <v>34308</v>
      </c>
      <c r="I195" s="79">
        <v>32076</v>
      </c>
      <c r="J195" s="83">
        <v>654311</v>
      </c>
    </row>
    <row r="196" spans="1:10" ht="15.75" x14ac:dyDescent="0.2">
      <c r="A196" s="74" t="s">
        <v>645</v>
      </c>
      <c r="B196" s="79" t="s">
        <v>693</v>
      </c>
      <c r="C196" s="79" t="s">
        <v>661</v>
      </c>
      <c r="D196" s="79" t="s">
        <v>655</v>
      </c>
      <c r="E196" s="74">
        <v>3.2049999999999999E-3</v>
      </c>
      <c r="F196" s="79">
        <v>4.28E-4</v>
      </c>
      <c r="G196" s="86">
        <v>7.4820000000000002</v>
      </c>
      <c r="H196" s="79">
        <v>28035</v>
      </c>
      <c r="I196" s="79">
        <v>26317</v>
      </c>
      <c r="J196" s="83">
        <v>536031</v>
      </c>
    </row>
    <row r="197" spans="1:10" ht="15.75" x14ac:dyDescent="0.2">
      <c r="A197" s="74" t="s">
        <v>645</v>
      </c>
      <c r="B197" s="79" t="s">
        <v>649</v>
      </c>
      <c r="C197" s="79" t="s">
        <v>654</v>
      </c>
      <c r="D197" s="79" t="s">
        <v>655</v>
      </c>
      <c r="E197" s="74">
        <v>3.5170000000000002E-3</v>
      </c>
      <c r="F197" s="79">
        <v>4.6700000000000002E-4</v>
      </c>
      <c r="G197" s="86">
        <v>7.5270000000000001</v>
      </c>
      <c r="H197" s="79">
        <v>44163</v>
      </c>
      <c r="I197" s="79">
        <v>41227</v>
      </c>
      <c r="J197" s="83">
        <v>834841</v>
      </c>
    </row>
    <row r="198" spans="1:10" ht="15.75" x14ac:dyDescent="0.2">
      <c r="A198" s="74" t="s">
        <v>645</v>
      </c>
      <c r="B198" s="79" t="s">
        <v>649</v>
      </c>
      <c r="C198" s="79" t="s">
        <v>666</v>
      </c>
      <c r="D198" s="79" t="s">
        <v>655</v>
      </c>
      <c r="E198" s="74">
        <v>3.6180000000000001E-3</v>
      </c>
      <c r="F198" s="79">
        <v>4.7800000000000002E-4</v>
      </c>
      <c r="G198" s="86">
        <v>7.577</v>
      </c>
      <c r="H198" s="79">
        <v>43938</v>
      </c>
      <c r="I198" s="79">
        <v>40925</v>
      </c>
      <c r="J198" s="83">
        <v>832480</v>
      </c>
    </row>
    <row r="199" spans="1:10" ht="15.75" x14ac:dyDescent="0.2">
      <c r="A199" s="74" t="s">
        <v>645</v>
      </c>
      <c r="B199" s="79" t="s">
        <v>649</v>
      </c>
      <c r="C199" s="79" t="s">
        <v>661</v>
      </c>
      <c r="D199" s="79" t="s">
        <v>655</v>
      </c>
      <c r="E199" s="74">
        <v>3.7369999999999999E-3</v>
      </c>
      <c r="F199" s="79">
        <v>4.9299999999999995E-4</v>
      </c>
      <c r="G199" s="86">
        <v>7.5860000000000003</v>
      </c>
      <c r="H199" s="79">
        <v>44079</v>
      </c>
      <c r="I199" s="79">
        <v>40970</v>
      </c>
      <c r="J199" s="83">
        <v>832145</v>
      </c>
    </row>
    <row r="200" spans="1:10" ht="15.75" x14ac:dyDescent="0.2">
      <c r="A200" s="74" t="s">
        <v>645</v>
      </c>
      <c r="B200" s="79" t="s">
        <v>693</v>
      </c>
      <c r="C200" s="79" t="s">
        <v>666</v>
      </c>
      <c r="D200" s="79" t="s">
        <v>655</v>
      </c>
      <c r="E200" s="74">
        <v>3.1870000000000002E-3</v>
      </c>
      <c r="F200" s="79">
        <v>4.1199999999999999E-4</v>
      </c>
      <c r="G200" s="86">
        <v>7.73</v>
      </c>
      <c r="H200" s="79">
        <v>27965</v>
      </c>
      <c r="I200" s="79">
        <v>26255</v>
      </c>
      <c r="J200" s="83">
        <v>536302</v>
      </c>
    </row>
    <row r="201" spans="1:10" ht="16.5" thickBot="1" x14ac:dyDescent="0.25">
      <c r="A201" s="77" t="s">
        <v>645</v>
      </c>
      <c r="B201" s="78" t="s">
        <v>693</v>
      </c>
      <c r="C201" s="78" t="s">
        <v>654</v>
      </c>
      <c r="D201" s="78" t="s">
        <v>655</v>
      </c>
      <c r="E201" s="77">
        <v>3.2520000000000001E-3</v>
      </c>
      <c r="F201" s="78">
        <v>3.9599999999999998E-4</v>
      </c>
      <c r="G201" s="87">
        <v>8.2080000000000002</v>
      </c>
      <c r="H201" s="78">
        <v>28118</v>
      </c>
      <c r="I201" s="78">
        <v>26370</v>
      </c>
      <c r="J201" s="88">
        <v>537234</v>
      </c>
    </row>
    <row r="202" spans="1:10" ht="15.75" x14ac:dyDescent="0.2">
      <c r="A202" s="75" t="s">
        <v>645</v>
      </c>
      <c r="B202" s="76" t="s">
        <v>652</v>
      </c>
      <c r="C202" s="76" t="s">
        <v>654</v>
      </c>
      <c r="D202" s="76" t="s">
        <v>649</v>
      </c>
      <c r="E202" s="75">
        <v>-1.6260000000000001E-3</v>
      </c>
      <c r="F202" s="76">
        <v>3.0899999999999998E-4</v>
      </c>
      <c r="G202" s="80">
        <v>-5.2610000000000001</v>
      </c>
      <c r="H202" s="76">
        <v>45270</v>
      </c>
      <c r="I202" s="76">
        <v>46728</v>
      </c>
      <c r="J202" s="81">
        <v>896674</v>
      </c>
    </row>
    <row r="203" spans="1:10" ht="15.75" x14ac:dyDescent="0.2">
      <c r="A203" s="74" t="s">
        <v>645</v>
      </c>
      <c r="B203" s="79" t="s">
        <v>652</v>
      </c>
      <c r="C203" s="79" t="s">
        <v>666</v>
      </c>
      <c r="D203" s="79" t="s">
        <v>649</v>
      </c>
      <c r="E203" s="74">
        <v>-1.591E-3</v>
      </c>
      <c r="F203" s="79">
        <v>3.0600000000000001E-4</v>
      </c>
      <c r="G203" s="82">
        <v>-5.2050000000000001</v>
      </c>
      <c r="H203" s="79">
        <v>45119</v>
      </c>
      <c r="I203" s="79">
        <v>46541</v>
      </c>
      <c r="J203" s="83">
        <v>893583</v>
      </c>
    </row>
    <row r="204" spans="1:10" ht="15.75" x14ac:dyDescent="0.2">
      <c r="A204" s="74" t="s">
        <v>645</v>
      </c>
      <c r="B204" s="79" t="s">
        <v>692</v>
      </c>
      <c r="C204" s="79" t="s">
        <v>666</v>
      </c>
      <c r="D204" s="79" t="s">
        <v>649</v>
      </c>
      <c r="E204" s="74">
        <v>-1.6100000000000001E-3</v>
      </c>
      <c r="F204" s="79">
        <v>3.19E-4</v>
      </c>
      <c r="G204" s="82">
        <v>-5.0519999999999996</v>
      </c>
      <c r="H204" s="79">
        <v>45344</v>
      </c>
      <c r="I204" s="79">
        <v>46783</v>
      </c>
      <c r="J204" s="83">
        <v>893544</v>
      </c>
    </row>
    <row r="205" spans="1:10" ht="15.75" x14ac:dyDescent="0.2">
      <c r="A205" s="74" t="s">
        <v>645</v>
      </c>
      <c r="B205" s="79" t="s">
        <v>692</v>
      </c>
      <c r="C205" s="79" t="s">
        <v>654</v>
      </c>
      <c r="D205" s="79" t="s">
        <v>649</v>
      </c>
      <c r="E205" s="74">
        <v>-1.4220000000000001E-3</v>
      </c>
      <c r="F205" s="79">
        <v>3.2299999999999999E-4</v>
      </c>
      <c r="G205" s="82">
        <v>-4.4059999999999997</v>
      </c>
      <c r="H205" s="79">
        <v>45616</v>
      </c>
      <c r="I205" s="79">
        <v>46891</v>
      </c>
      <c r="J205" s="83">
        <v>896635</v>
      </c>
    </row>
    <row r="206" spans="1:10" ht="15.75" x14ac:dyDescent="0.2">
      <c r="A206" s="74" t="s">
        <v>645</v>
      </c>
      <c r="B206" s="79" t="s">
        <v>664</v>
      </c>
      <c r="C206" s="79" t="s">
        <v>654</v>
      </c>
      <c r="D206" s="79" t="s">
        <v>649</v>
      </c>
      <c r="E206" s="74">
        <v>-1.4840000000000001E-3</v>
      </c>
      <c r="F206" s="79">
        <v>3.4900000000000003E-4</v>
      </c>
      <c r="G206" s="82">
        <v>-4.2539999999999996</v>
      </c>
      <c r="H206" s="79">
        <v>44196</v>
      </c>
      <c r="I206" s="79">
        <v>45487</v>
      </c>
      <c r="J206" s="83">
        <v>869901</v>
      </c>
    </row>
    <row r="207" spans="1:10" ht="15.75" x14ac:dyDescent="0.2">
      <c r="A207" s="74" t="s">
        <v>645</v>
      </c>
      <c r="B207" s="79" t="s">
        <v>664</v>
      </c>
      <c r="C207" s="79" t="s">
        <v>666</v>
      </c>
      <c r="D207" s="79" t="s">
        <v>649</v>
      </c>
      <c r="E207" s="74">
        <v>-1.439E-3</v>
      </c>
      <c r="F207" s="79">
        <v>3.5399999999999999E-4</v>
      </c>
      <c r="G207" s="82">
        <v>-4.0650000000000004</v>
      </c>
      <c r="H207" s="79">
        <v>44084</v>
      </c>
      <c r="I207" s="79">
        <v>45331</v>
      </c>
      <c r="J207" s="83">
        <v>867097</v>
      </c>
    </row>
    <row r="208" spans="1:10" ht="15.75" x14ac:dyDescent="0.2">
      <c r="A208" s="74" t="s">
        <v>645</v>
      </c>
      <c r="B208" s="79" t="s">
        <v>668</v>
      </c>
      <c r="C208" s="79" t="s">
        <v>666</v>
      </c>
      <c r="D208" s="79" t="s">
        <v>649</v>
      </c>
      <c r="E208" s="74">
        <v>-1.4940000000000001E-3</v>
      </c>
      <c r="F208" s="79">
        <v>3.7100000000000002E-4</v>
      </c>
      <c r="G208" s="82">
        <v>-4.03</v>
      </c>
      <c r="H208" s="79">
        <v>45394</v>
      </c>
      <c r="I208" s="79">
        <v>46729</v>
      </c>
      <c r="J208" s="83">
        <v>893474</v>
      </c>
    </row>
    <row r="209" spans="1:10" ht="15.75" x14ac:dyDescent="0.2">
      <c r="A209" s="74" t="s">
        <v>645</v>
      </c>
      <c r="B209" s="79" t="s">
        <v>661</v>
      </c>
      <c r="C209" s="79" t="s">
        <v>654</v>
      </c>
      <c r="D209" s="79" t="s">
        <v>649</v>
      </c>
      <c r="E209" s="74">
        <v>-1.2149999999999999E-3</v>
      </c>
      <c r="F209" s="79">
        <v>3.4299999999999999E-4</v>
      </c>
      <c r="G209" s="82">
        <v>-3.5379999999999998</v>
      </c>
      <c r="H209" s="79">
        <v>45558</v>
      </c>
      <c r="I209" s="79">
        <v>46644</v>
      </c>
      <c r="J209" s="83">
        <v>893289</v>
      </c>
    </row>
    <row r="210" spans="1:10" ht="15.75" x14ac:dyDescent="0.2">
      <c r="A210" s="74" t="s">
        <v>645</v>
      </c>
      <c r="B210" s="79" t="s">
        <v>695</v>
      </c>
      <c r="C210" s="79" t="s">
        <v>661</v>
      </c>
      <c r="D210" s="79" t="s">
        <v>649</v>
      </c>
      <c r="E210" s="74">
        <v>-1.165E-3</v>
      </c>
      <c r="F210" s="79">
        <v>3.3799999999999998E-4</v>
      </c>
      <c r="G210" s="82">
        <v>-3.448</v>
      </c>
      <c r="H210" s="79">
        <v>45402</v>
      </c>
      <c r="I210" s="79">
        <v>46439</v>
      </c>
      <c r="J210" s="83">
        <v>889369</v>
      </c>
    </row>
    <row r="211" spans="1:10" ht="15.75" x14ac:dyDescent="0.2">
      <c r="A211" s="74" t="s">
        <v>645</v>
      </c>
      <c r="B211" s="79" t="s">
        <v>661</v>
      </c>
      <c r="C211" s="79" t="s">
        <v>666</v>
      </c>
      <c r="D211" s="79" t="s">
        <v>649</v>
      </c>
      <c r="E211" s="74">
        <v>-1.1980000000000001E-3</v>
      </c>
      <c r="F211" s="79">
        <v>3.5399999999999999E-4</v>
      </c>
      <c r="G211" s="82">
        <v>-3.3820000000000001</v>
      </c>
      <c r="H211" s="79">
        <v>45400</v>
      </c>
      <c r="I211" s="79">
        <v>46467</v>
      </c>
      <c r="J211" s="83">
        <v>890304</v>
      </c>
    </row>
    <row r="212" spans="1:10" ht="15.75" x14ac:dyDescent="0.2">
      <c r="A212" s="74" t="s">
        <v>645</v>
      </c>
      <c r="B212" s="79" t="s">
        <v>664</v>
      </c>
      <c r="C212" s="79" t="s">
        <v>661</v>
      </c>
      <c r="D212" s="79" t="s">
        <v>649</v>
      </c>
      <c r="E212" s="74">
        <v>-1.2359999999999999E-3</v>
      </c>
      <c r="F212" s="79">
        <v>3.7300000000000001E-4</v>
      </c>
      <c r="G212" s="82">
        <v>-3.3149999999999999</v>
      </c>
      <c r="H212" s="79">
        <v>44202</v>
      </c>
      <c r="I212" s="79">
        <v>45273</v>
      </c>
      <c r="J212" s="83">
        <v>866928</v>
      </c>
    </row>
    <row r="213" spans="1:10" ht="15.75" x14ac:dyDescent="0.2">
      <c r="A213" s="74" t="s">
        <v>645</v>
      </c>
      <c r="B213" s="79" t="s">
        <v>652</v>
      </c>
      <c r="C213" s="79" t="s">
        <v>661</v>
      </c>
      <c r="D213" s="79" t="s">
        <v>649</v>
      </c>
      <c r="E213" s="74">
        <v>-1.029E-3</v>
      </c>
      <c r="F213" s="79">
        <v>3.1199999999999999E-4</v>
      </c>
      <c r="G213" s="82">
        <v>-3.2930000000000001</v>
      </c>
      <c r="H213" s="79">
        <v>45382</v>
      </c>
      <c r="I213" s="79">
        <v>46301</v>
      </c>
      <c r="J213" s="83">
        <v>893463</v>
      </c>
    </row>
    <row r="214" spans="1:10" ht="15.75" x14ac:dyDescent="0.2">
      <c r="A214" s="74" t="s">
        <v>645</v>
      </c>
      <c r="B214" s="79" t="s">
        <v>654</v>
      </c>
      <c r="C214" s="79" t="s">
        <v>661</v>
      </c>
      <c r="D214" s="79" t="s">
        <v>649</v>
      </c>
      <c r="E214" s="74">
        <v>-9.9799999999999997E-4</v>
      </c>
      <c r="F214" s="79">
        <v>3.0400000000000002E-4</v>
      </c>
      <c r="G214" s="82">
        <v>-3.2850000000000001</v>
      </c>
      <c r="H214" s="79">
        <v>45752</v>
      </c>
      <c r="I214" s="79">
        <v>46644</v>
      </c>
      <c r="J214" s="83">
        <v>893289</v>
      </c>
    </row>
    <row r="215" spans="1:10" ht="15.75" x14ac:dyDescent="0.2">
      <c r="A215" s="74" t="s">
        <v>645</v>
      </c>
      <c r="B215" s="79" t="s">
        <v>695</v>
      </c>
      <c r="C215" s="79" t="s">
        <v>654</v>
      </c>
      <c r="D215" s="79" t="s">
        <v>649</v>
      </c>
      <c r="E215" s="74">
        <v>-1.0629999999999999E-3</v>
      </c>
      <c r="F215" s="79">
        <v>3.2400000000000001E-4</v>
      </c>
      <c r="G215" s="82">
        <v>-3.28</v>
      </c>
      <c r="H215" s="79">
        <v>45558</v>
      </c>
      <c r="I215" s="79">
        <v>46506</v>
      </c>
      <c r="J215" s="83">
        <v>892523</v>
      </c>
    </row>
    <row r="216" spans="1:10" ht="15.75" x14ac:dyDescent="0.2">
      <c r="A216" s="74" t="s">
        <v>645</v>
      </c>
      <c r="B216" s="79" t="s">
        <v>668</v>
      </c>
      <c r="C216" s="79" t="s">
        <v>654</v>
      </c>
      <c r="D216" s="79" t="s">
        <v>649</v>
      </c>
      <c r="E216" s="74">
        <v>-1.1739999999999999E-3</v>
      </c>
      <c r="F216" s="79">
        <v>3.7199999999999999E-4</v>
      </c>
      <c r="G216" s="82">
        <v>-3.1589999999999998</v>
      </c>
      <c r="H216" s="79">
        <v>45728</v>
      </c>
      <c r="I216" s="79">
        <v>46780</v>
      </c>
      <c r="J216" s="83">
        <v>896560</v>
      </c>
    </row>
    <row r="217" spans="1:10" ht="15.75" x14ac:dyDescent="0.2">
      <c r="A217" s="74" t="s">
        <v>645</v>
      </c>
      <c r="B217" s="79" t="s">
        <v>695</v>
      </c>
      <c r="C217" s="79" t="s">
        <v>666</v>
      </c>
      <c r="D217" s="79" t="s">
        <v>649</v>
      </c>
      <c r="E217" s="74">
        <v>-9.5399999999999999E-4</v>
      </c>
      <c r="F217" s="79">
        <v>3.3300000000000002E-4</v>
      </c>
      <c r="G217" s="84">
        <v>-2.8679999999999999</v>
      </c>
      <c r="H217" s="79">
        <v>45388</v>
      </c>
      <c r="I217" s="79">
        <v>46237</v>
      </c>
      <c r="J217" s="83">
        <v>889477</v>
      </c>
    </row>
    <row r="218" spans="1:10" ht="15.75" x14ac:dyDescent="0.2">
      <c r="A218" s="74" t="s">
        <v>645</v>
      </c>
      <c r="B218" s="79" t="s">
        <v>654</v>
      </c>
      <c r="C218" s="79" t="s">
        <v>666</v>
      </c>
      <c r="D218" s="79" t="s">
        <v>649</v>
      </c>
      <c r="E218" s="74">
        <v>-8.3900000000000001E-4</v>
      </c>
      <c r="F218" s="79">
        <v>2.9500000000000001E-4</v>
      </c>
      <c r="G218" s="84">
        <v>-2.8460000000000001</v>
      </c>
      <c r="H218" s="79">
        <v>45747</v>
      </c>
      <c r="I218" s="79">
        <v>46497</v>
      </c>
      <c r="J218" s="83">
        <v>893415</v>
      </c>
    </row>
    <row r="219" spans="1:10" ht="15.75" x14ac:dyDescent="0.2">
      <c r="A219" s="74" t="s">
        <v>645</v>
      </c>
      <c r="B219" s="79" t="s">
        <v>692</v>
      </c>
      <c r="C219" s="79" t="s">
        <v>661</v>
      </c>
      <c r="D219" s="79" t="s">
        <v>649</v>
      </c>
      <c r="E219" s="74">
        <v>-9.41E-4</v>
      </c>
      <c r="F219" s="79">
        <v>3.3300000000000002E-4</v>
      </c>
      <c r="G219" s="84">
        <v>-2.827</v>
      </c>
      <c r="H219" s="79">
        <v>45689</v>
      </c>
      <c r="I219" s="79">
        <v>46529</v>
      </c>
      <c r="J219" s="83">
        <v>893428</v>
      </c>
    </row>
    <row r="220" spans="1:10" ht="15.75" x14ac:dyDescent="0.2">
      <c r="A220" s="74" t="s">
        <v>645</v>
      </c>
      <c r="B220" s="79" t="s">
        <v>724</v>
      </c>
      <c r="C220" s="79" t="s">
        <v>666</v>
      </c>
      <c r="D220" s="79" t="s">
        <v>649</v>
      </c>
      <c r="E220" s="74">
        <v>-1.0269999999999999E-3</v>
      </c>
      <c r="F220" s="79">
        <v>3.8000000000000002E-4</v>
      </c>
      <c r="G220" s="84">
        <v>-2.706</v>
      </c>
      <c r="H220" s="79">
        <v>41640</v>
      </c>
      <c r="I220" s="79">
        <v>42482</v>
      </c>
      <c r="J220" s="83">
        <v>819455</v>
      </c>
    </row>
    <row r="221" spans="1:10" ht="15.75" x14ac:dyDescent="0.2">
      <c r="A221" s="74" t="s">
        <v>645</v>
      </c>
      <c r="B221" s="79" t="s">
        <v>651</v>
      </c>
      <c r="C221" s="79" t="s">
        <v>654</v>
      </c>
      <c r="D221" s="79" t="s">
        <v>649</v>
      </c>
      <c r="E221" s="74">
        <v>-8.8199999999999997E-4</v>
      </c>
      <c r="F221" s="79">
        <v>3.5E-4</v>
      </c>
      <c r="G221" s="84">
        <v>-2.5219999999999998</v>
      </c>
      <c r="H221" s="79">
        <v>45445</v>
      </c>
      <c r="I221" s="79">
        <v>46229</v>
      </c>
      <c r="J221" s="83">
        <v>889061</v>
      </c>
    </row>
    <row r="222" spans="1:10" ht="15.75" x14ac:dyDescent="0.2">
      <c r="A222" s="74" t="s">
        <v>645</v>
      </c>
      <c r="B222" s="79" t="s">
        <v>681</v>
      </c>
      <c r="C222" s="79" t="s">
        <v>666</v>
      </c>
      <c r="D222" s="79" t="s">
        <v>649</v>
      </c>
      <c r="E222" s="74">
        <v>-1.2329999999999999E-3</v>
      </c>
      <c r="F222" s="79">
        <v>5.0199999999999995E-4</v>
      </c>
      <c r="G222" s="84">
        <v>-2.456</v>
      </c>
      <c r="H222" s="79">
        <v>13920</v>
      </c>
      <c r="I222" s="79">
        <v>14260</v>
      </c>
      <c r="J222" s="83">
        <v>275321</v>
      </c>
    </row>
    <row r="223" spans="1:10" ht="15.75" x14ac:dyDescent="0.2">
      <c r="A223" s="74" t="s">
        <v>645</v>
      </c>
      <c r="B223" s="79" t="s">
        <v>651</v>
      </c>
      <c r="C223" s="79" t="s">
        <v>666</v>
      </c>
      <c r="D223" s="79" t="s">
        <v>649</v>
      </c>
      <c r="E223" s="74">
        <v>-8.92E-4</v>
      </c>
      <c r="F223" s="79">
        <v>3.68E-4</v>
      </c>
      <c r="G223" s="84">
        <v>-2.4239999999999999</v>
      </c>
      <c r="H223" s="79">
        <v>45324</v>
      </c>
      <c r="I223" s="79">
        <v>46115</v>
      </c>
      <c r="J223" s="83">
        <v>886080</v>
      </c>
    </row>
    <row r="224" spans="1:10" ht="15.75" x14ac:dyDescent="0.2">
      <c r="A224" s="74" t="s">
        <v>645</v>
      </c>
      <c r="B224" s="79" t="s">
        <v>706</v>
      </c>
      <c r="C224" s="79" t="s">
        <v>654</v>
      </c>
      <c r="D224" s="79" t="s">
        <v>649</v>
      </c>
      <c r="E224" s="74">
        <v>-8.9499999999999996E-4</v>
      </c>
      <c r="F224" s="79">
        <v>3.8000000000000002E-4</v>
      </c>
      <c r="G224" s="84">
        <v>-2.3559999999999999</v>
      </c>
      <c r="H224" s="79">
        <v>39209</v>
      </c>
      <c r="I224" s="79">
        <v>39899</v>
      </c>
      <c r="J224" s="83">
        <v>769996</v>
      </c>
    </row>
    <row r="225" spans="1:10" ht="15.75" x14ac:dyDescent="0.2">
      <c r="A225" s="74" t="s">
        <v>645</v>
      </c>
      <c r="B225" s="79" t="s">
        <v>681</v>
      </c>
      <c r="C225" s="79" t="s">
        <v>654</v>
      </c>
      <c r="D225" s="79" t="s">
        <v>649</v>
      </c>
      <c r="E225" s="74">
        <v>-1.0460000000000001E-3</v>
      </c>
      <c r="F225" s="79">
        <v>5.04E-4</v>
      </c>
      <c r="G225" s="84">
        <v>-2.0750000000000002</v>
      </c>
      <c r="H225" s="79">
        <v>14023</v>
      </c>
      <c r="I225" s="79">
        <v>14312</v>
      </c>
      <c r="J225" s="83">
        <v>275961</v>
      </c>
    </row>
    <row r="226" spans="1:10" ht="15.75" x14ac:dyDescent="0.2">
      <c r="A226" s="74" t="s">
        <v>645</v>
      </c>
      <c r="B226" s="79" t="s">
        <v>651</v>
      </c>
      <c r="C226" s="79" t="s">
        <v>661</v>
      </c>
      <c r="D226" s="79" t="s">
        <v>649</v>
      </c>
      <c r="E226" s="74">
        <v>-8.0099999999999995E-4</v>
      </c>
      <c r="F226" s="79">
        <v>3.86E-4</v>
      </c>
      <c r="G226" s="84">
        <v>-2.073</v>
      </c>
      <c r="H226" s="79">
        <v>45414</v>
      </c>
      <c r="I226" s="79">
        <v>46124</v>
      </c>
      <c r="J226" s="83">
        <v>885953</v>
      </c>
    </row>
    <row r="227" spans="1:10" ht="15.75" x14ac:dyDescent="0.2">
      <c r="A227" s="74" t="s">
        <v>645</v>
      </c>
      <c r="B227" s="79" t="s">
        <v>724</v>
      </c>
      <c r="C227" s="79" t="s">
        <v>654</v>
      </c>
      <c r="D227" s="79" t="s">
        <v>649</v>
      </c>
      <c r="E227" s="74">
        <v>-7.6599999999999997E-4</v>
      </c>
      <c r="F227" s="79">
        <v>3.8000000000000002E-4</v>
      </c>
      <c r="G227" s="84">
        <v>-2.0150000000000001</v>
      </c>
      <c r="H227" s="79">
        <v>41917</v>
      </c>
      <c r="I227" s="79">
        <v>42547</v>
      </c>
      <c r="J227" s="83">
        <v>821907</v>
      </c>
    </row>
    <row r="228" spans="1:10" ht="15.75" x14ac:dyDescent="0.2">
      <c r="A228" s="74" t="s">
        <v>645</v>
      </c>
      <c r="B228" s="79" t="s">
        <v>706</v>
      </c>
      <c r="C228" s="79" t="s">
        <v>666</v>
      </c>
      <c r="D228" s="79" t="s">
        <v>649</v>
      </c>
      <c r="E228" s="74">
        <v>-8.0099999999999995E-4</v>
      </c>
      <c r="F228" s="79">
        <v>3.9800000000000002E-4</v>
      </c>
      <c r="G228" s="84">
        <v>-2.012</v>
      </c>
      <c r="H228" s="79">
        <v>39087</v>
      </c>
      <c r="I228" s="79">
        <v>39702</v>
      </c>
      <c r="J228" s="83">
        <v>768019</v>
      </c>
    </row>
    <row r="229" spans="1:10" ht="15.75" x14ac:dyDescent="0.2">
      <c r="A229" s="74" t="s">
        <v>645</v>
      </c>
      <c r="B229" s="79" t="s">
        <v>706</v>
      </c>
      <c r="C229" s="79" t="s">
        <v>661</v>
      </c>
      <c r="D229" s="79" t="s">
        <v>649</v>
      </c>
      <c r="E229" s="74">
        <v>-8.0599999999999997E-4</v>
      </c>
      <c r="F229" s="79">
        <v>4.06E-4</v>
      </c>
      <c r="G229" s="79">
        <v>-1.9850000000000001</v>
      </c>
      <c r="H229" s="79">
        <v>39197</v>
      </c>
      <c r="I229" s="79">
        <v>39816</v>
      </c>
      <c r="J229" s="83">
        <v>767865</v>
      </c>
    </row>
    <row r="230" spans="1:10" ht="15.75" x14ac:dyDescent="0.2">
      <c r="A230" s="74" t="s">
        <v>645</v>
      </c>
      <c r="B230" s="79" t="s">
        <v>680</v>
      </c>
      <c r="C230" s="79" t="s">
        <v>654</v>
      </c>
      <c r="D230" s="79" t="s">
        <v>649</v>
      </c>
      <c r="E230" s="74">
        <v>-6.9300000000000004E-4</v>
      </c>
      <c r="F230" s="79">
        <v>4.1199999999999999E-4</v>
      </c>
      <c r="G230" s="79">
        <v>-1.6819999999999999</v>
      </c>
      <c r="H230" s="79">
        <v>45708</v>
      </c>
      <c r="I230" s="79">
        <v>46329</v>
      </c>
      <c r="J230" s="83">
        <v>895100</v>
      </c>
    </row>
    <row r="231" spans="1:10" ht="15.75" x14ac:dyDescent="0.2">
      <c r="A231" s="74" t="s">
        <v>645</v>
      </c>
      <c r="B231" s="79" t="s">
        <v>681</v>
      </c>
      <c r="C231" s="79" t="s">
        <v>661</v>
      </c>
      <c r="D231" s="79" t="s">
        <v>649</v>
      </c>
      <c r="E231" s="74">
        <v>-9.1699999999999995E-4</v>
      </c>
      <c r="F231" s="79">
        <v>5.5699999999999999E-4</v>
      </c>
      <c r="G231" s="79">
        <v>-1.647</v>
      </c>
      <c r="H231" s="79">
        <v>14065</v>
      </c>
      <c r="I231" s="79">
        <v>14318</v>
      </c>
      <c r="J231" s="83">
        <v>275197</v>
      </c>
    </row>
    <row r="232" spans="1:10" ht="15.75" x14ac:dyDescent="0.2">
      <c r="A232" s="74" t="s">
        <v>645</v>
      </c>
      <c r="B232" s="79" t="s">
        <v>668</v>
      </c>
      <c r="C232" s="79" t="s">
        <v>661</v>
      </c>
      <c r="D232" s="79" t="s">
        <v>649</v>
      </c>
      <c r="E232" s="74">
        <v>-6.0499999999999996E-4</v>
      </c>
      <c r="F232" s="79">
        <v>3.8000000000000002E-4</v>
      </c>
      <c r="G232" s="79">
        <v>-1.593</v>
      </c>
      <c r="H232" s="79">
        <v>45771</v>
      </c>
      <c r="I232" s="79">
        <v>46312</v>
      </c>
      <c r="J232" s="83">
        <v>893353</v>
      </c>
    </row>
    <row r="233" spans="1:10" ht="15.75" x14ac:dyDescent="0.2">
      <c r="A233" s="74" t="s">
        <v>645</v>
      </c>
      <c r="B233" s="79" t="s">
        <v>680</v>
      </c>
      <c r="C233" s="79" t="s">
        <v>666</v>
      </c>
      <c r="D233" s="79" t="s">
        <v>649</v>
      </c>
      <c r="E233" s="74">
        <v>-6.5700000000000003E-4</v>
      </c>
      <c r="F233" s="79">
        <v>4.2200000000000001E-4</v>
      </c>
      <c r="G233" s="79">
        <v>-1.556</v>
      </c>
      <c r="H233" s="79">
        <v>45544</v>
      </c>
      <c r="I233" s="79">
        <v>46130</v>
      </c>
      <c r="J233" s="83">
        <v>892017</v>
      </c>
    </row>
    <row r="234" spans="1:10" ht="15.75" x14ac:dyDescent="0.2">
      <c r="A234" s="74" t="s">
        <v>645</v>
      </c>
      <c r="B234" s="79" t="s">
        <v>712</v>
      </c>
      <c r="C234" s="79" t="s">
        <v>654</v>
      </c>
      <c r="D234" s="79" t="s">
        <v>649</v>
      </c>
      <c r="E234" s="74">
        <v>-4.2900000000000002E-4</v>
      </c>
      <c r="F234" s="79">
        <v>4.1399999999999998E-4</v>
      </c>
      <c r="G234" s="79">
        <v>-1.0369999999999999</v>
      </c>
      <c r="H234" s="79">
        <v>26009</v>
      </c>
      <c r="I234" s="79">
        <v>26227</v>
      </c>
      <c r="J234" s="83">
        <v>508942</v>
      </c>
    </row>
    <row r="235" spans="1:10" ht="15.75" x14ac:dyDescent="0.2">
      <c r="A235" s="74" t="s">
        <v>645</v>
      </c>
      <c r="B235" s="79" t="s">
        <v>712</v>
      </c>
      <c r="C235" s="79" t="s">
        <v>666</v>
      </c>
      <c r="D235" s="79" t="s">
        <v>649</v>
      </c>
      <c r="E235" s="74">
        <v>-3.3799999999999998E-4</v>
      </c>
      <c r="F235" s="79">
        <v>4.3399999999999998E-4</v>
      </c>
      <c r="G235" s="79">
        <v>-0.77800000000000002</v>
      </c>
      <c r="H235" s="79">
        <v>25990</v>
      </c>
      <c r="I235" s="79">
        <v>26162</v>
      </c>
      <c r="J235" s="83">
        <v>507768</v>
      </c>
    </row>
    <row r="236" spans="1:10" ht="15.75" x14ac:dyDescent="0.2">
      <c r="A236" s="74" t="s">
        <v>645</v>
      </c>
      <c r="B236" s="79" t="s">
        <v>724</v>
      </c>
      <c r="C236" s="79" t="s">
        <v>661</v>
      </c>
      <c r="D236" s="79" t="s">
        <v>649</v>
      </c>
      <c r="E236" s="74">
        <v>-2.8499999999999999E-4</v>
      </c>
      <c r="F236" s="79">
        <v>3.9599999999999998E-4</v>
      </c>
      <c r="G236" s="79">
        <v>-0.71899999999999997</v>
      </c>
      <c r="H236" s="79">
        <v>42008</v>
      </c>
      <c r="I236" s="79">
        <v>42242</v>
      </c>
      <c r="J236" s="83">
        <v>819165</v>
      </c>
    </row>
    <row r="237" spans="1:10" ht="15.75" x14ac:dyDescent="0.2">
      <c r="A237" s="74" t="s">
        <v>645</v>
      </c>
      <c r="B237" s="79" t="s">
        <v>646</v>
      </c>
      <c r="C237" s="79" t="s">
        <v>666</v>
      </c>
      <c r="D237" s="79" t="s">
        <v>649</v>
      </c>
      <c r="E237" s="74">
        <v>-2.7799999999999998E-4</v>
      </c>
      <c r="F237" s="79">
        <v>3.88E-4</v>
      </c>
      <c r="G237" s="79">
        <v>-0.71599999999999997</v>
      </c>
      <c r="H237" s="79">
        <v>33883</v>
      </c>
      <c r="I237" s="79">
        <v>34068</v>
      </c>
      <c r="J237" s="83">
        <v>665651</v>
      </c>
    </row>
    <row r="238" spans="1:10" ht="15.75" x14ac:dyDescent="0.2">
      <c r="A238" s="74" t="s">
        <v>645</v>
      </c>
      <c r="B238" s="79" t="s">
        <v>680</v>
      </c>
      <c r="C238" s="79" t="s">
        <v>661</v>
      </c>
      <c r="D238" s="79" t="s">
        <v>649</v>
      </c>
      <c r="E238" s="74">
        <v>-1.8699999999999999E-4</v>
      </c>
      <c r="F238" s="79">
        <v>4.5100000000000001E-4</v>
      </c>
      <c r="G238" s="79">
        <v>-0.41499999999999998</v>
      </c>
      <c r="H238" s="79">
        <v>45748</v>
      </c>
      <c r="I238" s="79">
        <v>45914</v>
      </c>
      <c r="J238" s="83">
        <v>891908</v>
      </c>
    </row>
    <row r="239" spans="1:10" ht="15.75" x14ac:dyDescent="0.2">
      <c r="A239" s="74" t="s">
        <v>645</v>
      </c>
      <c r="B239" s="79" t="s">
        <v>646</v>
      </c>
      <c r="C239" s="79" t="s">
        <v>654</v>
      </c>
      <c r="D239" s="79" t="s">
        <v>649</v>
      </c>
      <c r="E239" s="74">
        <v>-1.47E-4</v>
      </c>
      <c r="F239" s="79">
        <v>3.7500000000000001E-4</v>
      </c>
      <c r="G239" s="79">
        <v>-0.39100000000000001</v>
      </c>
      <c r="H239" s="79">
        <v>34064</v>
      </c>
      <c r="I239" s="79">
        <v>34162</v>
      </c>
      <c r="J239" s="83">
        <v>667188</v>
      </c>
    </row>
    <row r="240" spans="1:10" ht="15.75" x14ac:dyDescent="0.2">
      <c r="A240" s="74" t="s">
        <v>645</v>
      </c>
      <c r="B240" s="79" t="s">
        <v>712</v>
      </c>
      <c r="C240" s="79" t="s">
        <v>661</v>
      </c>
      <c r="D240" s="79" t="s">
        <v>649</v>
      </c>
      <c r="E240" s="74">
        <v>-1.6799999999999999E-4</v>
      </c>
      <c r="F240" s="79">
        <v>4.5600000000000003E-4</v>
      </c>
      <c r="G240" s="79">
        <v>-0.36899999999999999</v>
      </c>
      <c r="H240" s="79">
        <v>26053</v>
      </c>
      <c r="I240" s="79">
        <v>26138</v>
      </c>
      <c r="J240" s="83">
        <v>507565</v>
      </c>
    </row>
    <row r="241" spans="1:10" ht="15.75" x14ac:dyDescent="0.2">
      <c r="A241" s="74" t="s">
        <v>645</v>
      </c>
      <c r="B241" s="79" t="s">
        <v>716</v>
      </c>
      <c r="C241" s="79" t="s">
        <v>654</v>
      </c>
      <c r="D241" s="79" t="s">
        <v>649</v>
      </c>
      <c r="E241" s="74">
        <v>-2.6499999999999999E-4</v>
      </c>
      <c r="F241" s="79">
        <v>8.2200000000000003E-4</v>
      </c>
      <c r="G241" s="79">
        <v>-0.32200000000000001</v>
      </c>
      <c r="H241" s="79">
        <v>3467</v>
      </c>
      <c r="I241" s="79">
        <v>3486</v>
      </c>
      <c r="J241" s="83">
        <v>70919</v>
      </c>
    </row>
    <row r="242" spans="1:10" ht="15.75" x14ac:dyDescent="0.2">
      <c r="A242" s="74" t="s">
        <v>645</v>
      </c>
      <c r="B242" s="79" t="s">
        <v>723</v>
      </c>
      <c r="C242" s="79" t="s">
        <v>661</v>
      </c>
      <c r="D242" s="79" t="s">
        <v>649</v>
      </c>
      <c r="E242" s="74">
        <v>-1.4100000000000001E-4</v>
      </c>
      <c r="F242" s="79">
        <v>5.1900000000000004E-4</v>
      </c>
      <c r="G242" s="79">
        <v>-0.27200000000000002</v>
      </c>
      <c r="H242" s="79">
        <v>27354</v>
      </c>
      <c r="I242" s="79">
        <v>27430</v>
      </c>
      <c r="J242" s="83">
        <v>537956</v>
      </c>
    </row>
    <row r="243" spans="1:10" ht="15.75" x14ac:dyDescent="0.2">
      <c r="A243" s="74" t="s">
        <v>645</v>
      </c>
      <c r="B243" s="79" t="s">
        <v>736</v>
      </c>
      <c r="C243" s="79" t="s">
        <v>654</v>
      </c>
      <c r="D243" s="79" t="s">
        <v>649</v>
      </c>
      <c r="E243" s="74">
        <v>-9.7E-5</v>
      </c>
      <c r="F243" s="79">
        <v>5.2599999999999999E-4</v>
      </c>
      <c r="G243" s="79">
        <v>-0.185</v>
      </c>
      <c r="H243" s="79">
        <v>15019</v>
      </c>
      <c r="I243" s="79">
        <v>15048</v>
      </c>
      <c r="J243" s="83">
        <v>296385</v>
      </c>
    </row>
    <row r="244" spans="1:10" ht="15.75" x14ac:dyDescent="0.2">
      <c r="A244" s="74" t="s">
        <v>645</v>
      </c>
      <c r="B244" s="79" t="s">
        <v>729</v>
      </c>
      <c r="C244" s="79" t="s">
        <v>666</v>
      </c>
      <c r="D244" s="79" t="s">
        <v>649</v>
      </c>
      <c r="E244" s="74">
        <v>-1.2999999999999999E-5</v>
      </c>
      <c r="F244" s="79">
        <v>4.3800000000000002E-4</v>
      </c>
      <c r="G244" s="79">
        <v>-0.03</v>
      </c>
      <c r="H244" s="79">
        <v>39327</v>
      </c>
      <c r="I244" s="79">
        <v>39337</v>
      </c>
      <c r="J244" s="83">
        <v>775106</v>
      </c>
    </row>
    <row r="245" spans="1:10" ht="15.75" x14ac:dyDescent="0.2">
      <c r="A245" s="74" t="s">
        <v>645</v>
      </c>
      <c r="B245" s="79" t="s">
        <v>716</v>
      </c>
      <c r="C245" s="79" t="s">
        <v>666</v>
      </c>
      <c r="D245" s="79" t="s">
        <v>649</v>
      </c>
      <c r="E245" s="74">
        <v>5.8999999999999998E-5</v>
      </c>
      <c r="F245" s="79">
        <v>8.5300000000000003E-4</v>
      </c>
      <c r="G245" s="79">
        <v>7.0000000000000007E-2</v>
      </c>
      <c r="H245" s="79">
        <v>3467</v>
      </c>
      <c r="I245" s="79">
        <v>3463</v>
      </c>
      <c r="J245" s="83">
        <v>70848</v>
      </c>
    </row>
    <row r="246" spans="1:10" ht="15.75" x14ac:dyDescent="0.2">
      <c r="A246" s="74" t="s">
        <v>645</v>
      </c>
      <c r="B246" s="79" t="s">
        <v>729</v>
      </c>
      <c r="C246" s="79" t="s">
        <v>654</v>
      </c>
      <c r="D246" s="79" t="s">
        <v>649</v>
      </c>
      <c r="E246" s="74">
        <v>7.2000000000000002E-5</v>
      </c>
      <c r="F246" s="79">
        <v>4.2499999999999998E-4</v>
      </c>
      <c r="G246" s="79">
        <v>0.16900000000000001</v>
      </c>
      <c r="H246" s="79">
        <v>39468</v>
      </c>
      <c r="I246" s="79">
        <v>39412</v>
      </c>
      <c r="J246" s="83">
        <v>777112</v>
      </c>
    </row>
    <row r="247" spans="1:10" ht="15.75" x14ac:dyDescent="0.2">
      <c r="A247" s="74" t="s">
        <v>645</v>
      </c>
      <c r="B247" s="79" t="s">
        <v>736</v>
      </c>
      <c r="C247" s="79" t="s">
        <v>666</v>
      </c>
      <c r="D247" s="79" t="s">
        <v>649</v>
      </c>
      <c r="E247" s="74">
        <v>1.4999999999999999E-4</v>
      </c>
      <c r="F247" s="79">
        <v>5.4799999999999998E-4</v>
      </c>
      <c r="G247" s="79">
        <v>0.27400000000000002</v>
      </c>
      <c r="H247" s="79">
        <v>15042</v>
      </c>
      <c r="I247" s="79">
        <v>14998</v>
      </c>
      <c r="J247" s="83">
        <v>295779</v>
      </c>
    </row>
    <row r="248" spans="1:10" ht="15.75" x14ac:dyDescent="0.2">
      <c r="A248" s="74" t="s">
        <v>645</v>
      </c>
      <c r="B248" s="79" t="s">
        <v>723</v>
      </c>
      <c r="C248" s="79" t="s">
        <v>654</v>
      </c>
      <c r="D248" s="79" t="s">
        <v>649</v>
      </c>
      <c r="E248" s="74">
        <v>1.3799999999999999E-4</v>
      </c>
      <c r="F248" s="79">
        <v>4.7199999999999998E-4</v>
      </c>
      <c r="G248" s="79">
        <v>0.29299999999999998</v>
      </c>
      <c r="H248" s="79">
        <v>27465</v>
      </c>
      <c r="I248" s="79">
        <v>27391</v>
      </c>
      <c r="J248" s="83">
        <v>539374</v>
      </c>
    </row>
    <row r="249" spans="1:10" ht="15.75" x14ac:dyDescent="0.2">
      <c r="A249" s="74" t="s">
        <v>645</v>
      </c>
      <c r="B249" s="79" t="s">
        <v>716</v>
      </c>
      <c r="C249" s="79" t="s">
        <v>661</v>
      </c>
      <c r="D249" s="79" t="s">
        <v>649</v>
      </c>
      <c r="E249" s="74">
        <v>3.8699999999999997E-4</v>
      </c>
      <c r="F249" s="79">
        <v>9.2900000000000003E-4</v>
      </c>
      <c r="G249" s="79">
        <v>0.41699999999999998</v>
      </c>
      <c r="H249" s="79">
        <v>3498</v>
      </c>
      <c r="I249" s="79">
        <v>3471</v>
      </c>
      <c r="J249" s="83">
        <v>70794</v>
      </c>
    </row>
    <row r="250" spans="1:10" ht="15.75" x14ac:dyDescent="0.2">
      <c r="A250" s="74" t="s">
        <v>645</v>
      </c>
      <c r="B250" s="79" t="s">
        <v>660</v>
      </c>
      <c r="C250" s="79" t="s">
        <v>654</v>
      </c>
      <c r="D250" s="79" t="s">
        <v>649</v>
      </c>
      <c r="E250" s="74">
        <v>1.65E-4</v>
      </c>
      <c r="F250" s="79">
        <v>3.5E-4</v>
      </c>
      <c r="G250" s="79">
        <v>0.47099999999999997</v>
      </c>
      <c r="H250" s="79">
        <v>40042</v>
      </c>
      <c r="I250" s="79">
        <v>39912</v>
      </c>
      <c r="J250" s="83">
        <v>788836</v>
      </c>
    </row>
    <row r="251" spans="1:10" ht="15.75" x14ac:dyDescent="0.2">
      <c r="A251" s="74" t="s">
        <v>645</v>
      </c>
      <c r="B251" s="79" t="s">
        <v>729</v>
      </c>
      <c r="C251" s="79" t="s">
        <v>661</v>
      </c>
      <c r="D251" s="79" t="s">
        <v>649</v>
      </c>
      <c r="E251" s="74">
        <v>2.1499999999999999E-4</v>
      </c>
      <c r="F251" s="79">
        <v>4.46E-4</v>
      </c>
      <c r="G251" s="79">
        <v>0.48199999999999998</v>
      </c>
      <c r="H251" s="79">
        <v>39379</v>
      </c>
      <c r="I251" s="79">
        <v>39212</v>
      </c>
      <c r="J251" s="83">
        <v>774800</v>
      </c>
    </row>
    <row r="252" spans="1:10" ht="15.75" x14ac:dyDescent="0.2">
      <c r="A252" s="74" t="s">
        <v>645</v>
      </c>
      <c r="B252" s="79" t="s">
        <v>660</v>
      </c>
      <c r="C252" s="79" t="s">
        <v>666</v>
      </c>
      <c r="D252" s="79" t="s">
        <v>649</v>
      </c>
      <c r="E252" s="74">
        <v>1.8100000000000001E-4</v>
      </c>
      <c r="F252" s="79">
        <v>3.6600000000000001E-4</v>
      </c>
      <c r="G252" s="79">
        <v>0.495</v>
      </c>
      <c r="H252" s="79">
        <v>39863</v>
      </c>
      <c r="I252" s="79">
        <v>39720</v>
      </c>
      <c r="J252" s="83">
        <v>786899</v>
      </c>
    </row>
    <row r="253" spans="1:10" ht="15.75" x14ac:dyDescent="0.2">
      <c r="A253" s="74" t="s">
        <v>645</v>
      </c>
      <c r="B253" s="79" t="s">
        <v>736</v>
      </c>
      <c r="C253" s="79" t="s">
        <v>661</v>
      </c>
      <c r="D253" s="79" t="s">
        <v>649</v>
      </c>
      <c r="E253" s="74">
        <v>3.2000000000000003E-4</v>
      </c>
      <c r="F253" s="79">
        <v>5.8500000000000002E-4</v>
      </c>
      <c r="G253" s="79">
        <v>0.54600000000000004</v>
      </c>
      <c r="H253" s="79">
        <v>15065</v>
      </c>
      <c r="I253" s="79">
        <v>14970</v>
      </c>
      <c r="J253" s="83">
        <v>295593</v>
      </c>
    </row>
    <row r="254" spans="1:10" ht="15.75" x14ac:dyDescent="0.2">
      <c r="A254" s="74" t="s">
        <v>645</v>
      </c>
      <c r="B254" s="79" t="s">
        <v>723</v>
      </c>
      <c r="C254" s="79" t="s">
        <v>666</v>
      </c>
      <c r="D254" s="79" t="s">
        <v>649</v>
      </c>
      <c r="E254" s="74">
        <v>2.9599999999999998E-4</v>
      </c>
      <c r="F254" s="79">
        <v>4.7399999999999997E-4</v>
      </c>
      <c r="G254" s="79">
        <v>0.624</v>
      </c>
      <c r="H254" s="79">
        <v>27360</v>
      </c>
      <c r="I254" s="79">
        <v>27201</v>
      </c>
      <c r="J254" s="83">
        <v>537971</v>
      </c>
    </row>
    <row r="255" spans="1:10" ht="15.75" x14ac:dyDescent="0.2">
      <c r="A255" s="74" t="s">
        <v>645</v>
      </c>
      <c r="B255" s="79" t="s">
        <v>735</v>
      </c>
      <c r="C255" s="79" t="s">
        <v>666</v>
      </c>
      <c r="D255" s="79" t="s">
        <v>649</v>
      </c>
      <c r="E255" s="74">
        <v>5.5800000000000001E-4</v>
      </c>
      <c r="F255" s="79">
        <v>4.5800000000000002E-4</v>
      </c>
      <c r="G255" s="79">
        <v>1.218</v>
      </c>
      <c r="H255" s="79">
        <v>28145</v>
      </c>
      <c r="I255" s="79">
        <v>27834</v>
      </c>
      <c r="J255" s="83">
        <v>556677</v>
      </c>
    </row>
    <row r="256" spans="1:10" ht="15.75" x14ac:dyDescent="0.2">
      <c r="A256" s="74" t="s">
        <v>645</v>
      </c>
      <c r="B256" s="79" t="s">
        <v>660</v>
      </c>
      <c r="C256" s="79" t="s">
        <v>661</v>
      </c>
      <c r="D256" s="79" t="s">
        <v>649</v>
      </c>
      <c r="E256" s="74">
        <v>4.8099999999999998E-4</v>
      </c>
      <c r="F256" s="79">
        <v>3.8900000000000002E-4</v>
      </c>
      <c r="G256" s="79">
        <v>1.236</v>
      </c>
      <c r="H256" s="79">
        <v>40096</v>
      </c>
      <c r="I256" s="79">
        <v>39718</v>
      </c>
      <c r="J256" s="83">
        <v>786558</v>
      </c>
    </row>
    <row r="257" spans="1:10" ht="15.75" x14ac:dyDescent="0.2">
      <c r="A257" s="74" t="s">
        <v>645</v>
      </c>
      <c r="B257" s="79" t="s">
        <v>646</v>
      </c>
      <c r="C257" s="79" t="s">
        <v>661</v>
      </c>
      <c r="D257" s="79" t="s">
        <v>649</v>
      </c>
      <c r="E257" s="74">
        <v>4.9299999999999995E-4</v>
      </c>
      <c r="F257" s="79">
        <v>3.9100000000000002E-4</v>
      </c>
      <c r="G257" s="79">
        <v>1.26</v>
      </c>
      <c r="H257" s="79">
        <v>34250</v>
      </c>
      <c r="I257" s="79">
        <v>33922</v>
      </c>
      <c r="J257" s="83">
        <v>665380</v>
      </c>
    </row>
    <row r="258" spans="1:10" ht="15.75" x14ac:dyDescent="0.2">
      <c r="A258" s="74" t="s">
        <v>645</v>
      </c>
      <c r="B258" s="79" t="s">
        <v>735</v>
      </c>
      <c r="C258" s="79" t="s">
        <v>654</v>
      </c>
      <c r="D258" s="79" t="s">
        <v>649</v>
      </c>
      <c r="E258" s="74">
        <v>6.0800000000000003E-4</v>
      </c>
      <c r="F258" s="79">
        <v>4.5899999999999999E-4</v>
      </c>
      <c r="G258" s="79">
        <v>1.3240000000000001</v>
      </c>
      <c r="H258" s="79">
        <v>28326</v>
      </c>
      <c r="I258" s="79">
        <v>27987</v>
      </c>
      <c r="J258" s="83">
        <v>558010</v>
      </c>
    </row>
    <row r="259" spans="1:10" ht="15.75" x14ac:dyDescent="0.2">
      <c r="A259" s="74" t="s">
        <v>645</v>
      </c>
      <c r="B259" s="79" t="s">
        <v>726</v>
      </c>
      <c r="C259" s="79" t="s">
        <v>666</v>
      </c>
      <c r="D259" s="79" t="s">
        <v>649</v>
      </c>
      <c r="E259" s="74">
        <v>6.7599999999999995E-4</v>
      </c>
      <c r="F259" s="79">
        <v>4.9600000000000002E-4</v>
      </c>
      <c r="G259" s="79">
        <v>1.3620000000000001</v>
      </c>
      <c r="H259" s="79">
        <v>15731</v>
      </c>
      <c r="I259" s="79">
        <v>15524</v>
      </c>
      <c r="J259" s="83">
        <v>306002</v>
      </c>
    </row>
    <row r="260" spans="1:10" ht="15.75" x14ac:dyDescent="0.2">
      <c r="A260" s="74" t="s">
        <v>645</v>
      </c>
      <c r="B260" s="79" t="s">
        <v>699</v>
      </c>
      <c r="C260" s="79" t="s">
        <v>666</v>
      </c>
      <c r="D260" s="79" t="s">
        <v>649</v>
      </c>
      <c r="E260" s="74">
        <v>6.6299999999999996E-4</v>
      </c>
      <c r="F260" s="79">
        <v>4.5399999999999998E-4</v>
      </c>
      <c r="G260" s="79">
        <v>1.4610000000000001</v>
      </c>
      <c r="H260" s="79">
        <v>19686</v>
      </c>
      <c r="I260" s="79">
        <v>19429</v>
      </c>
      <c r="J260" s="83">
        <v>387666</v>
      </c>
    </row>
    <row r="261" spans="1:10" ht="15.75" x14ac:dyDescent="0.2">
      <c r="A261" s="74" t="s">
        <v>645</v>
      </c>
      <c r="B261" s="79" t="s">
        <v>697</v>
      </c>
      <c r="C261" s="79" t="s">
        <v>666</v>
      </c>
      <c r="D261" s="79" t="s">
        <v>649</v>
      </c>
      <c r="E261" s="74">
        <v>5.9900000000000003E-4</v>
      </c>
      <c r="F261" s="79">
        <v>3.8900000000000002E-4</v>
      </c>
      <c r="G261" s="79">
        <v>1.5389999999999999</v>
      </c>
      <c r="H261" s="79">
        <v>43282</v>
      </c>
      <c r="I261" s="79">
        <v>42782</v>
      </c>
      <c r="J261" s="83">
        <v>835325</v>
      </c>
    </row>
    <row r="262" spans="1:10" ht="15.75" x14ac:dyDescent="0.2">
      <c r="A262" s="74" t="s">
        <v>645</v>
      </c>
      <c r="B262" s="79" t="s">
        <v>699</v>
      </c>
      <c r="C262" s="79" t="s">
        <v>654</v>
      </c>
      <c r="D262" s="79" t="s">
        <v>649</v>
      </c>
      <c r="E262" s="74">
        <v>7.0200000000000004E-4</v>
      </c>
      <c r="F262" s="79">
        <v>4.4099999999999999E-4</v>
      </c>
      <c r="G262" s="79">
        <v>1.5920000000000001</v>
      </c>
      <c r="H262" s="79">
        <v>19739</v>
      </c>
      <c r="I262" s="79">
        <v>19466</v>
      </c>
      <c r="J262" s="83">
        <v>388344</v>
      </c>
    </row>
    <row r="263" spans="1:10" ht="15.75" x14ac:dyDescent="0.2">
      <c r="A263" s="74" t="s">
        <v>645</v>
      </c>
      <c r="B263" s="79" t="s">
        <v>697</v>
      </c>
      <c r="C263" s="79" t="s">
        <v>661</v>
      </c>
      <c r="D263" s="79" t="s">
        <v>649</v>
      </c>
      <c r="E263" s="74">
        <v>6.3199999999999997E-4</v>
      </c>
      <c r="F263" s="79">
        <v>3.9500000000000001E-4</v>
      </c>
      <c r="G263" s="79">
        <v>1.6</v>
      </c>
      <c r="H263" s="79">
        <v>43383</v>
      </c>
      <c r="I263" s="79">
        <v>42855</v>
      </c>
      <c r="J263" s="83">
        <v>834992</v>
      </c>
    </row>
    <row r="264" spans="1:10" ht="15.75" x14ac:dyDescent="0.2">
      <c r="A264" s="74" t="s">
        <v>645</v>
      </c>
      <c r="B264" s="79" t="s">
        <v>726</v>
      </c>
      <c r="C264" s="79" t="s">
        <v>661</v>
      </c>
      <c r="D264" s="79" t="s">
        <v>649</v>
      </c>
      <c r="E264" s="74">
        <v>8.4599999999999996E-4</v>
      </c>
      <c r="F264" s="79">
        <v>5.2700000000000002E-4</v>
      </c>
      <c r="G264" s="79">
        <v>1.605</v>
      </c>
      <c r="H264" s="79">
        <v>15711</v>
      </c>
      <c r="I264" s="79">
        <v>15452</v>
      </c>
      <c r="J264" s="83">
        <v>305915</v>
      </c>
    </row>
    <row r="265" spans="1:10" ht="15.75" x14ac:dyDescent="0.2">
      <c r="A265" s="74" t="s">
        <v>645</v>
      </c>
      <c r="B265" s="79" t="s">
        <v>726</v>
      </c>
      <c r="C265" s="79" t="s">
        <v>654</v>
      </c>
      <c r="D265" s="79" t="s">
        <v>649</v>
      </c>
      <c r="E265" s="74">
        <v>7.9799999999999999E-4</v>
      </c>
      <c r="F265" s="79">
        <v>4.9100000000000001E-4</v>
      </c>
      <c r="G265" s="79">
        <v>1.625</v>
      </c>
      <c r="H265" s="79">
        <v>15724</v>
      </c>
      <c r="I265" s="79">
        <v>15480</v>
      </c>
      <c r="J265" s="83">
        <v>306679</v>
      </c>
    </row>
    <row r="266" spans="1:10" ht="15.75" x14ac:dyDescent="0.2">
      <c r="A266" s="74" t="s">
        <v>645</v>
      </c>
      <c r="B266" s="79" t="s">
        <v>735</v>
      </c>
      <c r="C266" s="79" t="s">
        <v>661</v>
      </c>
      <c r="D266" s="79" t="s">
        <v>649</v>
      </c>
      <c r="E266" s="74">
        <v>8.1899999999999996E-4</v>
      </c>
      <c r="F266" s="79">
        <v>4.8099999999999998E-4</v>
      </c>
      <c r="G266" s="79">
        <v>1.702</v>
      </c>
      <c r="H266" s="79">
        <v>28271</v>
      </c>
      <c r="I266" s="79">
        <v>27815</v>
      </c>
      <c r="J266" s="83">
        <v>556543</v>
      </c>
    </row>
    <row r="267" spans="1:10" ht="15.75" x14ac:dyDescent="0.2">
      <c r="A267" s="74" t="s">
        <v>645</v>
      </c>
      <c r="B267" s="79" t="s">
        <v>799</v>
      </c>
      <c r="C267" s="79" t="s">
        <v>654</v>
      </c>
      <c r="D267" s="79" t="s">
        <v>649</v>
      </c>
      <c r="E267" s="74">
        <v>9.59E-4</v>
      </c>
      <c r="F267" s="79">
        <v>5.1699999999999999E-4</v>
      </c>
      <c r="G267" s="79">
        <v>1.8560000000000001</v>
      </c>
      <c r="H267" s="79">
        <v>15758</v>
      </c>
      <c r="I267" s="79">
        <v>15458</v>
      </c>
      <c r="J267" s="83">
        <v>312508</v>
      </c>
    </row>
    <row r="268" spans="1:10" ht="15.75" x14ac:dyDescent="0.2">
      <c r="A268" s="74" t="s">
        <v>645</v>
      </c>
      <c r="B268" s="79" t="s">
        <v>663</v>
      </c>
      <c r="C268" s="79" t="s">
        <v>654</v>
      </c>
      <c r="D268" s="79" t="s">
        <v>649</v>
      </c>
      <c r="E268" s="74">
        <v>6.5200000000000002E-4</v>
      </c>
      <c r="F268" s="79">
        <v>3.3100000000000002E-4</v>
      </c>
      <c r="G268" s="79">
        <v>1.968</v>
      </c>
      <c r="H268" s="79">
        <v>45503</v>
      </c>
      <c r="I268" s="79">
        <v>44930</v>
      </c>
      <c r="J268" s="83">
        <v>879866</v>
      </c>
    </row>
    <row r="269" spans="1:10" ht="15.75" x14ac:dyDescent="0.2">
      <c r="A269" s="74" t="s">
        <v>645</v>
      </c>
      <c r="B269" s="79" t="s">
        <v>799</v>
      </c>
      <c r="C269" s="79" t="s">
        <v>666</v>
      </c>
      <c r="D269" s="79" t="s">
        <v>649</v>
      </c>
      <c r="E269" s="74">
        <v>1.0820000000000001E-3</v>
      </c>
      <c r="F269" s="79">
        <v>5.2899999999999996E-4</v>
      </c>
      <c r="G269" s="85">
        <v>2.0470000000000002</v>
      </c>
      <c r="H269" s="79">
        <v>15752</v>
      </c>
      <c r="I269" s="79">
        <v>15414</v>
      </c>
      <c r="J269" s="83">
        <v>312015</v>
      </c>
    </row>
    <row r="270" spans="1:10" ht="15.75" x14ac:dyDescent="0.2">
      <c r="A270" s="74" t="s">
        <v>645</v>
      </c>
      <c r="B270" s="79" t="s">
        <v>663</v>
      </c>
      <c r="C270" s="79" t="s">
        <v>661</v>
      </c>
      <c r="D270" s="79" t="s">
        <v>649</v>
      </c>
      <c r="E270" s="74">
        <v>7.3099999999999999E-4</v>
      </c>
      <c r="F270" s="79">
        <v>3.4900000000000003E-4</v>
      </c>
      <c r="G270" s="85">
        <v>2.0920000000000001</v>
      </c>
      <c r="H270" s="79">
        <v>45460</v>
      </c>
      <c r="I270" s="79">
        <v>44819</v>
      </c>
      <c r="J270" s="83">
        <v>876887</v>
      </c>
    </row>
    <row r="271" spans="1:10" ht="15.75" x14ac:dyDescent="0.2">
      <c r="A271" s="74" t="s">
        <v>645</v>
      </c>
      <c r="B271" s="79" t="s">
        <v>697</v>
      </c>
      <c r="C271" s="79" t="s">
        <v>654</v>
      </c>
      <c r="D271" s="79" t="s">
        <v>649</v>
      </c>
      <c r="E271" s="74">
        <v>8.0199999999999998E-4</v>
      </c>
      <c r="F271" s="79">
        <v>3.7599999999999998E-4</v>
      </c>
      <c r="G271" s="85">
        <v>2.1349999999999998</v>
      </c>
      <c r="H271" s="79">
        <v>43490</v>
      </c>
      <c r="I271" s="79">
        <v>42818</v>
      </c>
      <c r="J271" s="83">
        <v>837685</v>
      </c>
    </row>
    <row r="272" spans="1:10" ht="15.75" x14ac:dyDescent="0.2">
      <c r="A272" s="74" t="s">
        <v>645</v>
      </c>
      <c r="B272" s="79" t="s">
        <v>676</v>
      </c>
      <c r="C272" s="79" t="s">
        <v>654</v>
      </c>
      <c r="D272" s="79" t="s">
        <v>649</v>
      </c>
      <c r="E272" s="74">
        <v>8.5999999999999998E-4</v>
      </c>
      <c r="F272" s="79">
        <v>4.0200000000000001E-4</v>
      </c>
      <c r="G272" s="85">
        <v>2.1389999999999998</v>
      </c>
      <c r="H272" s="79">
        <v>26787</v>
      </c>
      <c r="I272" s="79">
        <v>26336</v>
      </c>
      <c r="J272" s="83">
        <v>523514</v>
      </c>
    </row>
    <row r="273" spans="1:10" ht="15.75" x14ac:dyDescent="0.2">
      <c r="A273" s="74" t="s">
        <v>645</v>
      </c>
      <c r="B273" s="79" t="s">
        <v>676</v>
      </c>
      <c r="C273" s="79" t="s">
        <v>666</v>
      </c>
      <c r="D273" s="79" t="s">
        <v>649</v>
      </c>
      <c r="E273" s="74">
        <v>9.0200000000000002E-4</v>
      </c>
      <c r="F273" s="79">
        <v>4.1800000000000002E-4</v>
      </c>
      <c r="G273" s="85">
        <v>2.1579999999999999</v>
      </c>
      <c r="H273" s="79">
        <v>26750</v>
      </c>
      <c r="I273" s="79">
        <v>26279</v>
      </c>
      <c r="J273" s="83">
        <v>522604</v>
      </c>
    </row>
    <row r="274" spans="1:10" ht="15.75" x14ac:dyDescent="0.2">
      <c r="A274" s="74" t="s">
        <v>645</v>
      </c>
      <c r="B274" s="79" t="s">
        <v>799</v>
      </c>
      <c r="C274" s="79" t="s">
        <v>661</v>
      </c>
      <c r="D274" s="79" t="s">
        <v>649</v>
      </c>
      <c r="E274" s="74">
        <v>1.222E-3</v>
      </c>
      <c r="F274" s="79">
        <v>5.6599999999999999E-4</v>
      </c>
      <c r="G274" s="85">
        <v>2.1589999999999998</v>
      </c>
      <c r="H274" s="79">
        <v>15783</v>
      </c>
      <c r="I274" s="79">
        <v>15402</v>
      </c>
      <c r="J274" s="83">
        <v>311886</v>
      </c>
    </row>
    <row r="275" spans="1:10" ht="15.75" x14ac:dyDescent="0.2">
      <c r="A275" s="74" t="s">
        <v>645</v>
      </c>
      <c r="B275" s="79" t="s">
        <v>699</v>
      </c>
      <c r="C275" s="79" t="s">
        <v>661</v>
      </c>
      <c r="D275" s="79" t="s">
        <v>649</v>
      </c>
      <c r="E275" s="74">
        <v>1.021E-3</v>
      </c>
      <c r="F275" s="79">
        <v>4.66E-4</v>
      </c>
      <c r="G275" s="85">
        <v>2.1920000000000002</v>
      </c>
      <c r="H275" s="79">
        <v>19785</v>
      </c>
      <c r="I275" s="79">
        <v>19389</v>
      </c>
      <c r="J275" s="83">
        <v>387452</v>
      </c>
    </row>
    <row r="276" spans="1:10" ht="15.75" x14ac:dyDescent="0.2">
      <c r="A276" s="74" t="s">
        <v>645</v>
      </c>
      <c r="B276" s="79" t="s">
        <v>663</v>
      </c>
      <c r="C276" s="79" t="s">
        <v>666</v>
      </c>
      <c r="D276" s="79" t="s">
        <v>649</v>
      </c>
      <c r="E276" s="74">
        <v>7.4200000000000004E-4</v>
      </c>
      <c r="F276" s="79">
        <v>3.3799999999999998E-4</v>
      </c>
      <c r="G276" s="85">
        <v>2.198</v>
      </c>
      <c r="H276" s="79">
        <v>45363</v>
      </c>
      <c r="I276" s="79">
        <v>44712</v>
      </c>
      <c r="J276" s="83">
        <v>877185</v>
      </c>
    </row>
    <row r="277" spans="1:10" ht="15.75" x14ac:dyDescent="0.2">
      <c r="A277" s="74" t="s">
        <v>645</v>
      </c>
      <c r="B277" s="79" t="s">
        <v>650</v>
      </c>
      <c r="C277" s="79" t="s">
        <v>654</v>
      </c>
      <c r="D277" s="79" t="s">
        <v>649</v>
      </c>
      <c r="E277" s="74">
        <v>9.5500000000000001E-4</v>
      </c>
      <c r="F277" s="79">
        <v>4.0200000000000001E-4</v>
      </c>
      <c r="G277" s="85">
        <v>2.3759999999999999</v>
      </c>
      <c r="H277" s="79">
        <v>46575</v>
      </c>
      <c r="I277" s="79">
        <v>45724</v>
      </c>
      <c r="J277" s="83">
        <v>891980</v>
      </c>
    </row>
    <row r="278" spans="1:10" ht="15.75" x14ac:dyDescent="0.2">
      <c r="A278" s="74" t="s">
        <v>645</v>
      </c>
      <c r="B278" s="79" t="s">
        <v>650</v>
      </c>
      <c r="C278" s="79" t="s">
        <v>661</v>
      </c>
      <c r="D278" s="79" t="s">
        <v>649</v>
      </c>
      <c r="E278" s="74">
        <v>1.126E-3</v>
      </c>
      <c r="F278" s="79">
        <v>4.2000000000000002E-4</v>
      </c>
      <c r="G278" s="85">
        <v>2.6779999999999999</v>
      </c>
      <c r="H278" s="79">
        <v>46541</v>
      </c>
      <c r="I278" s="79">
        <v>45540</v>
      </c>
      <c r="J278" s="83">
        <v>888854</v>
      </c>
    </row>
    <row r="279" spans="1:10" ht="15.75" x14ac:dyDescent="0.2">
      <c r="A279" s="74" t="s">
        <v>645</v>
      </c>
      <c r="B279" s="79" t="s">
        <v>711</v>
      </c>
      <c r="C279" s="79" t="s">
        <v>661</v>
      </c>
      <c r="D279" s="79" t="s">
        <v>649</v>
      </c>
      <c r="E279" s="74">
        <v>1.3960000000000001E-3</v>
      </c>
      <c r="F279" s="79">
        <v>4.8299999999999998E-4</v>
      </c>
      <c r="G279" s="85">
        <v>2.8919999999999999</v>
      </c>
      <c r="H279" s="79">
        <v>39665</v>
      </c>
      <c r="I279" s="79">
        <v>38599</v>
      </c>
      <c r="J279" s="83">
        <v>764238</v>
      </c>
    </row>
    <row r="280" spans="1:10" ht="15.75" x14ac:dyDescent="0.2">
      <c r="A280" s="74" t="s">
        <v>645</v>
      </c>
      <c r="B280" s="79" t="s">
        <v>711</v>
      </c>
      <c r="C280" s="79" t="s">
        <v>666</v>
      </c>
      <c r="D280" s="79" t="s">
        <v>649</v>
      </c>
      <c r="E280" s="74">
        <v>1.359E-3</v>
      </c>
      <c r="F280" s="79">
        <v>4.6000000000000001E-4</v>
      </c>
      <c r="G280" s="85">
        <v>2.956</v>
      </c>
      <c r="H280" s="79">
        <v>39586</v>
      </c>
      <c r="I280" s="79">
        <v>38547</v>
      </c>
      <c r="J280" s="83">
        <v>764659</v>
      </c>
    </row>
    <row r="281" spans="1:10" ht="15.75" x14ac:dyDescent="0.2">
      <c r="A281" s="74" t="s">
        <v>645</v>
      </c>
      <c r="B281" s="79" t="s">
        <v>650</v>
      </c>
      <c r="C281" s="79" t="s">
        <v>666</v>
      </c>
      <c r="D281" s="79" t="s">
        <v>649</v>
      </c>
      <c r="E281" s="74">
        <v>1.2409999999999999E-3</v>
      </c>
      <c r="F281" s="79">
        <v>4.15E-4</v>
      </c>
      <c r="G281" s="85">
        <v>2.99</v>
      </c>
      <c r="H281" s="79">
        <v>46497</v>
      </c>
      <c r="I281" s="79">
        <v>45394</v>
      </c>
      <c r="J281" s="83">
        <v>888987</v>
      </c>
    </row>
    <row r="282" spans="1:10" ht="15.75" x14ac:dyDescent="0.2">
      <c r="A282" s="74" t="s">
        <v>645</v>
      </c>
      <c r="B282" s="79" t="s">
        <v>676</v>
      </c>
      <c r="C282" s="79" t="s">
        <v>661</v>
      </c>
      <c r="D282" s="79" t="s">
        <v>649</v>
      </c>
      <c r="E282" s="74">
        <v>1.346E-3</v>
      </c>
      <c r="F282" s="79">
        <v>4.3300000000000001E-4</v>
      </c>
      <c r="G282" s="86">
        <v>3.11</v>
      </c>
      <c r="H282" s="79">
        <v>26813</v>
      </c>
      <c r="I282" s="79">
        <v>26110</v>
      </c>
      <c r="J282" s="83">
        <v>522301</v>
      </c>
    </row>
    <row r="283" spans="1:10" ht="15.75" x14ac:dyDescent="0.2">
      <c r="A283" s="74" t="s">
        <v>645</v>
      </c>
      <c r="B283" s="79" t="s">
        <v>711</v>
      </c>
      <c r="C283" s="79" t="s">
        <v>654</v>
      </c>
      <c r="D283" s="79" t="s">
        <v>649</v>
      </c>
      <c r="E283" s="74">
        <v>1.634E-3</v>
      </c>
      <c r="F283" s="79">
        <v>4.4299999999999998E-4</v>
      </c>
      <c r="G283" s="86">
        <v>3.6909999999999998</v>
      </c>
      <c r="H283" s="79">
        <v>39832</v>
      </c>
      <c r="I283" s="79">
        <v>38580</v>
      </c>
      <c r="J283" s="83">
        <v>766439</v>
      </c>
    </row>
    <row r="284" spans="1:10" ht="15.75" x14ac:dyDescent="0.2">
      <c r="A284" s="74" t="s">
        <v>645</v>
      </c>
      <c r="B284" s="79" t="s">
        <v>717</v>
      </c>
      <c r="C284" s="79" t="s">
        <v>654</v>
      </c>
      <c r="D284" s="79" t="s">
        <v>649</v>
      </c>
      <c r="E284" s="74">
        <v>1.753E-3</v>
      </c>
      <c r="F284" s="79">
        <v>4.1399999999999998E-4</v>
      </c>
      <c r="G284" s="86">
        <v>4.2329999999999997</v>
      </c>
      <c r="H284" s="79">
        <v>27784</v>
      </c>
      <c r="I284" s="79">
        <v>26848</v>
      </c>
      <c r="J284" s="83">
        <v>533834</v>
      </c>
    </row>
    <row r="285" spans="1:10" ht="15.75" x14ac:dyDescent="0.2">
      <c r="A285" s="74" t="s">
        <v>645</v>
      </c>
      <c r="B285" s="79" t="s">
        <v>717</v>
      </c>
      <c r="C285" s="79" t="s">
        <v>666</v>
      </c>
      <c r="D285" s="79" t="s">
        <v>649</v>
      </c>
      <c r="E285" s="74">
        <v>1.9300000000000001E-3</v>
      </c>
      <c r="F285" s="79">
        <v>4.35E-4</v>
      </c>
      <c r="G285" s="86">
        <v>4.4409999999999998</v>
      </c>
      <c r="H285" s="79">
        <v>27750</v>
      </c>
      <c r="I285" s="79">
        <v>26721</v>
      </c>
      <c r="J285" s="83">
        <v>532901</v>
      </c>
    </row>
    <row r="286" spans="1:10" ht="15.75" x14ac:dyDescent="0.2">
      <c r="A286" s="74" t="s">
        <v>645</v>
      </c>
      <c r="B286" s="79" t="s">
        <v>717</v>
      </c>
      <c r="C286" s="79" t="s">
        <v>661</v>
      </c>
      <c r="D286" s="79" t="s">
        <v>649</v>
      </c>
      <c r="E286" s="74">
        <v>2.091E-3</v>
      </c>
      <c r="F286" s="79">
        <v>4.6099999999999998E-4</v>
      </c>
      <c r="G286" s="86">
        <v>4.5350000000000001</v>
      </c>
      <c r="H286" s="79">
        <v>27824</v>
      </c>
      <c r="I286" s="79">
        <v>26711</v>
      </c>
      <c r="J286" s="83">
        <v>532520</v>
      </c>
    </row>
    <row r="287" spans="1:10" ht="15.75" x14ac:dyDescent="0.2">
      <c r="A287" s="74" t="s">
        <v>645</v>
      </c>
      <c r="B287" s="79" t="s">
        <v>707</v>
      </c>
      <c r="C287" s="79" t="s">
        <v>654</v>
      </c>
      <c r="D287" s="79" t="s">
        <v>649</v>
      </c>
      <c r="E287" s="74">
        <v>1.9449999999999999E-3</v>
      </c>
      <c r="F287" s="79">
        <v>3.86E-4</v>
      </c>
      <c r="G287" s="86">
        <v>5.0419999999999998</v>
      </c>
      <c r="H287" s="79">
        <v>26125</v>
      </c>
      <c r="I287" s="79">
        <v>25153</v>
      </c>
      <c r="J287" s="83">
        <v>499416</v>
      </c>
    </row>
    <row r="288" spans="1:10" ht="15.75" x14ac:dyDescent="0.2">
      <c r="A288" s="74" t="s">
        <v>645</v>
      </c>
      <c r="B288" s="79" t="s">
        <v>707</v>
      </c>
      <c r="C288" s="79" t="s">
        <v>661</v>
      </c>
      <c r="D288" s="79" t="s">
        <v>649</v>
      </c>
      <c r="E288" s="74">
        <v>2.0739999999999999E-3</v>
      </c>
      <c r="F288" s="79">
        <v>4.0999999999999999E-4</v>
      </c>
      <c r="G288" s="86">
        <v>5.0540000000000003</v>
      </c>
      <c r="H288" s="79">
        <v>26209</v>
      </c>
      <c r="I288" s="79">
        <v>25176</v>
      </c>
      <c r="J288" s="83">
        <v>498158</v>
      </c>
    </row>
    <row r="289" spans="1:10" ht="15.75" x14ac:dyDescent="0.2">
      <c r="A289" s="74" t="s">
        <v>645</v>
      </c>
      <c r="B289" s="79" t="s">
        <v>710</v>
      </c>
      <c r="C289" s="79" t="s">
        <v>661</v>
      </c>
      <c r="D289" s="79" t="s">
        <v>649</v>
      </c>
      <c r="E289" s="74">
        <v>1.8079999999999999E-3</v>
      </c>
      <c r="F289" s="79">
        <v>3.4600000000000001E-4</v>
      </c>
      <c r="G289" s="86">
        <v>5.2270000000000003</v>
      </c>
      <c r="H289" s="79">
        <v>38748</v>
      </c>
      <c r="I289" s="79">
        <v>37411</v>
      </c>
      <c r="J289" s="83">
        <v>739692</v>
      </c>
    </row>
    <row r="290" spans="1:10" ht="15.75" x14ac:dyDescent="0.2">
      <c r="A290" s="74" t="s">
        <v>645</v>
      </c>
      <c r="B290" s="79" t="s">
        <v>655</v>
      </c>
      <c r="C290" s="79" t="s">
        <v>666</v>
      </c>
      <c r="D290" s="79" t="s">
        <v>649</v>
      </c>
      <c r="E290" s="74">
        <v>2.5639999999999999E-3</v>
      </c>
      <c r="F290" s="79">
        <v>4.86E-4</v>
      </c>
      <c r="G290" s="86">
        <v>5.2729999999999997</v>
      </c>
      <c r="H290" s="79">
        <v>43938</v>
      </c>
      <c r="I290" s="79">
        <v>41803</v>
      </c>
      <c r="J290" s="83">
        <v>832480</v>
      </c>
    </row>
    <row r="291" spans="1:10" ht="15.75" x14ac:dyDescent="0.2">
      <c r="A291" s="74" t="s">
        <v>645</v>
      </c>
      <c r="B291" s="79" t="s">
        <v>710</v>
      </c>
      <c r="C291" s="79" t="s">
        <v>654</v>
      </c>
      <c r="D291" s="79" t="s">
        <v>649</v>
      </c>
      <c r="E291" s="74">
        <v>1.7520000000000001E-3</v>
      </c>
      <c r="F291" s="79">
        <v>3.2899999999999997E-4</v>
      </c>
      <c r="G291" s="86">
        <v>5.3310000000000004</v>
      </c>
      <c r="H291" s="79">
        <v>38764</v>
      </c>
      <c r="I291" s="79">
        <v>37465</v>
      </c>
      <c r="J291" s="83">
        <v>741842</v>
      </c>
    </row>
    <row r="292" spans="1:10" ht="15.75" x14ac:dyDescent="0.2">
      <c r="A292" s="74" t="s">
        <v>645</v>
      </c>
      <c r="B292" s="79" t="s">
        <v>707</v>
      </c>
      <c r="C292" s="79" t="s">
        <v>666</v>
      </c>
      <c r="D292" s="79" t="s">
        <v>649</v>
      </c>
      <c r="E292" s="74">
        <v>2.1289999999999998E-3</v>
      </c>
      <c r="F292" s="79">
        <v>3.9199999999999999E-4</v>
      </c>
      <c r="G292" s="86">
        <v>5.4290000000000003</v>
      </c>
      <c r="H292" s="79">
        <v>26119</v>
      </c>
      <c r="I292" s="79">
        <v>25058</v>
      </c>
      <c r="J292" s="83">
        <v>498517</v>
      </c>
    </row>
    <row r="293" spans="1:10" ht="15.75" x14ac:dyDescent="0.2">
      <c r="A293" s="74" t="s">
        <v>645</v>
      </c>
      <c r="B293" s="79" t="s">
        <v>698</v>
      </c>
      <c r="C293" s="79" t="s">
        <v>661</v>
      </c>
      <c r="D293" s="79" t="s">
        <v>649</v>
      </c>
      <c r="E293" s="74">
        <v>2.787E-3</v>
      </c>
      <c r="F293" s="79">
        <v>5.0699999999999996E-4</v>
      </c>
      <c r="G293" s="86">
        <v>5.4989999999999997</v>
      </c>
      <c r="H293" s="79">
        <v>33888</v>
      </c>
      <c r="I293" s="79">
        <v>32104</v>
      </c>
      <c r="J293" s="83">
        <v>640303</v>
      </c>
    </row>
    <row r="294" spans="1:10" ht="15.75" x14ac:dyDescent="0.2">
      <c r="A294" s="74" t="s">
        <v>645</v>
      </c>
      <c r="B294" s="79" t="s">
        <v>655</v>
      </c>
      <c r="C294" s="79" t="s">
        <v>661</v>
      </c>
      <c r="D294" s="79" t="s">
        <v>649</v>
      </c>
      <c r="E294" s="74">
        <v>2.7929999999999999E-3</v>
      </c>
      <c r="F294" s="79">
        <v>5.0299999999999997E-4</v>
      </c>
      <c r="G294" s="86">
        <v>5.548</v>
      </c>
      <c r="H294" s="79">
        <v>44079</v>
      </c>
      <c r="I294" s="79">
        <v>41755</v>
      </c>
      <c r="J294" s="83">
        <v>832145</v>
      </c>
    </row>
    <row r="295" spans="1:10" ht="15.75" x14ac:dyDescent="0.2">
      <c r="A295" s="74" t="s">
        <v>645</v>
      </c>
      <c r="B295" s="79" t="s">
        <v>710</v>
      </c>
      <c r="C295" s="79" t="s">
        <v>666</v>
      </c>
      <c r="D295" s="79" t="s">
        <v>649</v>
      </c>
      <c r="E295" s="74">
        <v>1.939E-3</v>
      </c>
      <c r="F295" s="79">
        <v>3.4900000000000003E-4</v>
      </c>
      <c r="G295" s="86">
        <v>5.5540000000000003</v>
      </c>
      <c r="H295" s="79">
        <v>38741</v>
      </c>
      <c r="I295" s="79">
        <v>37305</v>
      </c>
      <c r="J295" s="83">
        <v>740071</v>
      </c>
    </row>
    <row r="296" spans="1:10" ht="15.75" x14ac:dyDescent="0.2">
      <c r="A296" s="74" t="s">
        <v>645</v>
      </c>
      <c r="B296" s="79" t="s">
        <v>655</v>
      </c>
      <c r="C296" s="79" t="s">
        <v>654</v>
      </c>
      <c r="D296" s="79" t="s">
        <v>649</v>
      </c>
      <c r="E296" s="74">
        <v>2.735E-3</v>
      </c>
      <c r="F296" s="79">
        <v>4.6700000000000002E-4</v>
      </c>
      <c r="G296" s="86">
        <v>5.8550000000000004</v>
      </c>
      <c r="H296" s="79">
        <v>44163</v>
      </c>
      <c r="I296" s="79">
        <v>41880</v>
      </c>
      <c r="J296" s="83">
        <v>834841</v>
      </c>
    </row>
    <row r="297" spans="1:10" ht="15.75" x14ac:dyDescent="0.2">
      <c r="A297" s="74" t="s">
        <v>645</v>
      </c>
      <c r="B297" s="79" t="s">
        <v>698</v>
      </c>
      <c r="C297" s="79" t="s">
        <v>654</v>
      </c>
      <c r="D297" s="79" t="s">
        <v>649</v>
      </c>
      <c r="E297" s="74">
        <v>2.8570000000000002E-3</v>
      </c>
      <c r="F297" s="79">
        <v>4.8200000000000001E-4</v>
      </c>
      <c r="G297" s="86">
        <v>5.9279999999999999</v>
      </c>
      <c r="H297" s="79">
        <v>33944</v>
      </c>
      <c r="I297" s="79">
        <v>32109</v>
      </c>
      <c r="J297" s="83">
        <v>641977</v>
      </c>
    </row>
    <row r="298" spans="1:10" ht="15.75" x14ac:dyDescent="0.2">
      <c r="A298" s="74" t="s">
        <v>645</v>
      </c>
      <c r="B298" s="79" t="s">
        <v>698</v>
      </c>
      <c r="C298" s="79" t="s">
        <v>666</v>
      </c>
      <c r="D298" s="79" t="s">
        <v>649</v>
      </c>
      <c r="E298" s="74">
        <v>2.9840000000000001E-3</v>
      </c>
      <c r="F298" s="79">
        <v>4.9200000000000003E-4</v>
      </c>
      <c r="G298" s="86">
        <v>6.0609999999999999</v>
      </c>
      <c r="H298" s="79">
        <v>33906</v>
      </c>
      <c r="I298" s="79">
        <v>31993</v>
      </c>
      <c r="J298" s="83">
        <v>640697</v>
      </c>
    </row>
    <row r="299" spans="1:10" ht="15.75" x14ac:dyDescent="0.2">
      <c r="A299" s="74" t="s">
        <v>645</v>
      </c>
      <c r="B299" s="79" t="s">
        <v>693</v>
      </c>
      <c r="C299" s="79" t="s">
        <v>661</v>
      </c>
      <c r="D299" s="79" t="s">
        <v>649</v>
      </c>
      <c r="E299" s="74">
        <v>3.5860000000000002E-3</v>
      </c>
      <c r="F299" s="79">
        <v>4.3199999999999998E-4</v>
      </c>
      <c r="G299" s="86">
        <v>8.2949999999999999</v>
      </c>
      <c r="H299" s="79">
        <v>28113</v>
      </c>
      <c r="I299" s="79">
        <v>26215</v>
      </c>
      <c r="J299" s="83">
        <v>529300</v>
      </c>
    </row>
    <row r="300" spans="1:10" ht="15.75" x14ac:dyDescent="0.2">
      <c r="A300" s="74" t="s">
        <v>645</v>
      </c>
      <c r="B300" s="79" t="s">
        <v>693</v>
      </c>
      <c r="C300" s="79" t="s">
        <v>666</v>
      </c>
      <c r="D300" s="79" t="s">
        <v>649</v>
      </c>
      <c r="E300" s="74">
        <v>3.6350000000000002E-3</v>
      </c>
      <c r="F300" s="79">
        <v>4.1599999999999997E-4</v>
      </c>
      <c r="G300" s="86">
        <v>8.7420000000000009</v>
      </c>
      <c r="H300" s="79">
        <v>28087</v>
      </c>
      <c r="I300" s="79">
        <v>26162</v>
      </c>
      <c r="J300" s="83">
        <v>529572</v>
      </c>
    </row>
    <row r="301" spans="1:10" ht="16.5" thickBot="1" x14ac:dyDescent="0.25">
      <c r="A301" s="77" t="s">
        <v>645</v>
      </c>
      <c r="B301" s="78" t="s">
        <v>693</v>
      </c>
      <c r="C301" s="78" t="s">
        <v>654</v>
      </c>
      <c r="D301" s="78" t="s">
        <v>649</v>
      </c>
      <c r="E301" s="77">
        <v>3.6459999999999999E-3</v>
      </c>
      <c r="F301" s="78">
        <v>4.0499999999999998E-4</v>
      </c>
      <c r="G301" s="87">
        <v>9.0090000000000003</v>
      </c>
      <c r="H301" s="78">
        <v>28214</v>
      </c>
      <c r="I301" s="78">
        <v>26280</v>
      </c>
      <c r="J301" s="88">
        <v>530465</v>
      </c>
    </row>
    <row r="302" spans="1:10" ht="15.75" x14ac:dyDescent="0.2">
      <c r="A302" s="75" t="s">
        <v>645</v>
      </c>
      <c r="B302" s="76" t="s">
        <v>652</v>
      </c>
      <c r="C302" s="76" t="s">
        <v>654</v>
      </c>
      <c r="D302" s="76" t="s">
        <v>693</v>
      </c>
      <c r="E302" s="75">
        <v>-1.1249999999999999E-3</v>
      </c>
      <c r="F302" s="76">
        <v>2.5700000000000001E-4</v>
      </c>
      <c r="G302" s="80">
        <v>-4.3719999999999999</v>
      </c>
      <c r="H302" s="76">
        <v>27594</v>
      </c>
      <c r="I302" s="76">
        <v>28216</v>
      </c>
      <c r="J302" s="81">
        <v>552275</v>
      </c>
    </row>
    <row r="303" spans="1:10" ht="15.75" x14ac:dyDescent="0.2">
      <c r="A303" s="74" t="s">
        <v>645</v>
      </c>
      <c r="B303" s="79" t="s">
        <v>692</v>
      </c>
      <c r="C303" s="79" t="s">
        <v>666</v>
      </c>
      <c r="D303" s="79" t="s">
        <v>693</v>
      </c>
      <c r="E303" s="74">
        <v>-1.1310000000000001E-3</v>
      </c>
      <c r="F303" s="79">
        <v>2.7E-4</v>
      </c>
      <c r="G303" s="82">
        <v>-4.1900000000000004</v>
      </c>
      <c r="H303" s="79">
        <v>27588</v>
      </c>
      <c r="I303" s="79">
        <v>28212</v>
      </c>
      <c r="J303" s="83">
        <v>551199</v>
      </c>
    </row>
    <row r="304" spans="1:10" ht="15.75" x14ac:dyDescent="0.2">
      <c r="A304" s="74" t="s">
        <v>645</v>
      </c>
      <c r="B304" s="79" t="s">
        <v>652</v>
      </c>
      <c r="C304" s="79" t="s">
        <v>666</v>
      </c>
      <c r="D304" s="79" t="s">
        <v>693</v>
      </c>
      <c r="E304" s="74">
        <v>-1.0039999999999999E-3</v>
      </c>
      <c r="F304" s="79">
        <v>2.5300000000000002E-4</v>
      </c>
      <c r="G304" s="82">
        <v>-3.964</v>
      </c>
      <c r="H304" s="79">
        <v>27472</v>
      </c>
      <c r="I304" s="79">
        <v>28026</v>
      </c>
      <c r="J304" s="83">
        <v>551223</v>
      </c>
    </row>
    <row r="305" spans="1:10" ht="15.75" x14ac:dyDescent="0.2">
      <c r="A305" s="74" t="s">
        <v>645</v>
      </c>
      <c r="B305" s="79" t="s">
        <v>692</v>
      </c>
      <c r="C305" s="79" t="s">
        <v>654</v>
      </c>
      <c r="D305" s="79" t="s">
        <v>693</v>
      </c>
      <c r="E305" s="74">
        <v>-1.0560000000000001E-3</v>
      </c>
      <c r="F305" s="79">
        <v>2.7599999999999999E-4</v>
      </c>
      <c r="G305" s="82">
        <v>-3.8279999999999998</v>
      </c>
      <c r="H305" s="79">
        <v>27781</v>
      </c>
      <c r="I305" s="79">
        <v>28364</v>
      </c>
      <c r="J305" s="83">
        <v>552250</v>
      </c>
    </row>
    <row r="306" spans="1:10" ht="15.75" x14ac:dyDescent="0.2">
      <c r="A306" s="74" t="s">
        <v>645</v>
      </c>
      <c r="B306" s="79" t="s">
        <v>654</v>
      </c>
      <c r="C306" s="79" t="s">
        <v>661</v>
      </c>
      <c r="D306" s="79" t="s">
        <v>693</v>
      </c>
      <c r="E306" s="74">
        <v>-1.008E-3</v>
      </c>
      <c r="F306" s="79">
        <v>2.7999999999999998E-4</v>
      </c>
      <c r="G306" s="82">
        <v>-3.597</v>
      </c>
      <c r="H306" s="79">
        <v>27789</v>
      </c>
      <c r="I306" s="79">
        <v>28344</v>
      </c>
      <c r="J306" s="83">
        <v>550960</v>
      </c>
    </row>
    <row r="307" spans="1:10" ht="15.75" x14ac:dyDescent="0.2">
      <c r="A307" s="74" t="s">
        <v>645</v>
      </c>
      <c r="B307" s="79" t="s">
        <v>668</v>
      </c>
      <c r="C307" s="79" t="s">
        <v>666</v>
      </c>
      <c r="D307" s="79" t="s">
        <v>693</v>
      </c>
      <c r="E307" s="74">
        <v>-1.06E-3</v>
      </c>
      <c r="F307" s="79">
        <v>3.1399999999999999E-4</v>
      </c>
      <c r="G307" s="82">
        <v>-3.379</v>
      </c>
      <c r="H307" s="79">
        <v>27590</v>
      </c>
      <c r="I307" s="79">
        <v>28174</v>
      </c>
      <c r="J307" s="83">
        <v>551159</v>
      </c>
    </row>
    <row r="308" spans="1:10" ht="15.75" x14ac:dyDescent="0.2">
      <c r="A308" s="74" t="s">
        <v>645</v>
      </c>
      <c r="B308" s="79" t="s">
        <v>661</v>
      </c>
      <c r="C308" s="79" t="s">
        <v>654</v>
      </c>
      <c r="D308" s="79" t="s">
        <v>693</v>
      </c>
      <c r="E308" s="74">
        <v>-9.3999999999999997E-4</v>
      </c>
      <c r="F308" s="79">
        <v>2.7900000000000001E-4</v>
      </c>
      <c r="G308" s="82">
        <v>-3.3639999999999999</v>
      </c>
      <c r="H308" s="79">
        <v>27826</v>
      </c>
      <c r="I308" s="79">
        <v>28344</v>
      </c>
      <c r="J308" s="83">
        <v>550960</v>
      </c>
    </row>
    <row r="309" spans="1:10" ht="15.75" x14ac:dyDescent="0.2">
      <c r="A309" s="74" t="s">
        <v>645</v>
      </c>
      <c r="B309" s="79" t="s">
        <v>664</v>
      </c>
      <c r="C309" s="79" t="s">
        <v>654</v>
      </c>
      <c r="D309" s="79" t="s">
        <v>693</v>
      </c>
      <c r="E309" s="74">
        <v>-9.4600000000000001E-4</v>
      </c>
      <c r="F309" s="79">
        <v>2.9799999999999998E-4</v>
      </c>
      <c r="G309" s="82">
        <v>-3.177</v>
      </c>
      <c r="H309" s="79">
        <v>27174</v>
      </c>
      <c r="I309" s="79">
        <v>27684</v>
      </c>
      <c r="J309" s="83">
        <v>538879</v>
      </c>
    </row>
    <row r="310" spans="1:10" ht="15.75" x14ac:dyDescent="0.2">
      <c r="A310" s="74" t="s">
        <v>645</v>
      </c>
      <c r="B310" s="79" t="s">
        <v>695</v>
      </c>
      <c r="C310" s="79" t="s">
        <v>661</v>
      </c>
      <c r="D310" s="79" t="s">
        <v>693</v>
      </c>
      <c r="E310" s="74">
        <v>-8.9700000000000001E-4</v>
      </c>
      <c r="F310" s="79">
        <v>3.0499999999999999E-4</v>
      </c>
      <c r="G310" s="84">
        <v>-2.9449999999999998</v>
      </c>
      <c r="H310" s="79">
        <v>27687</v>
      </c>
      <c r="I310" s="79">
        <v>28179</v>
      </c>
      <c r="J310" s="83">
        <v>548831</v>
      </c>
    </row>
    <row r="311" spans="1:10" ht="15.75" x14ac:dyDescent="0.2">
      <c r="A311" s="74" t="s">
        <v>645</v>
      </c>
      <c r="B311" s="79" t="s">
        <v>668</v>
      </c>
      <c r="C311" s="79" t="s">
        <v>654</v>
      </c>
      <c r="D311" s="79" t="s">
        <v>693</v>
      </c>
      <c r="E311" s="74">
        <v>-9.3300000000000002E-4</v>
      </c>
      <c r="F311" s="79">
        <v>3.1700000000000001E-4</v>
      </c>
      <c r="G311" s="84">
        <v>-2.9390000000000001</v>
      </c>
      <c r="H311" s="79">
        <v>27791</v>
      </c>
      <c r="I311" s="79">
        <v>28306</v>
      </c>
      <c r="J311" s="83">
        <v>552207</v>
      </c>
    </row>
    <row r="312" spans="1:10" ht="15.75" x14ac:dyDescent="0.2">
      <c r="A312" s="74" t="s">
        <v>645</v>
      </c>
      <c r="B312" s="79" t="s">
        <v>680</v>
      </c>
      <c r="C312" s="79" t="s">
        <v>654</v>
      </c>
      <c r="D312" s="79" t="s">
        <v>693</v>
      </c>
      <c r="E312" s="74">
        <v>-9.77E-4</v>
      </c>
      <c r="F312" s="79">
        <v>3.4699999999999998E-4</v>
      </c>
      <c r="G312" s="84">
        <v>-2.82</v>
      </c>
      <c r="H312" s="79">
        <v>27649</v>
      </c>
      <c r="I312" s="79">
        <v>28188</v>
      </c>
      <c r="J312" s="83">
        <v>551346</v>
      </c>
    </row>
    <row r="313" spans="1:10" ht="15.75" x14ac:dyDescent="0.2">
      <c r="A313" s="74" t="s">
        <v>645</v>
      </c>
      <c r="B313" s="79" t="s">
        <v>664</v>
      </c>
      <c r="C313" s="79" t="s">
        <v>666</v>
      </c>
      <c r="D313" s="79" t="s">
        <v>693</v>
      </c>
      <c r="E313" s="74">
        <v>-8.6499999999999999E-4</v>
      </c>
      <c r="F313" s="79">
        <v>3.1300000000000002E-4</v>
      </c>
      <c r="G313" s="84">
        <v>-2.766</v>
      </c>
      <c r="H313" s="79">
        <v>27056</v>
      </c>
      <c r="I313" s="79">
        <v>27522</v>
      </c>
      <c r="J313" s="83">
        <v>537923</v>
      </c>
    </row>
    <row r="314" spans="1:10" ht="15.75" x14ac:dyDescent="0.2">
      <c r="A314" s="74" t="s">
        <v>645</v>
      </c>
      <c r="B314" s="79" t="s">
        <v>654</v>
      </c>
      <c r="C314" s="79" t="s">
        <v>666</v>
      </c>
      <c r="D314" s="79" t="s">
        <v>693</v>
      </c>
      <c r="E314" s="74">
        <v>-6.7500000000000004E-4</v>
      </c>
      <c r="F314" s="79">
        <v>2.5099999999999998E-4</v>
      </c>
      <c r="G314" s="84">
        <v>-2.6880000000000002</v>
      </c>
      <c r="H314" s="79">
        <v>27772</v>
      </c>
      <c r="I314" s="79">
        <v>28144</v>
      </c>
      <c r="J314" s="83">
        <v>551196</v>
      </c>
    </row>
    <row r="315" spans="1:10" ht="15.75" x14ac:dyDescent="0.2">
      <c r="A315" s="74" t="s">
        <v>645</v>
      </c>
      <c r="B315" s="79" t="s">
        <v>661</v>
      </c>
      <c r="C315" s="79" t="s">
        <v>666</v>
      </c>
      <c r="D315" s="79" t="s">
        <v>693</v>
      </c>
      <c r="E315" s="74">
        <v>-7.8600000000000002E-4</v>
      </c>
      <c r="F315" s="79">
        <v>3.01E-4</v>
      </c>
      <c r="G315" s="84">
        <v>-2.613</v>
      </c>
      <c r="H315" s="79">
        <v>27736</v>
      </c>
      <c r="I315" s="79">
        <v>28168</v>
      </c>
      <c r="J315" s="83">
        <v>549929</v>
      </c>
    </row>
    <row r="316" spans="1:10" ht="15.75" x14ac:dyDescent="0.2">
      <c r="A316" s="74" t="s">
        <v>645</v>
      </c>
      <c r="B316" s="79" t="s">
        <v>695</v>
      </c>
      <c r="C316" s="79" t="s">
        <v>654</v>
      </c>
      <c r="D316" s="79" t="s">
        <v>693</v>
      </c>
      <c r="E316" s="74">
        <v>-6.87E-4</v>
      </c>
      <c r="F316" s="79">
        <v>2.7700000000000001E-4</v>
      </c>
      <c r="G316" s="84">
        <v>-2.4769999999999999</v>
      </c>
      <c r="H316" s="79">
        <v>27793</v>
      </c>
      <c r="I316" s="79">
        <v>28171</v>
      </c>
      <c r="J316" s="83">
        <v>550097</v>
      </c>
    </row>
    <row r="317" spans="1:10" ht="15.75" x14ac:dyDescent="0.2">
      <c r="A317" s="74" t="s">
        <v>645</v>
      </c>
      <c r="B317" s="79" t="s">
        <v>664</v>
      </c>
      <c r="C317" s="79" t="s">
        <v>661</v>
      </c>
      <c r="D317" s="79" t="s">
        <v>693</v>
      </c>
      <c r="E317" s="74">
        <v>-8.1800000000000004E-4</v>
      </c>
      <c r="F317" s="79">
        <v>3.3399999999999999E-4</v>
      </c>
      <c r="G317" s="84">
        <v>-2.4489999999999998</v>
      </c>
      <c r="H317" s="79">
        <v>27146</v>
      </c>
      <c r="I317" s="79">
        <v>27586</v>
      </c>
      <c r="J317" s="83">
        <v>537686</v>
      </c>
    </row>
    <row r="318" spans="1:10" ht="15.75" x14ac:dyDescent="0.2">
      <c r="A318" s="74" t="s">
        <v>645</v>
      </c>
      <c r="B318" s="79" t="s">
        <v>680</v>
      </c>
      <c r="C318" s="79" t="s">
        <v>666</v>
      </c>
      <c r="D318" s="79" t="s">
        <v>693</v>
      </c>
      <c r="E318" s="74">
        <v>-8.5099999999999998E-4</v>
      </c>
      <c r="F318" s="79">
        <v>3.5300000000000002E-4</v>
      </c>
      <c r="G318" s="84">
        <v>-2.4079999999999999</v>
      </c>
      <c r="H318" s="79">
        <v>27528</v>
      </c>
      <c r="I318" s="79">
        <v>27997</v>
      </c>
      <c r="J318" s="83">
        <v>550298</v>
      </c>
    </row>
    <row r="319" spans="1:10" ht="15.75" x14ac:dyDescent="0.2">
      <c r="A319" s="74" t="s">
        <v>645</v>
      </c>
      <c r="B319" s="79" t="s">
        <v>652</v>
      </c>
      <c r="C319" s="79" t="s">
        <v>661</v>
      </c>
      <c r="D319" s="79" t="s">
        <v>693</v>
      </c>
      <c r="E319" s="74">
        <v>-6.3900000000000003E-4</v>
      </c>
      <c r="F319" s="79">
        <v>2.7500000000000002E-4</v>
      </c>
      <c r="G319" s="84">
        <v>-2.323</v>
      </c>
      <c r="H319" s="79">
        <v>27629</v>
      </c>
      <c r="I319" s="79">
        <v>27981</v>
      </c>
      <c r="J319" s="83">
        <v>550987</v>
      </c>
    </row>
    <row r="320" spans="1:10" ht="15.75" x14ac:dyDescent="0.2">
      <c r="A320" s="74" t="s">
        <v>645</v>
      </c>
      <c r="B320" s="79" t="s">
        <v>692</v>
      </c>
      <c r="C320" s="79" t="s">
        <v>661</v>
      </c>
      <c r="D320" s="79" t="s">
        <v>693</v>
      </c>
      <c r="E320" s="74">
        <v>-5.44E-4</v>
      </c>
      <c r="F320" s="79">
        <v>2.9799999999999998E-4</v>
      </c>
      <c r="G320" s="79">
        <v>-1.823</v>
      </c>
      <c r="H320" s="79">
        <v>27814</v>
      </c>
      <c r="I320" s="79">
        <v>28114</v>
      </c>
      <c r="J320" s="83">
        <v>550964</v>
      </c>
    </row>
    <row r="321" spans="1:10" ht="15.75" x14ac:dyDescent="0.2">
      <c r="A321" s="74" t="s">
        <v>645</v>
      </c>
      <c r="B321" s="79" t="s">
        <v>668</v>
      </c>
      <c r="C321" s="79" t="s">
        <v>661</v>
      </c>
      <c r="D321" s="79" t="s">
        <v>693</v>
      </c>
      <c r="E321" s="74">
        <v>-5.4699999999999996E-4</v>
      </c>
      <c r="F321" s="79">
        <v>3.4200000000000002E-4</v>
      </c>
      <c r="G321" s="79">
        <v>-1.601</v>
      </c>
      <c r="H321" s="79">
        <v>27812</v>
      </c>
      <c r="I321" s="79">
        <v>28113</v>
      </c>
      <c r="J321" s="83">
        <v>550920</v>
      </c>
    </row>
    <row r="322" spans="1:10" ht="15.75" x14ac:dyDescent="0.2">
      <c r="A322" s="74" t="s">
        <v>645</v>
      </c>
      <c r="B322" s="79" t="s">
        <v>680</v>
      </c>
      <c r="C322" s="79" t="s">
        <v>661</v>
      </c>
      <c r="D322" s="79" t="s">
        <v>693</v>
      </c>
      <c r="E322" s="74">
        <v>-6.0499999999999996E-4</v>
      </c>
      <c r="F322" s="79">
        <v>3.8099999999999999E-4</v>
      </c>
      <c r="G322" s="79">
        <v>-1.589</v>
      </c>
      <c r="H322" s="79">
        <v>27667</v>
      </c>
      <c r="I322" s="79">
        <v>28000</v>
      </c>
      <c r="J322" s="83">
        <v>550065</v>
      </c>
    </row>
    <row r="323" spans="1:10" ht="15.75" x14ac:dyDescent="0.2">
      <c r="A323" s="74" t="s">
        <v>645</v>
      </c>
      <c r="B323" s="79" t="s">
        <v>651</v>
      </c>
      <c r="C323" s="79" t="s">
        <v>654</v>
      </c>
      <c r="D323" s="79" t="s">
        <v>693</v>
      </c>
      <c r="E323" s="74">
        <v>-4.7899999999999999E-4</v>
      </c>
      <c r="F323" s="79">
        <v>3.1700000000000001E-4</v>
      </c>
      <c r="G323" s="79">
        <v>-1.5109999999999999</v>
      </c>
      <c r="H323" s="79">
        <v>27777</v>
      </c>
      <c r="I323" s="79">
        <v>28040</v>
      </c>
      <c r="J323" s="83">
        <v>548868</v>
      </c>
    </row>
    <row r="324" spans="1:10" ht="15.75" x14ac:dyDescent="0.2">
      <c r="A324" s="74" t="s">
        <v>645</v>
      </c>
      <c r="B324" s="79" t="s">
        <v>695</v>
      </c>
      <c r="C324" s="79" t="s">
        <v>666</v>
      </c>
      <c r="D324" s="79" t="s">
        <v>693</v>
      </c>
      <c r="E324" s="74">
        <v>-4.1599999999999997E-4</v>
      </c>
      <c r="F324" s="79">
        <v>2.8800000000000001E-4</v>
      </c>
      <c r="G324" s="79">
        <v>-1.446</v>
      </c>
      <c r="H324" s="79">
        <v>27714</v>
      </c>
      <c r="I324" s="79">
        <v>27943</v>
      </c>
      <c r="J324" s="83">
        <v>549059</v>
      </c>
    </row>
    <row r="325" spans="1:10" ht="15.75" x14ac:dyDescent="0.2">
      <c r="A325" s="74" t="s">
        <v>645</v>
      </c>
      <c r="B325" s="79" t="s">
        <v>651</v>
      </c>
      <c r="C325" s="79" t="s">
        <v>661</v>
      </c>
      <c r="D325" s="79" t="s">
        <v>693</v>
      </c>
      <c r="E325" s="74">
        <v>-4.17E-4</v>
      </c>
      <c r="F325" s="79">
        <v>3.4600000000000001E-4</v>
      </c>
      <c r="G325" s="79">
        <v>-1.202</v>
      </c>
      <c r="H325" s="79">
        <v>27732</v>
      </c>
      <c r="I325" s="79">
        <v>27960</v>
      </c>
      <c r="J325" s="83">
        <v>547616</v>
      </c>
    </row>
    <row r="326" spans="1:10" ht="15.75" x14ac:dyDescent="0.2">
      <c r="A326" s="74" t="s">
        <v>645</v>
      </c>
      <c r="B326" s="79" t="s">
        <v>706</v>
      </c>
      <c r="C326" s="79" t="s">
        <v>661</v>
      </c>
      <c r="D326" s="79" t="s">
        <v>693</v>
      </c>
      <c r="E326" s="74">
        <v>-4.3600000000000003E-4</v>
      </c>
      <c r="F326" s="79">
        <v>3.6299999999999999E-4</v>
      </c>
      <c r="G326" s="79">
        <v>-1.2</v>
      </c>
      <c r="H326" s="79">
        <v>24728</v>
      </c>
      <c r="I326" s="79">
        <v>24942</v>
      </c>
      <c r="J326" s="83">
        <v>490768</v>
      </c>
    </row>
    <row r="327" spans="1:10" ht="15.75" x14ac:dyDescent="0.2">
      <c r="A327" s="74" t="s">
        <v>645</v>
      </c>
      <c r="B327" s="79" t="s">
        <v>651</v>
      </c>
      <c r="C327" s="79" t="s">
        <v>666</v>
      </c>
      <c r="D327" s="79" t="s">
        <v>693</v>
      </c>
      <c r="E327" s="74">
        <v>-3.1799999999999998E-4</v>
      </c>
      <c r="F327" s="79">
        <v>3.1500000000000001E-4</v>
      </c>
      <c r="G327" s="79">
        <v>-1.008</v>
      </c>
      <c r="H327" s="79">
        <v>27655</v>
      </c>
      <c r="I327" s="79">
        <v>27829</v>
      </c>
      <c r="J327" s="83">
        <v>547852</v>
      </c>
    </row>
    <row r="328" spans="1:10" ht="15.75" x14ac:dyDescent="0.2">
      <c r="A328" s="74" t="s">
        <v>645</v>
      </c>
      <c r="B328" s="79" t="s">
        <v>681</v>
      </c>
      <c r="C328" s="79" t="s">
        <v>666</v>
      </c>
      <c r="D328" s="79" t="s">
        <v>693</v>
      </c>
      <c r="E328" s="74">
        <v>-4.3600000000000003E-4</v>
      </c>
      <c r="F328" s="79">
        <v>4.8299999999999998E-4</v>
      </c>
      <c r="G328" s="79">
        <v>-0.90300000000000002</v>
      </c>
      <c r="H328" s="79">
        <v>8920</v>
      </c>
      <c r="I328" s="79">
        <v>8998</v>
      </c>
      <c r="J328" s="83">
        <v>177713</v>
      </c>
    </row>
    <row r="329" spans="1:10" ht="15.75" x14ac:dyDescent="0.2">
      <c r="A329" s="74" t="s">
        <v>645</v>
      </c>
      <c r="B329" s="79" t="s">
        <v>681</v>
      </c>
      <c r="C329" s="79" t="s">
        <v>654</v>
      </c>
      <c r="D329" s="79" t="s">
        <v>693</v>
      </c>
      <c r="E329" s="74">
        <v>-3.8400000000000001E-4</v>
      </c>
      <c r="F329" s="79">
        <v>4.6299999999999998E-4</v>
      </c>
      <c r="G329" s="79">
        <v>-0.83</v>
      </c>
      <c r="H329" s="79">
        <v>8985</v>
      </c>
      <c r="I329" s="79">
        <v>9053</v>
      </c>
      <c r="J329" s="83">
        <v>177957</v>
      </c>
    </row>
    <row r="330" spans="1:10" ht="15.75" x14ac:dyDescent="0.2">
      <c r="A330" s="74" t="s">
        <v>645</v>
      </c>
      <c r="B330" s="79" t="s">
        <v>706</v>
      </c>
      <c r="C330" s="79" t="s">
        <v>654</v>
      </c>
      <c r="D330" s="79" t="s">
        <v>693</v>
      </c>
      <c r="E330" s="74">
        <v>-2.43E-4</v>
      </c>
      <c r="F330" s="79">
        <v>3.3E-4</v>
      </c>
      <c r="G330" s="79">
        <v>-0.73499999999999999</v>
      </c>
      <c r="H330" s="79">
        <v>24852</v>
      </c>
      <c r="I330" s="79">
        <v>24972</v>
      </c>
      <c r="J330" s="83">
        <v>491739</v>
      </c>
    </row>
    <row r="331" spans="1:10" ht="15.75" x14ac:dyDescent="0.2">
      <c r="A331" s="74" t="s">
        <v>645</v>
      </c>
      <c r="B331" s="79" t="s">
        <v>681</v>
      </c>
      <c r="C331" s="79" t="s">
        <v>661</v>
      </c>
      <c r="D331" s="79" t="s">
        <v>693</v>
      </c>
      <c r="E331" s="74">
        <v>-1.65E-4</v>
      </c>
      <c r="F331" s="79">
        <v>5.1500000000000005E-4</v>
      </c>
      <c r="G331" s="79">
        <v>-0.32</v>
      </c>
      <c r="H331" s="79">
        <v>9000</v>
      </c>
      <c r="I331" s="79">
        <v>9029</v>
      </c>
      <c r="J331" s="83">
        <v>177614</v>
      </c>
    </row>
    <row r="332" spans="1:10" ht="15.75" x14ac:dyDescent="0.2">
      <c r="A332" s="74" t="s">
        <v>645</v>
      </c>
      <c r="B332" s="79" t="s">
        <v>706</v>
      </c>
      <c r="C332" s="79" t="s">
        <v>666</v>
      </c>
      <c r="D332" s="79" t="s">
        <v>693</v>
      </c>
      <c r="E332" s="74">
        <v>-1.4E-5</v>
      </c>
      <c r="F332" s="79">
        <v>3.3399999999999999E-4</v>
      </c>
      <c r="G332" s="79">
        <v>-4.2000000000000003E-2</v>
      </c>
      <c r="H332" s="79">
        <v>24765</v>
      </c>
      <c r="I332" s="79">
        <v>24772</v>
      </c>
      <c r="J332" s="83">
        <v>490995</v>
      </c>
    </row>
    <row r="333" spans="1:10" ht="15.75" x14ac:dyDescent="0.2">
      <c r="A333" s="74" t="s">
        <v>645</v>
      </c>
      <c r="B333" s="79" t="s">
        <v>712</v>
      </c>
      <c r="C333" s="79" t="s">
        <v>654</v>
      </c>
      <c r="D333" s="79" t="s">
        <v>693</v>
      </c>
      <c r="E333" s="74">
        <v>9.9999999999999995E-7</v>
      </c>
      <c r="F333" s="79">
        <v>3.8000000000000002E-4</v>
      </c>
      <c r="G333" s="79">
        <v>4.0000000000000001E-3</v>
      </c>
      <c r="H333" s="79">
        <v>16591</v>
      </c>
      <c r="I333" s="79">
        <v>16591</v>
      </c>
      <c r="J333" s="83">
        <v>328283</v>
      </c>
    </row>
    <row r="334" spans="1:10" ht="15.75" x14ac:dyDescent="0.2">
      <c r="A334" s="74" t="s">
        <v>645</v>
      </c>
      <c r="B334" s="79" t="s">
        <v>712</v>
      </c>
      <c r="C334" s="79" t="s">
        <v>666</v>
      </c>
      <c r="D334" s="79" t="s">
        <v>693</v>
      </c>
      <c r="E334" s="74">
        <v>6.0000000000000002E-5</v>
      </c>
      <c r="F334" s="79">
        <v>3.9800000000000002E-4</v>
      </c>
      <c r="G334" s="79">
        <v>0.15</v>
      </c>
      <c r="H334" s="79">
        <v>16514</v>
      </c>
      <c r="I334" s="79">
        <v>16494</v>
      </c>
      <c r="J334" s="83">
        <v>327844</v>
      </c>
    </row>
    <row r="335" spans="1:10" ht="15.75" x14ac:dyDescent="0.2">
      <c r="A335" s="74" t="s">
        <v>645</v>
      </c>
      <c r="B335" s="79" t="s">
        <v>712</v>
      </c>
      <c r="C335" s="79" t="s">
        <v>661</v>
      </c>
      <c r="D335" s="79" t="s">
        <v>693</v>
      </c>
      <c r="E335" s="74">
        <v>7.3999999999999996E-5</v>
      </c>
      <c r="F335" s="79">
        <v>4.2200000000000001E-4</v>
      </c>
      <c r="G335" s="79">
        <v>0.17399999999999999</v>
      </c>
      <c r="H335" s="79">
        <v>16580</v>
      </c>
      <c r="I335" s="79">
        <v>16556</v>
      </c>
      <c r="J335" s="83">
        <v>327686</v>
      </c>
    </row>
    <row r="336" spans="1:10" ht="15.75" x14ac:dyDescent="0.2">
      <c r="A336" s="74" t="s">
        <v>645</v>
      </c>
      <c r="B336" s="79" t="s">
        <v>726</v>
      </c>
      <c r="C336" s="79" t="s">
        <v>666</v>
      </c>
      <c r="D336" s="79" t="s">
        <v>693</v>
      </c>
      <c r="E336" s="74">
        <v>2.5000000000000001E-4</v>
      </c>
      <c r="F336" s="79">
        <v>4.7199999999999998E-4</v>
      </c>
      <c r="G336" s="79">
        <v>0.53</v>
      </c>
      <c r="H336" s="79">
        <v>10040</v>
      </c>
      <c r="I336" s="79">
        <v>9990</v>
      </c>
      <c r="J336" s="83">
        <v>200226</v>
      </c>
    </row>
    <row r="337" spans="1:10" ht="15.75" x14ac:dyDescent="0.2">
      <c r="A337" s="74" t="s">
        <v>645</v>
      </c>
      <c r="B337" s="79" t="s">
        <v>726</v>
      </c>
      <c r="C337" s="79" t="s">
        <v>661</v>
      </c>
      <c r="D337" s="79" t="s">
        <v>693</v>
      </c>
      <c r="E337" s="74">
        <v>4.0999999999999999E-4</v>
      </c>
      <c r="F337" s="79">
        <v>5.1400000000000003E-4</v>
      </c>
      <c r="G337" s="79">
        <v>0.79700000000000004</v>
      </c>
      <c r="H337" s="79">
        <v>10065</v>
      </c>
      <c r="I337" s="79">
        <v>9983</v>
      </c>
      <c r="J337" s="83">
        <v>200170</v>
      </c>
    </row>
    <row r="338" spans="1:10" ht="15.75" x14ac:dyDescent="0.2">
      <c r="A338" s="74" t="s">
        <v>645</v>
      </c>
      <c r="B338" s="79" t="s">
        <v>724</v>
      </c>
      <c r="C338" s="79" t="s">
        <v>666</v>
      </c>
      <c r="D338" s="79" t="s">
        <v>693</v>
      </c>
      <c r="E338" s="74">
        <v>3.1E-4</v>
      </c>
      <c r="F338" s="79">
        <v>3.1700000000000001E-4</v>
      </c>
      <c r="G338" s="79">
        <v>0.97699999999999998</v>
      </c>
      <c r="H338" s="79">
        <v>26848</v>
      </c>
      <c r="I338" s="79">
        <v>26684</v>
      </c>
      <c r="J338" s="83">
        <v>529236</v>
      </c>
    </row>
    <row r="339" spans="1:10" ht="15.75" x14ac:dyDescent="0.2">
      <c r="A339" s="74" t="s">
        <v>645</v>
      </c>
      <c r="B339" s="79" t="s">
        <v>736</v>
      </c>
      <c r="C339" s="79" t="s">
        <v>654</v>
      </c>
      <c r="D339" s="79" t="s">
        <v>693</v>
      </c>
      <c r="E339" s="74">
        <v>4.4099999999999999E-4</v>
      </c>
      <c r="F339" s="79">
        <v>4.4900000000000002E-4</v>
      </c>
      <c r="G339" s="79">
        <v>0.98299999999999998</v>
      </c>
      <c r="H339" s="79">
        <v>11711</v>
      </c>
      <c r="I339" s="79">
        <v>11609</v>
      </c>
      <c r="J339" s="83">
        <v>231257</v>
      </c>
    </row>
    <row r="340" spans="1:10" ht="15.75" x14ac:dyDescent="0.2">
      <c r="A340" s="74" t="s">
        <v>645</v>
      </c>
      <c r="B340" s="79" t="s">
        <v>736</v>
      </c>
      <c r="C340" s="79" t="s">
        <v>666</v>
      </c>
      <c r="D340" s="79" t="s">
        <v>693</v>
      </c>
      <c r="E340" s="74">
        <v>5.1699999999999999E-4</v>
      </c>
      <c r="F340" s="79">
        <v>4.5600000000000003E-4</v>
      </c>
      <c r="G340" s="79">
        <v>1.1339999999999999</v>
      </c>
      <c r="H340" s="79">
        <v>11637</v>
      </c>
      <c r="I340" s="79">
        <v>11518</v>
      </c>
      <c r="J340" s="83">
        <v>230926</v>
      </c>
    </row>
    <row r="341" spans="1:10" ht="15.75" x14ac:dyDescent="0.2">
      <c r="A341" s="74" t="s">
        <v>645</v>
      </c>
      <c r="B341" s="79" t="s">
        <v>726</v>
      </c>
      <c r="C341" s="79" t="s">
        <v>654</v>
      </c>
      <c r="D341" s="79" t="s">
        <v>693</v>
      </c>
      <c r="E341" s="74">
        <v>5.4199999999999995E-4</v>
      </c>
      <c r="F341" s="79">
        <v>4.6000000000000001E-4</v>
      </c>
      <c r="G341" s="79">
        <v>1.1779999999999999</v>
      </c>
      <c r="H341" s="79">
        <v>10113</v>
      </c>
      <c r="I341" s="79">
        <v>10004</v>
      </c>
      <c r="J341" s="83">
        <v>200512</v>
      </c>
    </row>
    <row r="342" spans="1:10" ht="15.75" x14ac:dyDescent="0.2">
      <c r="A342" s="74" t="s">
        <v>645</v>
      </c>
      <c r="B342" s="79" t="s">
        <v>736</v>
      </c>
      <c r="C342" s="79" t="s">
        <v>661</v>
      </c>
      <c r="D342" s="79" t="s">
        <v>693</v>
      </c>
      <c r="E342" s="74">
        <v>6.4300000000000002E-4</v>
      </c>
      <c r="F342" s="79">
        <v>5.0299999999999997E-4</v>
      </c>
      <c r="G342" s="79">
        <v>1.28</v>
      </c>
      <c r="H342" s="79">
        <v>11693</v>
      </c>
      <c r="I342" s="79">
        <v>11545</v>
      </c>
      <c r="J342" s="83">
        <v>230758</v>
      </c>
    </row>
    <row r="343" spans="1:10" ht="15.75" x14ac:dyDescent="0.2">
      <c r="A343" s="74" t="s">
        <v>645</v>
      </c>
      <c r="B343" s="79" t="s">
        <v>724</v>
      </c>
      <c r="C343" s="79" t="s">
        <v>654</v>
      </c>
      <c r="D343" s="79" t="s">
        <v>693</v>
      </c>
      <c r="E343" s="74">
        <v>4.5100000000000001E-4</v>
      </c>
      <c r="F343" s="79">
        <v>2.9799999999999998E-4</v>
      </c>
      <c r="G343" s="79">
        <v>1.5109999999999999</v>
      </c>
      <c r="H343" s="79">
        <v>27014</v>
      </c>
      <c r="I343" s="79">
        <v>26775</v>
      </c>
      <c r="J343" s="83">
        <v>530175</v>
      </c>
    </row>
    <row r="344" spans="1:10" ht="15.75" x14ac:dyDescent="0.2">
      <c r="A344" s="74" t="s">
        <v>645</v>
      </c>
      <c r="B344" s="79" t="s">
        <v>660</v>
      </c>
      <c r="C344" s="79" t="s">
        <v>654</v>
      </c>
      <c r="D344" s="79" t="s">
        <v>693</v>
      </c>
      <c r="E344" s="74">
        <v>5.0500000000000002E-4</v>
      </c>
      <c r="F344" s="79">
        <v>3.1199999999999999E-4</v>
      </c>
      <c r="G344" s="79">
        <v>1.62</v>
      </c>
      <c r="H344" s="79">
        <v>26249</v>
      </c>
      <c r="I344" s="79">
        <v>25986</v>
      </c>
      <c r="J344" s="83">
        <v>521733</v>
      </c>
    </row>
    <row r="345" spans="1:10" ht="15.75" x14ac:dyDescent="0.2">
      <c r="A345" s="74" t="s">
        <v>645</v>
      </c>
      <c r="B345" s="79" t="s">
        <v>723</v>
      </c>
      <c r="C345" s="79" t="s">
        <v>661</v>
      </c>
      <c r="D345" s="79" t="s">
        <v>693</v>
      </c>
      <c r="E345" s="74">
        <v>7.7300000000000003E-4</v>
      </c>
      <c r="F345" s="79">
        <v>4.5300000000000001E-4</v>
      </c>
      <c r="G345" s="79">
        <v>1.7050000000000001</v>
      </c>
      <c r="H345" s="79">
        <v>16914</v>
      </c>
      <c r="I345" s="79">
        <v>16654</v>
      </c>
      <c r="J345" s="83">
        <v>336039</v>
      </c>
    </row>
    <row r="346" spans="1:10" ht="15.75" x14ac:dyDescent="0.2">
      <c r="A346" s="74" t="s">
        <v>645</v>
      </c>
      <c r="B346" s="79" t="s">
        <v>660</v>
      </c>
      <c r="C346" s="79" t="s">
        <v>661</v>
      </c>
      <c r="D346" s="79" t="s">
        <v>693</v>
      </c>
      <c r="E346" s="74">
        <v>6.0499999999999996E-4</v>
      </c>
      <c r="F346" s="79">
        <v>3.5100000000000002E-4</v>
      </c>
      <c r="G346" s="79">
        <v>1.722</v>
      </c>
      <c r="H346" s="79">
        <v>26237</v>
      </c>
      <c r="I346" s="79">
        <v>25922</v>
      </c>
      <c r="J346" s="83">
        <v>520628</v>
      </c>
    </row>
    <row r="347" spans="1:10" ht="15.75" x14ac:dyDescent="0.2">
      <c r="A347" s="74" t="s">
        <v>645</v>
      </c>
      <c r="B347" s="79" t="s">
        <v>660</v>
      </c>
      <c r="C347" s="79" t="s">
        <v>666</v>
      </c>
      <c r="D347" s="79" t="s">
        <v>693</v>
      </c>
      <c r="E347" s="74">
        <v>5.6700000000000001E-4</v>
      </c>
      <c r="F347" s="79">
        <v>3.1599999999999998E-4</v>
      </c>
      <c r="G347" s="79">
        <v>1.7949999999999999</v>
      </c>
      <c r="H347" s="79">
        <v>26141</v>
      </c>
      <c r="I347" s="79">
        <v>25846</v>
      </c>
      <c r="J347" s="83">
        <v>520884</v>
      </c>
    </row>
    <row r="348" spans="1:10" ht="15.75" x14ac:dyDescent="0.2">
      <c r="A348" s="74" t="s">
        <v>645</v>
      </c>
      <c r="B348" s="79" t="s">
        <v>729</v>
      </c>
      <c r="C348" s="79" t="s">
        <v>666</v>
      </c>
      <c r="D348" s="79" t="s">
        <v>693</v>
      </c>
      <c r="E348" s="74">
        <v>7.5000000000000002E-4</v>
      </c>
      <c r="F348" s="79">
        <v>3.7599999999999998E-4</v>
      </c>
      <c r="G348" s="79">
        <v>1.9950000000000001</v>
      </c>
      <c r="H348" s="79">
        <v>26043</v>
      </c>
      <c r="I348" s="79">
        <v>25656</v>
      </c>
      <c r="J348" s="83">
        <v>515781</v>
      </c>
    </row>
    <row r="349" spans="1:10" ht="15.75" x14ac:dyDescent="0.2">
      <c r="A349" s="74" t="s">
        <v>645</v>
      </c>
      <c r="B349" s="79" t="s">
        <v>650</v>
      </c>
      <c r="C349" s="79" t="s">
        <v>661</v>
      </c>
      <c r="D349" s="79" t="s">
        <v>693</v>
      </c>
      <c r="E349" s="74">
        <v>7.4200000000000004E-4</v>
      </c>
      <c r="F349" s="79">
        <v>3.6099999999999999E-4</v>
      </c>
      <c r="G349" s="85">
        <v>2.0569999999999999</v>
      </c>
      <c r="H349" s="79">
        <v>28179</v>
      </c>
      <c r="I349" s="79">
        <v>27772</v>
      </c>
      <c r="J349" s="83">
        <v>549122</v>
      </c>
    </row>
    <row r="350" spans="1:10" ht="15.75" x14ac:dyDescent="0.2">
      <c r="A350" s="74" t="s">
        <v>645</v>
      </c>
      <c r="B350" s="79" t="s">
        <v>650</v>
      </c>
      <c r="C350" s="79" t="s">
        <v>654</v>
      </c>
      <c r="D350" s="79" t="s">
        <v>693</v>
      </c>
      <c r="E350" s="74">
        <v>6.8900000000000005E-4</v>
      </c>
      <c r="F350" s="79">
        <v>3.2699999999999998E-4</v>
      </c>
      <c r="G350" s="85">
        <v>2.109</v>
      </c>
      <c r="H350" s="79">
        <v>28234</v>
      </c>
      <c r="I350" s="79">
        <v>27855</v>
      </c>
      <c r="J350" s="83">
        <v>550391</v>
      </c>
    </row>
    <row r="351" spans="1:10" ht="15.75" x14ac:dyDescent="0.2">
      <c r="A351" s="74" t="s">
        <v>645</v>
      </c>
      <c r="B351" s="79" t="s">
        <v>729</v>
      </c>
      <c r="C351" s="79" t="s">
        <v>654</v>
      </c>
      <c r="D351" s="79" t="s">
        <v>693</v>
      </c>
      <c r="E351" s="74">
        <v>8.3100000000000003E-4</v>
      </c>
      <c r="F351" s="79">
        <v>3.6299999999999999E-4</v>
      </c>
      <c r="G351" s="85">
        <v>2.2890000000000001</v>
      </c>
      <c r="H351" s="79">
        <v>26240</v>
      </c>
      <c r="I351" s="79">
        <v>25811</v>
      </c>
      <c r="J351" s="83">
        <v>516640</v>
      </c>
    </row>
    <row r="352" spans="1:10" ht="15.75" x14ac:dyDescent="0.2">
      <c r="A352" s="74" t="s">
        <v>645</v>
      </c>
      <c r="B352" s="79" t="s">
        <v>724</v>
      </c>
      <c r="C352" s="79" t="s">
        <v>661</v>
      </c>
      <c r="D352" s="79" t="s">
        <v>693</v>
      </c>
      <c r="E352" s="74">
        <v>7.9000000000000001E-4</v>
      </c>
      <c r="F352" s="79">
        <v>3.4000000000000002E-4</v>
      </c>
      <c r="G352" s="85">
        <v>2.3210000000000002</v>
      </c>
      <c r="H352" s="79">
        <v>26990</v>
      </c>
      <c r="I352" s="79">
        <v>26572</v>
      </c>
      <c r="J352" s="83">
        <v>528981</v>
      </c>
    </row>
    <row r="353" spans="1:10" ht="15.75" x14ac:dyDescent="0.2">
      <c r="A353" s="74" t="s">
        <v>645</v>
      </c>
      <c r="B353" s="79" t="s">
        <v>729</v>
      </c>
      <c r="C353" s="79" t="s">
        <v>661</v>
      </c>
      <c r="D353" s="79" t="s">
        <v>693</v>
      </c>
      <c r="E353" s="74">
        <v>1.0139999999999999E-3</v>
      </c>
      <c r="F353" s="79">
        <v>4.1300000000000001E-4</v>
      </c>
      <c r="G353" s="85">
        <v>2.4540000000000002</v>
      </c>
      <c r="H353" s="79">
        <v>26214</v>
      </c>
      <c r="I353" s="79">
        <v>25691</v>
      </c>
      <c r="J353" s="83">
        <v>515532</v>
      </c>
    </row>
    <row r="354" spans="1:10" ht="15.75" x14ac:dyDescent="0.2">
      <c r="A354" s="74" t="s">
        <v>645</v>
      </c>
      <c r="B354" s="79" t="s">
        <v>735</v>
      </c>
      <c r="C354" s="79" t="s">
        <v>661</v>
      </c>
      <c r="D354" s="79" t="s">
        <v>693</v>
      </c>
      <c r="E354" s="74">
        <v>1.2049999999999999E-3</v>
      </c>
      <c r="F354" s="79">
        <v>4.3300000000000001E-4</v>
      </c>
      <c r="G354" s="85">
        <v>2.7839999999999998</v>
      </c>
      <c r="H354" s="79">
        <v>19824</v>
      </c>
      <c r="I354" s="79">
        <v>19349</v>
      </c>
      <c r="J354" s="83">
        <v>394337</v>
      </c>
    </row>
    <row r="355" spans="1:10" ht="15.75" x14ac:dyDescent="0.2">
      <c r="A355" s="74" t="s">
        <v>645</v>
      </c>
      <c r="B355" s="79" t="s">
        <v>646</v>
      </c>
      <c r="C355" s="79" t="s">
        <v>654</v>
      </c>
      <c r="D355" s="79" t="s">
        <v>693</v>
      </c>
      <c r="E355" s="74">
        <v>9.1699999999999995E-4</v>
      </c>
      <c r="F355" s="79">
        <v>3.1E-4</v>
      </c>
      <c r="G355" s="85">
        <v>2.9580000000000002</v>
      </c>
      <c r="H355" s="79">
        <v>23839</v>
      </c>
      <c r="I355" s="79">
        <v>23410</v>
      </c>
      <c r="J355" s="83">
        <v>468369</v>
      </c>
    </row>
    <row r="356" spans="1:10" ht="15.75" x14ac:dyDescent="0.2">
      <c r="A356" s="74" t="s">
        <v>645</v>
      </c>
      <c r="B356" s="79" t="s">
        <v>646</v>
      </c>
      <c r="C356" s="79" t="s">
        <v>666</v>
      </c>
      <c r="D356" s="79" t="s">
        <v>693</v>
      </c>
      <c r="E356" s="74">
        <v>9.7000000000000005E-4</v>
      </c>
      <c r="F356" s="79">
        <v>3.2200000000000002E-4</v>
      </c>
      <c r="G356" s="86">
        <v>3.0139999999999998</v>
      </c>
      <c r="H356" s="79">
        <v>23743</v>
      </c>
      <c r="I356" s="79">
        <v>23289</v>
      </c>
      <c r="J356" s="83">
        <v>467642</v>
      </c>
    </row>
    <row r="357" spans="1:10" ht="15.75" x14ac:dyDescent="0.2">
      <c r="A357" s="74" t="s">
        <v>645</v>
      </c>
      <c r="B357" s="79" t="s">
        <v>711</v>
      </c>
      <c r="C357" s="79" t="s">
        <v>661</v>
      </c>
      <c r="D357" s="79" t="s">
        <v>693</v>
      </c>
      <c r="E357" s="74">
        <v>1.2390000000000001E-3</v>
      </c>
      <c r="F357" s="79">
        <v>4.1100000000000002E-4</v>
      </c>
      <c r="G357" s="86">
        <v>3.0139999999999998</v>
      </c>
      <c r="H357" s="79">
        <v>26372</v>
      </c>
      <c r="I357" s="79">
        <v>25734</v>
      </c>
      <c r="J357" s="83">
        <v>515048</v>
      </c>
    </row>
    <row r="358" spans="1:10" ht="15.75" x14ac:dyDescent="0.2">
      <c r="A358" s="74" t="s">
        <v>645</v>
      </c>
      <c r="B358" s="79" t="s">
        <v>723</v>
      </c>
      <c r="C358" s="79" t="s">
        <v>654</v>
      </c>
      <c r="D358" s="79" t="s">
        <v>693</v>
      </c>
      <c r="E358" s="74">
        <v>1.2849999999999999E-3</v>
      </c>
      <c r="F358" s="79">
        <v>4.0499999999999998E-4</v>
      </c>
      <c r="G358" s="86">
        <v>3.177</v>
      </c>
      <c r="H358" s="79">
        <v>17030</v>
      </c>
      <c r="I358" s="79">
        <v>16597</v>
      </c>
      <c r="J358" s="83">
        <v>336618</v>
      </c>
    </row>
    <row r="359" spans="1:10" ht="15.75" x14ac:dyDescent="0.2">
      <c r="A359" s="74" t="s">
        <v>645</v>
      </c>
      <c r="B359" s="79" t="s">
        <v>735</v>
      </c>
      <c r="C359" s="79" t="s">
        <v>654</v>
      </c>
      <c r="D359" s="79" t="s">
        <v>693</v>
      </c>
      <c r="E359" s="74">
        <v>1.242E-3</v>
      </c>
      <c r="F359" s="79">
        <v>3.8099999999999999E-4</v>
      </c>
      <c r="G359" s="86">
        <v>3.2589999999999999</v>
      </c>
      <c r="H359" s="79">
        <v>19910</v>
      </c>
      <c r="I359" s="79">
        <v>19420</v>
      </c>
      <c r="J359" s="83">
        <v>395080</v>
      </c>
    </row>
    <row r="360" spans="1:10" ht="15.75" x14ac:dyDescent="0.2">
      <c r="A360" s="74" t="s">
        <v>645</v>
      </c>
      <c r="B360" s="79" t="s">
        <v>716</v>
      </c>
      <c r="C360" s="79" t="s">
        <v>654</v>
      </c>
      <c r="D360" s="79" t="s">
        <v>693</v>
      </c>
      <c r="E360" s="74">
        <v>2.1840000000000002E-3</v>
      </c>
      <c r="F360" s="79">
        <v>6.69E-4</v>
      </c>
      <c r="G360" s="86">
        <v>3.266</v>
      </c>
      <c r="H360" s="79">
        <v>3147</v>
      </c>
      <c r="I360" s="79">
        <v>3009</v>
      </c>
      <c r="J360" s="83">
        <v>63341</v>
      </c>
    </row>
    <row r="361" spans="1:10" ht="15.75" x14ac:dyDescent="0.2">
      <c r="A361" s="74" t="s">
        <v>645</v>
      </c>
      <c r="B361" s="79" t="s">
        <v>716</v>
      </c>
      <c r="C361" s="79" t="s">
        <v>666</v>
      </c>
      <c r="D361" s="79" t="s">
        <v>693</v>
      </c>
      <c r="E361" s="74">
        <v>2.3389999999999999E-3</v>
      </c>
      <c r="F361" s="79">
        <v>7.1199999999999996E-4</v>
      </c>
      <c r="G361" s="86">
        <v>3.286</v>
      </c>
      <c r="H361" s="79">
        <v>3139</v>
      </c>
      <c r="I361" s="79">
        <v>2991</v>
      </c>
      <c r="J361" s="83">
        <v>63288</v>
      </c>
    </row>
    <row r="362" spans="1:10" ht="15.75" x14ac:dyDescent="0.2">
      <c r="A362" s="74" t="s">
        <v>645</v>
      </c>
      <c r="B362" s="79" t="s">
        <v>697</v>
      </c>
      <c r="C362" s="79" t="s">
        <v>661</v>
      </c>
      <c r="D362" s="79" t="s">
        <v>693</v>
      </c>
      <c r="E362" s="74">
        <v>1.1590000000000001E-3</v>
      </c>
      <c r="F362" s="79">
        <v>3.4900000000000003E-4</v>
      </c>
      <c r="G362" s="86">
        <v>3.3180000000000001</v>
      </c>
      <c r="H362" s="79">
        <v>27530</v>
      </c>
      <c r="I362" s="79">
        <v>26910</v>
      </c>
      <c r="J362" s="83">
        <v>535466</v>
      </c>
    </row>
    <row r="363" spans="1:10" ht="15.75" x14ac:dyDescent="0.2">
      <c r="A363" s="74" t="s">
        <v>645</v>
      </c>
      <c r="B363" s="79" t="s">
        <v>735</v>
      </c>
      <c r="C363" s="79" t="s">
        <v>666</v>
      </c>
      <c r="D363" s="79" t="s">
        <v>693</v>
      </c>
      <c r="E363" s="74">
        <v>1.4220000000000001E-3</v>
      </c>
      <c r="F363" s="79">
        <v>3.9100000000000002E-4</v>
      </c>
      <c r="G363" s="86">
        <v>3.6389999999999998</v>
      </c>
      <c r="H363" s="79">
        <v>19820</v>
      </c>
      <c r="I363" s="79">
        <v>19259</v>
      </c>
      <c r="J363" s="83">
        <v>394491</v>
      </c>
    </row>
    <row r="364" spans="1:10" ht="15.75" x14ac:dyDescent="0.2">
      <c r="A364" s="74" t="s">
        <v>645</v>
      </c>
      <c r="B364" s="79" t="s">
        <v>650</v>
      </c>
      <c r="C364" s="79" t="s">
        <v>666</v>
      </c>
      <c r="D364" s="79" t="s">
        <v>693</v>
      </c>
      <c r="E364" s="74">
        <v>1.212E-3</v>
      </c>
      <c r="F364" s="79">
        <v>3.2899999999999997E-4</v>
      </c>
      <c r="G364" s="86">
        <v>3.6829999999999998</v>
      </c>
      <c r="H364" s="79">
        <v>28226</v>
      </c>
      <c r="I364" s="79">
        <v>27560</v>
      </c>
      <c r="J364" s="83">
        <v>549359</v>
      </c>
    </row>
    <row r="365" spans="1:10" ht="15.75" x14ac:dyDescent="0.2">
      <c r="A365" s="74" t="s">
        <v>645</v>
      </c>
      <c r="B365" s="79" t="s">
        <v>663</v>
      </c>
      <c r="C365" s="79" t="s">
        <v>661</v>
      </c>
      <c r="D365" s="79" t="s">
        <v>693</v>
      </c>
      <c r="E365" s="74">
        <v>1.057E-3</v>
      </c>
      <c r="F365" s="79">
        <v>2.8600000000000001E-4</v>
      </c>
      <c r="G365" s="86">
        <v>3.694</v>
      </c>
      <c r="H365" s="79">
        <v>28067</v>
      </c>
      <c r="I365" s="79">
        <v>27487</v>
      </c>
      <c r="J365" s="83">
        <v>548337</v>
      </c>
    </row>
    <row r="366" spans="1:10" ht="15.75" x14ac:dyDescent="0.2">
      <c r="A366" s="74" t="s">
        <v>645</v>
      </c>
      <c r="B366" s="79" t="s">
        <v>699</v>
      </c>
      <c r="C366" s="79" t="s">
        <v>654</v>
      </c>
      <c r="D366" s="79" t="s">
        <v>693</v>
      </c>
      <c r="E366" s="74">
        <v>1.4519999999999999E-3</v>
      </c>
      <c r="F366" s="79">
        <v>3.9199999999999999E-4</v>
      </c>
      <c r="G366" s="86">
        <v>3.7080000000000002</v>
      </c>
      <c r="H366" s="79">
        <v>15295</v>
      </c>
      <c r="I366" s="79">
        <v>14856</v>
      </c>
      <c r="J366" s="83">
        <v>302239</v>
      </c>
    </row>
    <row r="367" spans="1:10" ht="15.75" x14ac:dyDescent="0.2">
      <c r="A367" s="74" t="s">
        <v>645</v>
      </c>
      <c r="B367" s="79" t="s">
        <v>716</v>
      </c>
      <c r="C367" s="79" t="s">
        <v>661</v>
      </c>
      <c r="D367" s="79" t="s">
        <v>693</v>
      </c>
      <c r="E367" s="74">
        <v>2.9499999999999999E-3</v>
      </c>
      <c r="F367" s="79">
        <v>7.7800000000000005E-4</v>
      </c>
      <c r="G367" s="86">
        <v>3.7930000000000001</v>
      </c>
      <c r="H367" s="79">
        <v>3182</v>
      </c>
      <c r="I367" s="79">
        <v>2995</v>
      </c>
      <c r="J367" s="83">
        <v>63248</v>
      </c>
    </row>
    <row r="368" spans="1:10" ht="15.75" x14ac:dyDescent="0.2">
      <c r="A368" s="74" t="s">
        <v>645</v>
      </c>
      <c r="B368" s="79" t="s">
        <v>699</v>
      </c>
      <c r="C368" s="79" t="s">
        <v>661</v>
      </c>
      <c r="D368" s="79" t="s">
        <v>693</v>
      </c>
      <c r="E368" s="74">
        <v>1.7390000000000001E-3</v>
      </c>
      <c r="F368" s="79">
        <v>4.4099999999999999E-4</v>
      </c>
      <c r="G368" s="86">
        <v>3.94</v>
      </c>
      <c r="H368" s="79">
        <v>15316</v>
      </c>
      <c r="I368" s="79">
        <v>14792</v>
      </c>
      <c r="J368" s="83">
        <v>301688</v>
      </c>
    </row>
    <row r="369" spans="1:10" ht="15.75" x14ac:dyDescent="0.2">
      <c r="A369" s="74" t="s">
        <v>645</v>
      </c>
      <c r="B369" s="79" t="s">
        <v>711</v>
      </c>
      <c r="C369" s="79" t="s">
        <v>666</v>
      </c>
      <c r="D369" s="79" t="s">
        <v>693</v>
      </c>
      <c r="E369" s="74">
        <v>1.4610000000000001E-3</v>
      </c>
      <c r="F369" s="79">
        <v>3.6999999999999999E-4</v>
      </c>
      <c r="G369" s="86">
        <v>3.9449999999999998</v>
      </c>
      <c r="H369" s="79">
        <v>26346</v>
      </c>
      <c r="I369" s="79">
        <v>25593</v>
      </c>
      <c r="J369" s="83">
        <v>515335</v>
      </c>
    </row>
    <row r="370" spans="1:10" ht="15.75" x14ac:dyDescent="0.2">
      <c r="A370" s="74" t="s">
        <v>645</v>
      </c>
      <c r="B370" s="79" t="s">
        <v>723</v>
      </c>
      <c r="C370" s="79" t="s">
        <v>666</v>
      </c>
      <c r="D370" s="79" t="s">
        <v>693</v>
      </c>
      <c r="E370" s="74">
        <v>1.6490000000000001E-3</v>
      </c>
      <c r="F370" s="79">
        <v>4.1399999999999998E-4</v>
      </c>
      <c r="G370" s="86">
        <v>3.9790000000000001</v>
      </c>
      <c r="H370" s="79">
        <v>17062</v>
      </c>
      <c r="I370" s="79">
        <v>16507</v>
      </c>
      <c r="J370" s="83">
        <v>336150</v>
      </c>
    </row>
    <row r="371" spans="1:10" ht="15.75" x14ac:dyDescent="0.2">
      <c r="A371" s="74" t="s">
        <v>645</v>
      </c>
      <c r="B371" s="79" t="s">
        <v>699</v>
      </c>
      <c r="C371" s="79" t="s">
        <v>666</v>
      </c>
      <c r="D371" s="79" t="s">
        <v>693</v>
      </c>
      <c r="E371" s="74">
        <v>1.6080000000000001E-3</v>
      </c>
      <c r="F371" s="79">
        <v>3.8900000000000002E-4</v>
      </c>
      <c r="G371" s="86">
        <v>4.133</v>
      </c>
      <c r="H371" s="79">
        <v>15242</v>
      </c>
      <c r="I371" s="79">
        <v>14757</v>
      </c>
      <c r="J371" s="83">
        <v>301876</v>
      </c>
    </row>
    <row r="372" spans="1:10" ht="15.75" x14ac:dyDescent="0.2">
      <c r="A372" s="74" t="s">
        <v>645</v>
      </c>
      <c r="B372" s="79" t="s">
        <v>711</v>
      </c>
      <c r="C372" s="79" t="s">
        <v>654</v>
      </c>
      <c r="D372" s="79" t="s">
        <v>693</v>
      </c>
      <c r="E372" s="74">
        <v>1.5250000000000001E-3</v>
      </c>
      <c r="F372" s="79">
        <v>3.6600000000000001E-4</v>
      </c>
      <c r="G372" s="86">
        <v>4.165</v>
      </c>
      <c r="H372" s="79">
        <v>26510</v>
      </c>
      <c r="I372" s="79">
        <v>25723</v>
      </c>
      <c r="J372" s="83">
        <v>516149</v>
      </c>
    </row>
    <row r="373" spans="1:10" ht="15.75" x14ac:dyDescent="0.2">
      <c r="A373" s="74" t="s">
        <v>645</v>
      </c>
      <c r="B373" s="79" t="s">
        <v>663</v>
      </c>
      <c r="C373" s="79" t="s">
        <v>654</v>
      </c>
      <c r="D373" s="79" t="s">
        <v>693</v>
      </c>
      <c r="E373" s="74">
        <v>1.101E-3</v>
      </c>
      <c r="F373" s="79">
        <v>2.5799999999999998E-4</v>
      </c>
      <c r="G373" s="86">
        <v>4.2590000000000003</v>
      </c>
      <c r="H373" s="79">
        <v>28127</v>
      </c>
      <c r="I373" s="79">
        <v>27522</v>
      </c>
      <c r="J373" s="83">
        <v>549594</v>
      </c>
    </row>
    <row r="374" spans="1:10" ht="15.75" x14ac:dyDescent="0.2">
      <c r="A374" s="74" t="s">
        <v>645</v>
      </c>
      <c r="B374" s="79" t="s">
        <v>799</v>
      </c>
      <c r="C374" s="79" t="s">
        <v>661</v>
      </c>
      <c r="D374" s="79" t="s">
        <v>693</v>
      </c>
      <c r="E374" s="74">
        <v>2.2309999999999999E-3</v>
      </c>
      <c r="F374" s="79">
        <v>4.9700000000000005E-4</v>
      </c>
      <c r="G374" s="86">
        <v>4.4880000000000004</v>
      </c>
      <c r="H374" s="79">
        <v>12906</v>
      </c>
      <c r="I374" s="79">
        <v>12336</v>
      </c>
      <c r="J374" s="83">
        <v>255244</v>
      </c>
    </row>
    <row r="375" spans="1:10" ht="15.75" x14ac:dyDescent="0.2">
      <c r="A375" s="74" t="s">
        <v>645</v>
      </c>
      <c r="B375" s="79" t="s">
        <v>697</v>
      </c>
      <c r="C375" s="79" t="s">
        <v>666</v>
      </c>
      <c r="D375" s="79" t="s">
        <v>693</v>
      </c>
      <c r="E375" s="74">
        <v>1.433E-3</v>
      </c>
      <c r="F375" s="79">
        <v>3.1700000000000001E-4</v>
      </c>
      <c r="G375" s="86">
        <v>4.524</v>
      </c>
      <c r="H375" s="79">
        <v>27540</v>
      </c>
      <c r="I375" s="79">
        <v>26772</v>
      </c>
      <c r="J375" s="83">
        <v>535731</v>
      </c>
    </row>
    <row r="376" spans="1:10" ht="15.75" x14ac:dyDescent="0.2">
      <c r="A376" s="74" t="s">
        <v>645</v>
      </c>
      <c r="B376" s="79" t="s">
        <v>697</v>
      </c>
      <c r="C376" s="79" t="s">
        <v>654</v>
      </c>
      <c r="D376" s="79" t="s">
        <v>693</v>
      </c>
      <c r="E376" s="74">
        <v>1.407E-3</v>
      </c>
      <c r="F376" s="79">
        <v>3.1E-4</v>
      </c>
      <c r="G376" s="86">
        <v>4.5339999999999998</v>
      </c>
      <c r="H376" s="79">
        <v>27643</v>
      </c>
      <c r="I376" s="79">
        <v>26888</v>
      </c>
      <c r="J376" s="83">
        <v>536663</v>
      </c>
    </row>
    <row r="377" spans="1:10" ht="15.75" x14ac:dyDescent="0.2">
      <c r="A377" s="74" t="s">
        <v>645</v>
      </c>
      <c r="B377" s="79" t="s">
        <v>799</v>
      </c>
      <c r="C377" s="79" t="s">
        <v>654</v>
      </c>
      <c r="D377" s="79" t="s">
        <v>693</v>
      </c>
      <c r="E377" s="74">
        <v>2.0699999999999998E-3</v>
      </c>
      <c r="F377" s="79">
        <v>4.28E-4</v>
      </c>
      <c r="G377" s="86">
        <v>4.8319999999999999</v>
      </c>
      <c r="H377" s="79">
        <v>12877</v>
      </c>
      <c r="I377" s="79">
        <v>12348</v>
      </c>
      <c r="J377" s="83">
        <v>255668</v>
      </c>
    </row>
    <row r="378" spans="1:10" ht="15.75" x14ac:dyDescent="0.2">
      <c r="A378" s="74" t="s">
        <v>645</v>
      </c>
      <c r="B378" s="79" t="s">
        <v>799</v>
      </c>
      <c r="C378" s="79" t="s">
        <v>666</v>
      </c>
      <c r="D378" s="79" t="s">
        <v>693</v>
      </c>
      <c r="E378" s="74">
        <v>2.1840000000000002E-3</v>
      </c>
      <c r="F378" s="79">
        <v>4.5100000000000001E-4</v>
      </c>
      <c r="G378" s="86">
        <v>4.8419999999999996</v>
      </c>
      <c r="H378" s="79">
        <v>12852</v>
      </c>
      <c r="I378" s="79">
        <v>12294</v>
      </c>
      <c r="J378" s="83">
        <v>255360</v>
      </c>
    </row>
    <row r="379" spans="1:10" ht="15.75" x14ac:dyDescent="0.2">
      <c r="A379" s="74" t="s">
        <v>645</v>
      </c>
      <c r="B379" s="79" t="s">
        <v>646</v>
      </c>
      <c r="C379" s="79" t="s">
        <v>661</v>
      </c>
      <c r="D379" s="79" t="s">
        <v>693</v>
      </c>
      <c r="E379" s="74">
        <v>1.696E-3</v>
      </c>
      <c r="F379" s="79">
        <v>3.4200000000000002E-4</v>
      </c>
      <c r="G379" s="86">
        <v>4.9539999999999997</v>
      </c>
      <c r="H379" s="79">
        <v>23938</v>
      </c>
      <c r="I379" s="79">
        <v>23145</v>
      </c>
      <c r="J379" s="83">
        <v>467431</v>
      </c>
    </row>
    <row r="380" spans="1:10" ht="15.75" x14ac:dyDescent="0.2">
      <c r="A380" s="74" t="s">
        <v>645</v>
      </c>
      <c r="B380" s="79" t="s">
        <v>663</v>
      </c>
      <c r="C380" s="79" t="s">
        <v>666</v>
      </c>
      <c r="D380" s="79" t="s">
        <v>693</v>
      </c>
      <c r="E380" s="74">
        <v>1.364E-3</v>
      </c>
      <c r="F380" s="79">
        <v>2.6600000000000001E-4</v>
      </c>
      <c r="G380" s="86">
        <v>5.1260000000000003</v>
      </c>
      <c r="H380" s="79">
        <v>28055</v>
      </c>
      <c r="I380" s="79">
        <v>27306</v>
      </c>
      <c r="J380" s="83">
        <v>548592</v>
      </c>
    </row>
    <row r="381" spans="1:10" ht="15.75" x14ac:dyDescent="0.2">
      <c r="A381" s="74" t="s">
        <v>645</v>
      </c>
      <c r="B381" s="79" t="s">
        <v>676</v>
      </c>
      <c r="C381" s="79" t="s">
        <v>666</v>
      </c>
      <c r="D381" s="79" t="s">
        <v>693</v>
      </c>
      <c r="E381" s="74">
        <v>1.9040000000000001E-3</v>
      </c>
      <c r="F381" s="79">
        <v>3.5199999999999999E-4</v>
      </c>
      <c r="G381" s="86">
        <v>5.4009999999999998</v>
      </c>
      <c r="H381" s="79">
        <v>20233</v>
      </c>
      <c r="I381" s="79">
        <v>19477</v>
      </c>
      <c r="J381" s="83">
        <v>397258</v>
      </c>
    </row>
    <row r="382" spans="1:10" ht="15.75" x14ac:dyDescent="0.2">
      <c r="A382" s="74" t="s">
        <v>645</v>
      </c>
      <c r="B382" s="79" t="s">
        <v>676</v>
      </c>
      <c r="C382" s="79" t="s">
        <v>654</v>
      </c>
      <c r="D382" s="79" t="s">
        <v>693</v>
      </c>
      <c r="E382" s="74">
        <v>1.854E-3</v>
      </c>
      <c r="F382" s="79">
        <v>3.2400000000000001E-4</v>
      </c>
      <c r="G382" s="86">
        <v>5.7290000000000001</v>
      </c>
      <c r="H382" s="79">
        <v>20319</v>
      </c>
      <c r="I382" s="79">
        <v>19581</v>
      </c>
      <c r="J382" s="83">
        <v>397752</v>
      </c>
    </row>
    <row r="383" spans="1:10" ht="15.75" x14ac:dyDescent="0.2">
      <c r="A383" s="74" t="s">
        <v>645</v>
      </c>
      <c r="B383" s="79" t="s">
        <v>676</v>
      </c>
      <c r="C383" s="79" t="s">
        <v>661</v>
      </c>
      <c r="D383" s="79" t="s">
        <v>693</v>
      </c>
      <c r="E383" s="74">
        <v>2.4139999999999999E-3</v>
      </c>
      <c r="F383" s="79">
        <v>3.6400000000000001E-4</v>
      </c>
      <c r="G383" s="86">
        <v>6.6239999999999997</v>
      </c>
      <c r="H383" s="79">
        <v>20367</v>
      </c>
      <c r="I383" s="79">
        <v>19408</v>
      </c>
      <c r="J383" s="83">
        <v>397035</v>
      </c>
    </row>
    <row r="384" spans="1:10" ht="15.75" x14ac:dyDescent="0.2">
      <c r="A384" s="74" t="s">
        <v>645</v>
      </c>
      <c r="B384" s="79" t="s">
        <v>655</v>
      </c>
      <c r="C384" s="79" t="s">
        <v>661</v>
      </c>
      <c r="D384" s="79" t="s">
        <v>693</v>
      </c>
      <c r="E384" s="74">
        <v>2.7409999999999999E-3</v>
      </c>
      <c r="F384" s="79">
        <v>4.1300000000000001E-4</v>
      </c>
      <c r="G384" s="86">
        <v>6.63</v>
      </c>
      <c r="H384" s="79">
        <v>28035</v>
      </c>
      <c r="I384" s="79">
        <v>26566</v>
      </c>
      <c r="J384" s="83">
        <v>536031</v>
      </c>
    </row>
    <row r="385" spans="1:10" ht="15.75" x14ac:dyDescent="0.2">
      <c r="A385" s="74" t="s">
        <v>645</v>
      </c>
      <c r="B385" s="79" t="s">
        <v>698</v>
      </c>
      <c r="C385" s="79" t="s">
        <v>661</v>
      </c>
      <c r="D385" s="79" t="s">
        <v>693</v>
      </c>
      <c r="E385" s="74">
        <v>3.0040000000000002E-3</v>
      </c>
      <c r="F385" s="79">
        <v>4.4999999999999999E-4</v>
      </c>
      <c r="G385" s="86">
        <v>6.6829999999999998</v>
      </c>
      <c r="H385" s="79">
        <v>24190</v>
      </c>
      <c r="I385" s="79">
        <v>22803</v>
      </c>
      <c r="J385" s="83">
        <v>461681</v>
      </c>
    </row>
    <row r="386" spans="1:10" ht="15.75" x14ac:dyDescent="0.2">
      <c r="A386" s="74" t="s">
        <v>645</v>
      </c>
      <c r="B386" s="79" t="s">
        <v>655</v>
      </c>
      <c r="C386" s="79" t="s">
        <v>666</v>
      </c>
      <c r="D386" s="79" t="s">
        <v>693</v>
      </c>
      <c r="E386" s="74">
        <v>2.7490000000000001E-3</v>
      </c>
      <c r="F386" s="79">
        <v>3.86E-4</v>
      </c>
      <c r="G386" s="86">
        <v>7.1210000000000004</v>
      </c>
      <c r="H386" s="79">
        <v>27965</v>
      </c>
      <c r="I386" s="79">
        <v>26491</v>
      </c>
      <c r="J386" s="83">
        <v>536302</v>
      </c>
    </row>
    <row r="387" spans="1:10" ht="15.75" x14ac:dyDescent="0.2">
      <c r="A387" s="74" t="s">
        <v>645</v>
      </c>
      <c r="B387" s="79" t="s">
        <v>655</v>
      </c>
      <c r="C387" s="79" t="s">
        <v>654</v>
      </c>
      <c r="D387" s="79" t="s">
        <v>693</v>
      </c>
      <c r="E387" s="74">
        <v>2.7290000000000001E-3</v>
      </c>
      <c r="F387" s="79">
        <v>3.7199999999999999E-4</v>
      </c>
      <c r="G387" s="86">
        <v>7.34</v>
      </c>
      <c r="H387" s="79">
        <v>28118</v>
      </c>
      <c r="I387" s="79">
        <v>26651</v>
      </c>
      <c r="J387" s="83">
        <v>537234</v>
      </c>
    </row>
    <row r="388" spans="1:10" ht="15.75" x14ac:dyDescent="0.2">
      <c r="A388" s="74" t="s">
        <v>645</v>
      </c>
      <c r="B388" s="79" t="s">
        <v>698</v>
      </c>
      <c r="C388" s="79" t="s">
        <v>654</v>
      </c>
      <c r="D388" s="79" t="s">
        <v>693</v>
      </c>
      <c r="E388" s="74">
        <v>3.1800000000000001E-3</v>
      </c>
      <c r="F388" s="79">
        <v>3.9100000000000002E-4</v>
      </c>
      <c r="G388" s="86">
        <v>8.1370000000000005</v>
      </c>
      <c r="H388" s="79">
        <v>24260</v>
      </c>
      <c r="I388" s="79">
        <v>22789</v>
      </c>
      <c r="J388" s="83">
        <v>462627</v>
      </c>
    </row>
    <row r="389" spans="1:10" ht="15.75" x14ac:dyDescent="0.2">
      <c r="A389" s="74" t="s">
        <v>645</v>
      </c>
      <c r="B389" s="79" t="s">
        <v>707</v>
      </c>
      <c r="C389" s="79" t="s">
        <v>661</v>
      </c>
      <c r="D389" s="79" t="s">
        <v>693</v>
      </c>
      <c r="E389" s="74">
        <v>3.1480000000000002E-3</v>
      </c>
      <c r="F389" s="79">
        <v>3.79E-4</v>
      </c>
      <c r="G389" s="86">
        <v>8.3079999999999998</v>
      </c>
      <c r="H389" s="79">
        <v>20225</v>
      </c>
      <c r="I389" s="79">
        <v>19007</v>
      </c>
      <c r="J389" s="83">
        <v>387020</v>
      </c>
    </row>
    <row r="390" spans="1:10" ht="15.75" x14ac:dyDescent="0.2">
      <c r="A390" s="74" t="s">
        <v>645</v>
      </c>
      <c r="B390" s="79" t="s">
        <v>698</v>
      </c>
      <c r="C390" s="79" t="s">
        <v>666</v>
      </c>
      <c r="D390" s="79" t="s">
        <v>693</v>
      </c>
      <c r="E390" s="74">
        <v>3.4940000000000001E-3</v>
      </c>
      <c r="F390" s="79">
        <v>3.9500000000000001E-4</v>
      </c>
      <c r="G390" s="86">
        <v>8.8550000000000004</v>
      </c>
      <c r="H390" s="79">
        <v>24238</v>
      </c>
      <c r="I390" s="79">
        <v>22624</v>
      </c>
      <c r="J390" s="83">
        <v>461969</v>
      </c>
    </row>
    <row r="391" spans="1:10" ht="15.75" x14ac:dyDescent="0.2">
      <c r="A391" s="74" t="s">
        <v>645</v>
      </c>
      <c r="B391" s="79" t="s">
        <v>717</v>
      </c>
      <c r="C391" s="79" t="s">
        <v>654</v>
      </c>
      <c r="D391" s="79" t="s">
        <v>693</v>
      </c>
      <c r="E391" s="74">
        <v>3.0370000000000002E-3</v>
      </c>
      <c r="F391" s="79">
        <v>3.39E-4</v>
      </c>
      <c r="G391" s="86">
        <v>8.9499999999999993</v>
      </c>
      <c r="H391" s="79">
        <v>21369</v>
      </c>
      <c r="I391" s="79">
        <v>20125</v>
      </c>
      <c r="J391" s="83">
        <v>409618</v>
      </c>
    </row>
    <row r="392" spans="1:10" ht="15.75" x14ac:dyDescent="0.2">
      <c r="A392" s="74" t="s">
        <v>645</v>
      </c>
      <c r="B392" s="79" t="s">
        <v>717</v>
      </c>
      <c r="C392" s="79" t="s">
        <v>661</v>
      </c>
      <c r="D392" s="79" t="s">
        <v>693</v>
      </c>
      <c r="E392" s="74">
        <v>3.4099999999999998E-3</v>
      </c>
      <c r="F392" s="79">
        <v>3.7599999999999998E-4</v>
      </c>
      <c r="G392" s="86">
        <v>9.0640000000000001</v>
      </c>
      <c r="H392" s="79">
        <v>21365</v>
      </c>
      <c r="I392" s="79">
        <v>19971</v>
      </c>
      <c r="J392" s="83">
        <v>408799</v>
      </c>
    </row>
    <row r="393" spans="1:10" ht="15.75" x14ac:dyDescent="0.2">
      <c r="A393" s="74" t="s">
        <v>645</v>
      </c>
      <c r="B393" s="79" t="s">
        <v>649</v>
      </c>
      <c r="C393" s="79" t="s">
        <v>661</v>
      </c>
      <c r="D393" s="79" t="s">
        <v>693</v>
      </c>
      <c r="E393" s="74">
        <v>3.9110000000000004E-3</v>
      </c>
      <c r="F393" s="79">
        <v>4.2499999999999998E-4</v>
      </c>
      <c r="G393" s="86">
        <v>9.1969999999999992</v>
      </c>
      <c r="H393" s="79">
        <v>28113</v>
      </c>
      <c r="I393" s="79">
        <v>26043</v>
      </c>
      <c r="J393" s="83">
        <v>529300</v>
      </c>
    </row>
    <row r="394" spans="1:10" ht="15.75" x14ac:dyDescent="0.2">
      <c r="A394" s="74" t="s">
        <v>645</v>
      </c>
      <c r="B394" s="79" t="s">
        <v>707</v>
      </c>
      <c r="C394" s="79" t="s">
        <v>654</v>
      </c>
      <c r="D394" s="79" t="s">
        <v>693</v>
      </c>
      <c r="E394" s="74">
        <v>3.101E-3</v>
      </c>
      <c r="F394" s="79">
        <v>3.3500000000000001E-4</v>
      </c>
      <c r="G394" s="86">
        <v>9.2680000000000007</v>
      </c>
      <c r="H394" s="79">
        <v>20228</v>
      </c>
      <c r="I394" s="79">
        <v>19026</v>
      </c>
      <c r="J394" s="83">
        <v>387806</v>
      </c>
    </row>
    <row r="395" spans="1:10" ht="15.75" x14ac:dyDescent="0.2">
      <c r="A395" s="74" t="s">
        <v>645</v>
      </c>
      <c r="B395" s="79" t="s">
        <v>717</v>
      </c>
      <c r="C395" s="79" t="s">
        <v>666</v>
      </c>
      <c r="D395" s="79" t="s">
        <v>693</v>
      </c>
      <c r="E395" s="74">
        <v>3.2929999999999999E-3</v>
      </c>
      <c r="F395" s="79">
        <v>3.4400000000000001E-4</v>
      </c>
      <c r="G395" s="86">
        <v>9.5630000000000006</v>
      </c>
      <c r="H395" s="79">
        <v>21293</v>
      </c>
      <c r="I395" s="79">
        <v>19946</v>
      </c>
      <c r="J395" s="83">
        <v>409068</v>
      </c>
    </row>
    <row r="396" spans="1:10" ht="15.75" x14ac:dyDescent="0.2">
      <c r="A396" s="74" t="s">
        <v>645</v>
      </c>
      <c r="B396" s="79" t="s">
        <v>649</v>
      </c>
      <c r="C396" s="79" t="s">
        <v>654</v>
      </c>
      <c r="D396" s="79" t="s">
        <v>693</v>
      </c>
      <c r="E396" s="74">
        <v>3.7169999999999998E-3</v>
      </c>
      <c r="F396" s="79">
        <v>3.8499999999999998E-4</v>
      </c>
      <c r="G396" s="86">
        <v>9.6440000000000001</v>
      </c>
      <c r="H396" s="79">
        <v>28214</v>
      </c>
      <c r="I396" s="79">
        <v>26242</v>
      </c>
      <c r="J396" s="83">
        <v>530465</v>
      </c>
    </row>
    <row r="397" spans="1:10" ht="15.75" x14ac:dyDescent="0.2">
      <c r="A397" s="74" t="s">
        <v>645</v>
      </c>
      <c r="B397" s="79" t="s">
        <v>710</v>
      </c>
      <c r="C397" s="79" t="s">
        <v>661</v>
      </c>
      <c r="D397" s="79" t="s">
        <v>693</v>
      </c>
      <c r="E397" s="74">
        <v>3.0569999999999998E-3</v>
      </c>
      <c r="F397" s="79">
        <v>3.0400000000000002E-4</v>
      </c>
      <c r="G397" s="86">
        <v>10.055</v>
      </c>
      <c r="H397" s="79">
        <v>26557</v>
      </c>
      <c r="I397" s="79">
        <v>25005</v>
      </c>
      <c r="J397" s="83">
        <v>507753</v>
      </c>
    </row>
    <row r="398" spans="1:10" ht="15.75" x14ac:dyDescent="0.2">
      <c r="A398" s="74" t="s">
        <v>645</v>
      </c>
      <c r="B398" s="79" t="s">
        <v>649</v>
      </c>
      <c r="C398" s="79" t="s">
        <v>666</v>
      </c>
      <c r="D398" s="79" t="s">
        <v>693</v>
      </c>
      <c r="E398" s="74">
        <v>3.9769999999999996E-3</v>
      </c>
      <c r="F398" s="79">
        <v>3.9100000000000002E-4</v>
      </c>
      <c r="G398" s="86">
        <v>10.173999999999999</v>
      </c>
      <c r="H398" s="79">
        <v>28087</v>
      </c>
      <c r="I398" s="79">
        <v>25982</v>
      </c>
      <c r="J398" s="83">
        <v>529572</v>
      </c>
    </row>
    <row r="399" spans="1:10" ht="15.75" x14ac:dyDescent="0.2">
      <c r="A399" s="74" t="s">
        <v>645</v>
      </c>
      <c r="B399" s="79" t="s">
        <v>707</v>
      </c>
      <c r="C399" s="79" t="s">
        <v>666</v>
      </c>
      <c r="D399" s="79" t="s">
        <v>693</v>
      </c>
      <c r="E399" s="74">
        <v>3.3760000000000001E-3</v>
      </c>
      <c r="F399" s="79">
        <v>3.28E-4</v>
      </c>
      <c r="G399" s="86">
        <v>10.3</v>
      </c>
      <c r="H399" s="79">
        <v>20207</v>
      </c>
      <c r="I399" s="79">
        <v>18900</v>
      </c>
      <c r="J399" s="83">
        <v>387284</v>
      </c>
    </row>
    <row r="400" spans="1:10" ht="15.75" x14ac:dyDescent="0.2">
      <c r="A400" s="74" t="s">
        <v>645</v>
      </c>
      <c r="B400" s="79" t="s">
        <v>710</v>
      </c>
      <c r="C400" s="79" t="s">
        <v>654</v>
      </c>
      <c r="D400" s="79" t="s">
        <v>693</v>
      </c>
      <c r="E400" s="74">
        <v>3.0609999999999999E-3</v>
      </c>
      <c r="F400" s="79">
        <v>2.7099999999999997E-4</v>
      </c>
      <c r="G400" s="86">
        <v>11.286</v>
      </c>
      <c r="H400" s="79">
        <v>26599</v>
      </c>
      <c r="I400" s="79">
        <v>25041</v>
      </c>
      <c r="J400" s="83">
        <v>508853</v>
      </c>
    </row>
    <row r="401" spans="1:10" ht="16.5" thickBot="1" x14ac:dyDescent="0.25">
      <c r="A401" s="77" t="s">
        <v>645</v>
      </c>
      <c r="B401" s="78" t="s">
        <v>710</v>
      </c>
      <c r="C401" s="78" t="s">
        <v>666</v>
      </c>
      <c r="D401" s="78" t="s">
        <v>693</v>
      </c>
      <c r="E401" s="77">
        <v>3.2659999999999998E-3</v>
      </c>
      <c r="F401" s="78">
        <v>2.7300000000000002E-4</v>
      </c>
      <c r="G401" s="87">
        <v>11.973000000000001</v>
      </c>
      <c r="H401" s="78">
        <v>26529</v>
      </c>
      <c r="I401" s="78">
        <v>24870</v>
      </c>
      <c r="J401" s="88">
        <v>508036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Normal="100" workbookViewId="0"/>
  </sheetViews>
  <sheetFormatPr defaultColWidth="9.125" defaultRowHeight="14.25" x14ac:dyDescent="0.2"/>
  <cols>
    <col min="1" max="1" width="9.75" style="90" bestFit="1" customWidth="1"/>
    <col min="2" max="2" width="9.875" style="90" bestFit="1" customWidth="1"/>
    <col min="3" max="3" width="17.875" style="90" bestFit="1" customWidth="1"/>
    <col min="4" max="4" width="12.75" style="90" bestFit="1" customWidth="1"/>
    <col min="5" max="5" width="10.375" style="90" bestFit="1" customWidth="1"/>
    <col min="6" max="6" width="9.625" style="90" bestFit="1" customWidth="1"/>
    <col min="7" max="7" width="7.125" style="90" bestFit="1" customWidth="1"/>
    <col min="8" max="9" width="7.75" style="90" bestFit="1" customWidth="1"/>
    <col min="10" max="10" width="8.5" style="90" bestFit="1" customWidth="1"/>
    <col min="11" max="16384" width="9.125" style="46"/>
  </cols>
  <sheetData>
    <row r="1" spans="1:10" s="114" customFormat="1" ht="17.25" thickBot="1" x14ac:dyDescent="0.3">
      <c r="A1" s="111" t="s">
        <v>635</v>
      </c>
      <c r="B1" s="112" t="s">
        <v>636</v>
      </c>
      <c r="C1" s="112" t="s">
        <v>637</v>
      </c>
      <c r="D1" s="112" t="s">
        <v>638</v>
      </c>
      <c r="E1" s="112" t="s">
        <v>639</v>
      </c>
      <c r="F1" s="112" t="s">
        <v>640</v>
      </c>
      <c r="G1" s="112" t="s">
        <v>641</v>
      </c>
      <c r="H1" s="112" t="s">
        <v>642</v>
      </c>
      <c r="I1" s="112" t="s">
        <v>643</v>
      </c>
      <c r="J1" s="113" t="s">
        <v>644</v>
      </c>
    </row>
    <row r="2" spans="1:10" ht="20.45" customHeight="1" x14ac:dyDescent="0.2">
      <c r="A2" s="97" t="s">
        <v>645</v>
      </c>
      <c r="B2" s="98" t="s">
        <v>666</v>
      </c>
      <c r="C2" s="98" t="s">
        <v>742</v>
      </c>
      <c r="D2" s="98" t="s">
        <v>177</v>
      </c>
      <c r="E2" s="98">
        <v>-1.0380000000000001E-3</v>
      </c>
      <c r="F2" s="98">
        <v>5.5699999999999999E-4</v>
      </c>
      <c r="G2" s="98">
        <v>-1.8620000000000001</v>
      </c>
      <c r="H2" s="98">
        <v>5497</v>
      </c>
      <c r="I2" s="98">
        <v>5610</v>
      </c>
      <c r="J2" s="99">
        <v>108948</v>
      </c>
    </row>
    <row r="3" spans="1:10" ht="20.45" customHeight="1" x14ac:dyDescent="0.2">
      <c r="A3" s="100" t="s">
        <v>645</v>
      </c>
      <c r="B3" s="101" t="s">
        <v>666</v>
      </c>
      <c r="C3" s="101" t="s">
        <v>750</v>
      </c>
      <c r="D3" s="101" t="s">
        <v>177</v>
      </c>
      <c r="E3" s="101">
        <v>-4.2499999999999998E-4</v>
      </c>
      <c r="F3" s="101">
        <v>4.2999999999999999E-4</v>
      </c>
      <c r="G3" s="101">
        <v>-0.99</v>
      </c>
      <c r="H3" s="101">
        <v>8855</v>
      </c>
      <c r="I3" s="101">
        <v>8930</v>
      </c>
      <c r="J3" s="102">
        <v>175878</v>
      </c>
    </row>
    <row r="4" spans="1:10" ht="20.45" customHeight="1" x14ac:dyDescent="0.2">
      <c r="A4" s="100" t="s">
        <v>645</v>
      </c>
      <c r="B4" s="101" t="s">
        <v>666</v>
      </c>
      <c r="C4" s="101" t="s">
        <v>800</v>
      </c>
      <c r="D4" s="101" t="s">
        <v>177</v>
      </c>
      <c r="E4" s="101">
        <v>-2.5399999999999999E-4</v>
      </c>
      <c r="F4" s="101">
        <v>6.0800000000000003E-4</v>
      </c>
      <c r="G4" s="101">
        <v>-0.41799999999999998</v>
      </c>
      <c r="H4" s="101">
        <v>3783</v>
      </c>
      <c r="I4" s="101">
        <v>3802</v>
      </c>
      <c r="J4" s="102">
        <v>74527</v>
      </c>
    </row>
    <row r="5" spans="1:10" ht="20.45" customHeight="1" x14ac:dyDescent="0.2">
      <c r="A5" s="103" t="s">
        <v>645</v>
      </c>
      <c r="B5" s="47" t="s">
        <v>666</v>
      </c>
      <c r="C5" s="47" t="s">
        <v>744</v>
      </c>
      <c r="D5" s="47" t="s">
        <v>177</v>
      </c>
      <c r="E5" s="47">
        <v>-2.9E-5</v>
      </c>
      <c r="F5" s="47">
        <v>1.9599999999999999E-4</v>
      </c>
      <c r="G5" s="47">
        <v>-0.14699999999999999</v>
      </c>
      <c r="H5" s="47">
        <v>56533</v>
      </c>
      <c r="I5" s="47">
        <v>56565</v>
      </c>
      <c r="J5" s="104">
        <v>1100255</v>
      </c>
    </row>
    <row r="6" spans="1:10" ht="20.45" customHeight="1" x14ac:dyDescent="0.2">
      <c r="A6" s="103" t="s">
        <v>645</v>
      </c>
      <c r="B6" s="47" t="s">
        <v>666</v>
      </c>
      <c r="C6" s="47" t="s">
        <v>748</v>
      </c>
      <c r="D6" s="47" t="s">
        <v>177</v>
      </c>
      <c r="E6" s="47">
        <v>1.05E-4</v>
      </c>
      <c r="F6" s="47">
        <v>2.5599999999999999E-4</v>
      </c>
      <c r="G6" s="47">
        <v>0.41199999999999998</v>
      </c>
      <c r="H6" s="47">
        <v>27593</v>
      </c>
      <c r="I6" s="47">
        <v>27537</v>
      </c>
      <c r="J6" s="104">
        <v>539547</v>
      </c>
    </row>
    <row r="7" spans="1:10" ht="20.45" customHeight="1" x14ac:dyDescent="0.2">
      <c r="A7" s="103" t="s">
        <v>645</v>
      </c>
      <c r="B7" s="47" t="s">
        <v>666</v>
      </c>
      <c r="C7" s="47" t="s">
        <v>746</v>
      </c>
      <c r="D7" s="47" t="s">
        <v>177</v>
      </c>
      <c r="E7" s="47">
        <v>2.14E-4</v>
      </c>
      <c r="F7" s="47">
        <v>2.4499999999999999E-4</v>
      </c>
      <c r="G7" s="47">
        <v>0.872</v>
      </c>
      <c r="H7" s="47">
        <v>53354</v>
      </c>
      <c r="I7" s="47">
        <v>53131</v>
      </c>
      <c r="J7" s="104">
        <v>1038030</v>
      </c>
    </row>
    <row r="8" spans="1:10" ht="20.45" customHeight="1" x14ac:dyDescent="0.2">
      <c r="A8" s="103" t="s">
        <v>645</v>
      </c>
      <c r="B8" s="47" t="s">
        <v>666</v>
      </c>
      <c r="C8" s="47" t="s">
        <v>670</v>
      </c>
      <c r="D8" s="47" t="s">
        <v>177</v>
      </c>
      <c r="E8" s="47">
        <v>2.6600000000000001E-4</v>
      </c>
      <c r="F8" s="47">
        <v>2.2000000000000001E-4</v>
      </c>
      <c r="G8" s="47">
        <v>1.206</v>
      </c>
      <c r="H8" s="47">
        <v>54740</v>
      </c>
      <c r="I8" s="47">
        <v>54458</v>
      </c>
      <c r="J8" s="104">
        <v>1060790</v>
      </c>
    </row>
    <row r="9" spans="1:10" ht="20.45" customHeight="1" x14ac:dyDescent="0.2">
      <c r="A9" s="103" t="s">
        <v>645</v>
      </c>
      <c r="B9" s="47" t="s">
        <v>666</v>
      </c>
      <c r="C9" s="47" t="s">
        <v>739</v>
      </c>
      <c r="D9" s="47" t="s">
        <v>177</v>
      </c>
      <c r="E9" s="47">
        <v>4.1800000000000002E-4</v>
      </c>
      <c r="F9" s="47">
        <v>2.1699999999999999E-4</v>
      </c>
      <c r="G9" s="105">
        <v>1.925</v>
      </c>
      <c r="H9" s="47">
        <v>50141</v>
      </c>
      <c r="I9" s="47">
        <v>49735</v>
      </c>
      <c r="J9" s="104">
        <v>971821</v>
      </c>
    </row>
    <row r="10" spans="1:10" ht="20.45" customHeight="1" x14ac:dyDescent="0.2">
      <c r="A10" s="103" t="s">
        <v>645</v>
      </c>
      <c r="B10" s="47" t="s">
        <v>666</v>
      </c>
      <c r="C10" s="47" t="s">
        <v>749</v>
      </c>
      <c r="D10" s="47" t="s">
        <v>177</v>
      </c>
      <c r="E10" s="47">
        <v>5.5999999999999995E-4</v>
      </c>
      <c r="F10" s="47">
        <v>2.6400000000000002E-4</v>
      </c>
      <c r="G10" s="106">
        <v>2.121</v>
      </c>
      <c r="H10" s="47">
        <v>42492</v>
      </c>
      <c r="I10" s="47">
        <v>42031</v>
      </c>
      <c r="J10" s="104">
        <v>823609</v>
      </c>
    </row>
    <row r="11" spans="1:10" ht="20.45" customHeight="1" x14ac:dyDescent="0.2">
      <c r="A11" s="103" t="s">
        <v>645</v>
      </c>
      <c r="B11" s="47" t="s">
        <v>666</v>
      </c>
      <c r="C11" s="47" t="s">
        <v>747</v>
      </c>
      <c r="D11" s="47" t="s">
        <v>177</v>
      </c>
      <c r="E11" s="47">
        <v>4.9600000000000002E-4</v>
      </c>
      <c r="F11" s="47">
        <v>2.23E-4</v>
      </c>
      <c r="G11" s="106">
        <v>2.222</v>
      </c>
      <c r="H11" s="47">
        <v>48836</v>
      </c>
      <c r="I11" s="47">
        <v>48366</v>
      </c>
      <c r="J11" s="104">
        <v>947578</v>
      </c>
    </row>
    <row r="12" spans="1:10" ht="20.45" customHeight="1" thickBot="1" x14ac:dyDescent="0.25">
      <c r="A12" s="103" t="s">
        <v>645</v>
      </c>
      <c r="B12" s="47" t="s">
        <v>666</v>
      </c>
      <c r="C12" s="47" t="s">
        <v>738</v>
      </c>
      <c r="D12" s="47" t="s">
        <v>177</v>
      </c>
      <c r="E12" s="47">
        <v>4.6299999999999998E-4</v>
      </c>
      <c r="F12" s="47">
        <v>2.03E-4</v>
      </c>
      <c r="G12" s="106">
        <v>2.2810000000000001</v>
      </c>
      <c r="H12" s="47">
        <v>56260</v>
      </c>
      <c r="I12" s="47">
        <v>55756</v>
      </c>
      <c r="J12" s="104">
        <v>1086464</v>
      </c>
    </row>
    <row r="13" spans="1:10" ht="20.45" customHeight="1" x14ac:dyDescent="0.2">
      <c r="A13" s="97" t="s">
        <v>645</v>
      </c>
      <c r="B13" s="98" t="s">
        <v>666</v>
      </c>
      <c r="C13" s="98" t="s">
        <v>742</v>
      </c>
      <c r="D13" s="98" t="s">
        <v>795</v>
      </c>
      <c r="E13" s="98">
        <v>-9.5699999999999995E-4</v>
      </c>
      <c r="F13" s="98">
        <v>5.6899999999999995E-4</v>
      </c>
      <c r="G13" s="98">
        <v>-1.681</v>
      </c>
      <c r="H13" s="98">
        <v>5423</v>
      </c>
      <c r="I13" s="98">
        <v>5527</v>
      </c>
      <c r="J13" s="99">
        <v>107900</v>
      </c>
    </row>
    <row r="14" spans="1:10" ht="20.45" customHeight="1" x14ac:dyDescent="0.2">
      <c r="A14" s="103" t="s">
        <v>645</v>
      </c>
      <c r="B14" s="47" t="s">
        <v>666</v>
      </c>
      <c r="C14" s="47" t="s">
        <v>744</v>
      </c>
      <c r="D14" s="47" t="s">
        <v>795</v>
      </c>
      <c r="E14" s="47">
        <v>-1.7799999999999999E-4</v>
      </c>
      <c r="F14" s="47">
        <v>2.05E-4</v>
      </c>
      <c r="G14" s="47">
        <v>-0.86599999999999999</v>
      </c>
      <c r="H14" s="47">
        <v>55854</v>
      </c>
      <c r="I14" s="47">
        <v>56047</v>
      </c>
      <c r="J14" s="104">
        <v>1087337</v>
      </c>
    </row>
    <row r="15" spans="1:10" ht="20.45" customHeight="1" x14ac:dyDescent="0.2">
      <c r="A15" s="100" t="s">
        <v>645</v>
      </c>
      <c r="B15" s="101" t="s">
        <v>666</v>
      </c>
      <c r="C15" s="101" t="s">
        <v>750</v>
      </c>
      <c r="D15" s="101" t="s">
        <v>795</v>
      </c>
      <c r="E15" s="101">
        <v>-3.5599999999999998E-4</v>
      </c>
      <c r="F15" s="101">
        <v>4.6200000000000001E-4</v>
      </c>
      <c r="G15" s="101">
        <v>-0.77</v>
      </c>
      <c r="H15" s="101">
        <v>8784</v>
      </c>
      <c r="I15" s="101">
        <v>8846</v>
      </c>
      <c r="J15" s="102">
        <v>174187</v>
      </c>
    </row>
    <row r="16" spans="1:10" ht="20.45" customHeight="1" x14ac:dyDescent="0.2">
      <c r="A16" s="100" t="s">
        <v>645</v>
      </c>
      <c r="B16" s="101" t="s">
        <v>666</v>
      </c>
      <c r="C16" s="101" t="s">
        <v>800</v>
      </c>
      <c r="D16" s="101" t="s">
        <v>795</v>
      </c>
      <c r="E16" s="101">
        <v>-2.03E-4</v>
      </c>
      <c r="F16" s="101">
        <v>6.3900000000000003E-4</v>
      </c>
      <c r="G16" s="101">
        <v>-0.317</v>
      </c>
      <c r="H16" s="101">
        <v>3756</v>
      </c>
      <c r="I16" s="101">
        <v>3771</v>
      </c>
      <c r="J16" s="102">
        <v>73831</v>
      </c>
    </row>
    <row r="17" spans="1:10" ht="20.45" customHeight="1" x14ac:dyDescent="0.2">
      <c r="A17" s="103" t="s">
        <v>645</v>
      </c>
      <c r="B17" s="47" t="s">
        <v>666</v>
      </c>
      <c r="C17" s="47" t="s">
        <v>748</v>
      </c>
      <c r="D17" s="47" t="s">
        <v>795</v>
      </c>
      <c r="E17" s="47">
        <v>6.4999999999999994E-5</v>
      </c>
      <c r="F17" s="47">
        <v>2.8299999999999999E-4</v>
      </c>
      <c r="G17" s="47">
        <v>0.23</v>
      </c>
      <c r="H17" s="47">
        <v>27324</v>
      </c>
      <c r="I17" s="47">
        <v>27289</v>
      </c>
      <c r="J17" s="104">
        <v>533940</v>
      </c>
    </row>
    <row r="18" spans="1:10" ht="20.45" customHeight="1" x14ac:dyDescent="0.2">
      <c r="A18" s="103" t="s">
        <v>645</v>
      </c>
      <c r="B18" s="47" t="s">
        <v>666</v>
      </c>
      <c r="C18" s="47" t="s">
        <v>746</v>
      </c>
      <c r="D18" s="47" t="s">
        <v>795</v>
      </c>
      <c r="E18" s="47">
        <v>9.7999999999999997E-5</v>
      </c>
      <c r="F18" s="47">
        <v>2.5999999999999998E-4</v>
      </c>
      <c r="G18" s="47">
        <v>0.377</v>
      </c>
      <c r="H18" s="47">
        <v>52738</v>
      </c>
      <c r="I18" s="47">
        <v>52638</v>
      </c>
      <c r="J18" s="104">
        <v>1025710</v>
      </c>
    </row>
    <row r="19" spans="1:10" ht="20.45" customHeight="1" x14ac:dyDescent="0.2">
      <c r="A19" s="103" t="s">
        <v>645</v>
      </c>
      <c r="B19" s="47" t="s">
        <v>666</v>
      </c>
      <c r="C19" s="47" t="s">
        <v>670</v>
      </c>
      <c r="D19" s="47" t="s">
        <v>795</v>
      </c>
      <c r="E19" s="47">
        <v>1.54E-4</v>
      </c>
      <c r="F19" s="47">
        <v>2.2900000000000001E-4</v>
      </c>
      <c r="G19" s="47">
        <v>0.67200000000000004</v>
      </c>
      <c r="H19" s="47">
        <v>54089</v>
      </c>
      <c r="I19" s="47">
        <v>53927</v>
      </c>
      <c r="J19" s="104">
        <v>1048370</v>
      </c>
    </row>
    <row r="20" spans="1:10" ht="20.45" customHeight="1" x14ac:dyDescent="0.2">
      <c r="A20" s="103" t="s">
        <v>645</v>
      </c>
      <c r="B20" s="47" t="s">
        <v>666</v>
      </c>
      <c r="C20" s="47" t="s">
        <v>747</v>
      </c>
      <c r="D20" s="47" t="s">
        <v>795</v>
      </c>
      <c r="E20" s="47">
        <v>2.6600000000000001E-4</v>
      </c>
      <c r="F20" s="47">
        <v>2.33E-4</v>
      </c>
      <c r="G20" s="47">
        <v>1.1419999999999999</v>
      </c>
      <c r="H20" s="47">
        <v>48341</v>
      </c>
      <c r="I20" s="47">
        <v>48091</v>
      </c>
      <c r="J20" s="104">
        <v>937618</v>
      </c>
    </row>
    <row r="21" spans="1:10" ht="20.45" customHeight="1" x14ac:dyDescent="0.2">
      <c r="A21" s="103" t="s">
        <v>645</v>
      </c>
      <c r="B21" s="47" t="s">
        <v>666</v>
      </c>
      <c r="C21" s="47" t="s">
        <v>738</v>
      </c>
      <c r="D21" s="47" t="s">
        <v>795</v>
      </c>
      <c r="E21" s="47">
        <v>3.0299999999999999E-4</v>
      </c>
      <c r="F21" s="47">
        <v>2.04E-4</v>
      </c>
      <c r="G21" s="105">
        <v>1.488</v>
      </c>
      <c r="H21" s="47">
        <v>55540</v>
      </c>
      <c r="I21" s="47">
        <v>55215</v>
      </c>
      <c r="J21" s="104">
        <v>1073921</v>
      </c>
    </row>
    <row r="22" spans="1:10" ht="20.45" customHeight="1" x14ac:dyDescent="0.2">
      <c r="A22" s="103" t="s">
        <v>645</v>
      </c>
      <c r="B22" s="47" t="s">
        <v>666</v>
      </c>
      <c r="C22" s="47" t="s">
        <v>739</v>
      </c>
      <c r="D22" s="47" t="s">
        <v>795</v>
      </c>
      <c r="E22" s="47">
        <v>3.3799999999999998E-4</v>
      </c>
      <c r="F22" s="47">
        <v>2.2000000000000001E-4</v>
      </c>
      <c r="G22" s="105">
        <v>1.5369999999999999</v>
      </c>
      <c r="H22" s="47">
        <v>49678</v>
      </c>
      <c r="I22" s="47">
        <v>49352</v>
      </c>
      <c r="J22" s="104">
        <v>961441</v>
      </c>
    </row>
    <row r="23" spans="1:10" ht="20.45" customHeight="1" thickBot="1" x14ac:dyDescent="0.25">
      <c r="A23" s="107" t="s">
        <v>645</v>
      </c>
      <c r="B23" s="108" t="s">
        <v>666</v>
      </c>
      <c r="C23" s="108" t="s">
        <v>749</v>
      </c>
      <c r="D23" s="108" t="s">
        <v>795</v>
      </c>
      <c r="E23" s="108">
        <v>4.2999999999999999E-4</v>
      </c>
      <c r="F23" s="108">
        <v>2.6600000000000001E-4</v>
      </c>
      <c r="G23" s="109">
        <v>1.62</v>
      </c>
      <c r="H23" s="108">
        <v>42103</v>
      </c>
      <c r="I23" s="108">
        <v>41753</v>
      </c>
      <c r="J23" s="110">
        <v>814249</v>
      </c>
    </row>
    <row r="24" spans="1:10" ht="15.75" x14ac:dyDescent="0.2">
      <c r="A24" s="115" t="s">
        <v>801</v>
      </c>
    </row>
  </sheetData>
  <phoneticPr fontId="18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Normal="100" workbookViewId="0"/>
  </sheetViews>
  <sheetFormatPr defaultColWidth="9.125" defaultRowHeight="14.25" x14ac:dyDescent="0.2"/>
  <cols>
    <col min="1" max="1" width="11" style="46" customWidth="1"/>
    <col min="2" max="2" width="39" style="46" customWidth="1"/>
    <col min="3" max="4" width="15" style="46" customWidth="1"/>
    <col min="5" max="5" width="12" style="46" customWidth="1"/>
    <col min="6" max="6" width="11" style="46" customWidth="1"/>
    <col min="7" max="7" width="9" style="46" customWidth="1"/>
    <col min="8" max="9" width="8" style="46" customWidth="1"/>
    <col min="10" max="10" width="9" style="46" customWidth="1"/>
    <col min="11" max="11" width="9.125" style="46"/>
    <col min="12" max="12" width="15.125" style="49" bestFit="1" customWidth="1"/>
    <col min="13" max="13" width="13.625" style="49" bestFit="1" customWidth="1"/>
    <col min="14" max="16384" width="9.125" style="46"/>
  </cols>
  <sheetData>
    <row r="1" spans="1:13" ht="16.5" x14ac:dyDescent="0.2">
      <c r="A1" s="45" t="s">
        <v>635</v>
      </c>
      <c r="B1" s="45" t="s">
        <v>636</v>
      </c>
      <c r="C1" s="45" t="s">
        <v>637</v>
      </c>
      <c r="D1" s="45" t="s">
        <v>638</v>
      </c>
      <c r="E1" s="45" t="s">
        <v>639</v>
      </c>
      <c r="F1" s="45" t="s">
        <v>640</v>
      </c>
      <c r="G1" s="45" t="s">
        <v>641</v>
      </c>
      <c r="H1" s="45" t="s">
        <v>642</v>
      </c>
      <c r="I1" s="45" t="s">
        <v>643</v>
      </c>
      <c r="J1" s="45" t="s">
        <v>644</v>
      </c>
      <c r="L1" s="50" t="s">
        <v>754</v>
      </c>
      <c r="M1" s="50" t="s">
        <v>755</v>
      </c>
    </row>
    <row r="2" spans="1:13" ht="15.75" x14ac:dyDescent="0.25">
      <c r="A2" s="47" t="s">
        <v>645</v>
      </c>
      <c r="B2" s="47" t="s">
        <v>646</v>
      </c>
      <c r="C2" s="47" t="s">
        <v>647</v>
      </c>
      <c r="D2" s="47" t="s">
        <v>648</v>
      </c>
      <c r="E2" s="47">
        <v>-7.1900000000000002E-4</v>
      </c>
      <c r="F2" s="47">
        <v>3.1399999999999999E-4</v>
      </c>
      <c r="G2" s="48">
        <v>-2.2890000000000001</v>
      </c>
      <c r="H2" s="47">
        <v>29943</v>
      </c>
      <c r="I2" s="47">
        <v>30372</v>
      </c>
      <c r="J2" s="47">
        <v>596780</v>
      </c>
      <c r="L2" s="19" t="s">
        <v>467</v>
      </c>
      <c r="M2" s="19" t="s">
        <v>553</v>
      </c>
    </row>
    <row r="3" spans="1:13" ht="15.75" x14ac:dyDescent="0.25">
      <c r="A3" s="47" t="s">
        <v>645</v>
      </c>
      <c r="B3" s="47" t="s">
        <v>649</v>
      </c>
      <c r="C3" s="47" t="s">
        <v>647</v>
      </c>
      <c r="D3" s="47" t="s">
        <v>648</v>
      </c>
      <c r="E3" s="47">
        <v>-8.1300000000000003E-4</v>
      </c>
      <c r="F3" s="47">
        <v>3.6499999999999998E-4</v>
      </c>
      <c r="G3" s="48">
        <v>-2.2229999999999999</v>
      </c>
      <c r="H3" s="47">
        <v>37099</v>
      </c>
      <c r="I3" s="47">
        <v>37695</v>
      </c>
      <c r="J3" s="47">
        <v>733684</v>
      </c>
      <c r="L3" s="19" t="s">
        <v>468</v>
      </c>
      <c r="M3" s="19" t="s">
        <v>562</v>
      </c>
    </row>
    <row r="4" spans="1:13" ht="15.75" x14ac:dyDescent="0.25">
      <c r="A4" s="47" t="s">
        <v>645</v>
      </c>
      <c r="B4" s="47" t="s">
        <v>650</v>
      </c>
      <c r="C4" s="47" t="s">
        <v>647</v>
      </c>
      <c r="D4" s="47" t="s">
        <v>648</v>
      </c>
      <c r="E4" s="47">
        <v>-6.9300000000000004E-4</v>
      </c>
      <c r="F4" s="47">
        <v>3.21E-4</v>
      </c>
      <c r="G4" s="48">
        <v>-2.161</v>
      </c>
      <c r="H4" s="47">
        <v>44967</v>
      </c>
      <c r="I4" s="47">
        <v>45580</v>
      </c>
      <c r="J4" s="47">
        <v>883789</v>
      </c>
      <c r="L4" s="19" t="s">
        <v>455</v>
      </c>
    </row>
    <row r="5" spans="1:13" ht="15.75" x14ac:dyDescent="0.25">
      <c r="A5" s="47" t="s">
        <v>645</v>
      </c>
      <c r="B5" s="47" t="s">
        <v>651</v>
      </c>
      <c r="C5" s="47" t="s">
        <v>647</v>
      </c>
      <c r="D5" s="47" t="s">
        <v>648</v>
      </c>
      <c r="E5" s="47">
        <v>-6.0800000000000003E-4</v>
      </c>
      <c r="F5" s="47">
        <v>2.9799999999999998E-4</v>
      </c>
      <c r="G5" s="48">
        <v>-2.04</v>
      </c>
      <c r="H5" s="47">
        <v>44744</v>
      </c>
      <c r="I5" s="47">
        <v>45279</v>
      </c>
      <c r="J5" s="47">
        <v>880126</v>
      </c>
      <c r="L5" s="19" t="s">
        <v>547</v>
      </c>
      <c r="M5" s="50"/>
    </row>
    <row r="6" spans="1:13" ht="15.75" x14ac:dyDescent="0.2">
      <c r="A6" s="47" t="s">
        <v>645</v>
      </c>
      <c r="B6" s="47" t="s">
        <v>652</v>
      </c>
      <c r="C6" s="47" t="s">
        <v>647</v>
      </c>
      <c r="D6" s="47" t="s">
        <v>648</v>
      </c>
      <c r="E6" s="47">
        <v>-4.7800000000000002E-4</v>
      </c>
      <c r="F6" s="47">
        <v>2.4499999999999999E-4</v>
      </c>
      <c r="G6" s="47">
        <v>-1.95</v>
      </c>
      <c r="H6" s="47">
        <v>45098</v>
      </c>
      <c r="I6" s="47">
        <v>45523</v>
      </c>
      <c r="J6" s="47">
        <v>889144</v>
      </c>
      <c r="M6" s="50"/>
    </row>
    <row r="7" spans="1:13" ht="15.75" x14ac:dyDescent="0.2">
      <c r="A7" s="47" t="s">
        <v>645</v>
      </c>
      <c r="B7" s="47" t="s">
        <v>653</v>
      </c>
      <c r="C7" s="47" t="s">
        <v>647</v>
      </c>
      <c r="D7" s="47" t="s">
        <v>648</v>
      </c>
      <c r="E7" s="47">
        <v>-6.6100000000000002E-4</v>
      </c>
      <c r="F7" s="47">
        <v>3.5300000000000002E-4</v>
      </c>
      <c r="G7" s="47">
        <v>-1.8740000000000001</v>
      </c>
      <c r="H7" s="47">
        <v>31892</v>
      </c>
      <c r="I7" s="47">
        <v>32324</v>
      </c>
      <c r="J7" s="47">
        <v>654260</v>
      </c>
      <c r="M7" s="50"/>
    </row>
    <row r="8" spans="1:13" ht="15.75" x14ac:dyDescent="0.25">
      <c r="A8" s="47" t="s">
        <v>645</v>
      </c>
      <c r="B8" s="47" t="s">
        <v>654</v>
      </c>
      <c r="C8" s="47" t="s">
        <v>647</v>
      </c>
      <c r="D8" s="47" t="s">
        <v>648</v>
      </c>
      <c r="E8" s="47">
        <v>-4.6099999999999998E-4</v>
      </c>
      <c r="F8" s="47">
        <v>2.4800000000000001E-4</v>
      </c>
      <c r="G8" s="47">
        <v>-1.861</v>
      </c>
      <c r="H8" s="47">
        <v>45318</v>
      </c>
      <c r="I8" s="47">
        <v>45727</v>
      </c>
      <c r="J8" s="47">
        <v>888389</v>
      </c>
      <c r="L8" s="19"/>
      <c r="M8" s="50"/>
    </row>
    <row r="9" spans="1:13" ht="15.75" x14ac:dyDescent="0.2">
      <c r="A9" s="47" t="s">
        <v>645</v>
      </c>
      <c r="B9" s="47" t="s">
        <v>655</v>
      </c>
      <c r="C9" s="47" t="s">
        <v>647</v>
      </c>
      <c r="D9" s="47" t="s">
        <v>648</v>
      </c>
      <c r="E9" s="47">
        <v>-7.45E-4</v>
      </c>
      <c r="F9" s="47">
        <v>4.0400000000000001E-4</v>
      </c>
      <c r="G9" s="47">
        <v>-1.8460000000000001</v>
      </c>
      <c r="H9" s="47">
        <v>38816</v>
      </c>
      <c r="I9" s="47">
        <v>39391</v>
      </c>
      <c r="J9" s="47">
        <v>771214</v>
      </c>
      <c r="L9" s="50"/>
      <c r="M9" s="50"/>
    </row>
    <row r="10" spans="1:13" ht="15.75" x14ac:dyDescent="0.2">
      <c r="A10" s="47" t="s">
        <v>645</v>
      </c>
      <c r="B10" s="47" t="s">
        <v>656</v>
      </c>
      <c r="C10" s="47" t="s">
        <v>647</v>
      </c>
      <c r="D10" s="47" t="s">
        <v>648</v>
      </c>
      <c r="E10" s="47">
        <v>-5.31E-4</v>
      </c>
      <c r="F10" s="47">
        <v>2.8899999999999998E-4</v>
      </c>
      <c r="G10" s="47">
        <v>-1.841</v>
      </c>
      <c r="H10" s="47">
        <v>35273</v>
      </c>
      <c r="I10" s="47">
        <v>35662</v>
      </c>
      <c r="J10" s="47">
        <v>732670</v>
      </c>
    </row>
    <row r="11" spans="1:13" ht="15.75" x14ac:dyDescent="0.2">
      <c r="A11" s="47" t="s">
        <v>645</v>
      </c>
      <c r="B11" s="47" t="s">
        <v>657</v>
      </c>
      <c r="C11" s="47" t="s">
        <v>647</v>
      </c>
      <c r="D11" s="47" t="s">
        <v>648</v>
      </c>
      <c r="E11" s="47">
        <v>-6.4400000000000004E-4</v>
      </c>
      <c r="F11" s="47">
        <v>3.5199999999999999E-4</v>
      </c>
      <c r="G11" s="47">
        <v>-1.831</v>
      </c>
      <c r="H11" s="47">
        <v>33857</v>
      </c>
      <c r="I11" s="47">
        <v>34285</v>
      </c>
      <c r="J11" s="47">
        <v>664528</v>
      </c>
    </row>
    <row r="12" spans="1:13" ht="15.75" x14ac:dyDescent="0.2">
      <c r="A12" s="47" t="s">
        <v>645</v>
      </c>
      <c r="B12" s="47" t="s">
        <v>658</v>
      </c>
      <c r="C12" s="47" t="s">
        <v>647</v>
      </c>
      <c r="D12" s="47" t="s">
        <v>648</v>
      </c>
      <c r="E12" s="47">
        <v>-5.4900000000000001E-4</v>
      </c>
      <c r="F12" s="47">
        <v>3.1399999999999999E-4</v>
      </c>
      <c r="G12" s="47">
        <v>-1.7490000000000001</v>
      </c>
      <c r="H12" s="47">
        <v>33926</v>
      </c>
      <c r="I12" s="47">
        <v>34308</v>
      </c>
      <c r="J12" s="47">
        <v>696119</v>
      </c>
    </row>
    <row r="13" spans="1:13" ht="15.75" x14ac:dyDescent="0.2">
      <c r="A13" s="47" t="s">
        <v>645</v>
      </c>
      <c r="B13" s="47" t="s">
        <v>659</v>
      </c>
      <c r="C13" s="47" t="s">
        <v>647</v>
      </c>
      <c r="D13" s="47" t="s">
        <v>648</v>
      </c>
      <c r="E13" s="47">
        <v>-4.3300000000000001E-4</v>
      </c>
      <c r="F13" s="47">
        <v>2.5000000000000001E-4</v>
      </c>
      <c r="G13" s="47">
        <v>-1.7330000000000001</v>
      </c>
      <c r="H13" s="47">
        <v>44328</v>
      </c>
      <c r="I13" s="47">
        <v>44708</v>
      </c>
      <c r="J13" s="47">
        <v>876873</v>
      </c>
    </row>
    <row r="14" spans="1:13" ht="15.75" x14ac:dyDescent="0.2">
      <c r="A14" s="47" t="s">
        <v>645</v>
      </c>
      <c r="B14" s="47" t="s">
        <v>660</v>
      </c>
      <c r="C14" s="47" t="s">
        <v>647</v>
      </c>
      <c r="D14" s="47" t="s">
        <v>648</v>
      </c>
      <c r="E14" s="47">
        <v>-5.5000000000000003E-4</v>
      </c>
      <c r="F14" s="47">
        <v>3.2200000000000002E-4</v>
      </c>
      <c r="G14" s="47">
        <v>-1.7090000000000001</v>
      </c>
      <c r="H14" s="47">
        <v>35885</v>
      </c>
      <c r="I14" s="47">
        <v>36281</v>
      </c>
      <c r="J14" s="47">
        <v>721308</v>
      </c>
    </row>
    <row r="15" spans="1:13" ht="15.75" x14ac:dyDescent="0.2">
      <c r="A15" s="47" t="s">
        <v>645</v>
      </c>
      <c r="B15" s="47" t="s">
        <v>661</v>
      </c>
      <c r="C15" s="47" t="s">
        <v>647</v>
      </c>
      <c r="D15" s="47" t="s">
        <v>648</v>
      </c>
      <c r="E15" s="47">
        <v>-4.66E-4</v>
      </c>
      <c r="F15" s="47">
        <v>2.7599999999999999E-4</v>
      </c>
      <c r="G15" s="47">
        <v>-1.69</v>
      </c>
      <c r="H15" s="47">
        <v>45077</v>
      </c>
      <c r="I15" s="47">
        <v>45490</v>
      </c>
      <c r="J15" s="47">
        <v>884694</v>
      </c>
    </row>
    <row r="16" spans="1:13" ht="15.75" x14ac:dyDescent="0.2">
      <c r="A16" s="47" t="s">
        <v>645</v>
      </c>
      <c r="B16" s="47" t="s">
        <v>662</v>
      </c>
      <c r="C16" s="47" t="s">
        <v>647</v>
      </c>
      <c r="D16" s="47" t="s">
        <v>648</v>
      </c>
      <c r="E16" s="47">
        <v>-3.6299999999999999E-4</v>
      </c>
      <c r="F16" s="47">
        <v>2.1599999999999999E-4</v>
      </c>
      <c r="G16" s="47">
        <v>-1.6859999999999999</v>
      </c>
      <c r="H16" s="47">
        <v>44849</v>
      </c>
      <c r="I16" s="47">
        <v>45172</v>
      </c>
      <c r="J16" s="47">
        <v>888768</v>
      </c>
    </row>
    <row r="17" spans="1:10" ht="15.75" x14ac:dyDescent="0.2">
      <c r="A17" s="47" t="s">
        <v>645</v>
      </c>
      <c r="B17" s="47" t="s">
        <v>663</v>
      </c>
      <c r="C17" s="47" t="s">
        <v>647</v>
      </c>
      <c r="D17" s="47" t="s">
        <v>648</v>
      </c>
      <c r="E17" s="47">
        <v>-4.3800000000000002E-4</v>
      </c>
      <c r="F17" s="47">
        <v>2.6600000000000001E-4</v>
      </c>
      <c r="G17" s="47">
        <v>-1.65</v>
      </c>
      <c r="H17" s="47">
        <v>42521</v>
      </c>
      <c r="I17" s="47">
        <v>42889</v>
      </c>
      <c r="J17" s="47">
        <v>841324</v>
      </c>
    </row>
    <row r="18" spans="1:10" ht="15.75" x14ac:dyDescent="0.2">
      <c r="A18" s="47" t="s">
        <v>645</v>
      </c>
      <c r="B18" s="47" t="s">
        <v>664</v>
      </c>
      <c r="C18" s="47" t="s">
        <v>647</v>
      </c>
      <c r="D18" s="47" t="s">
        <v>648</v>
      </c>
      <c r="E18" s="47">
        <v>-4.7100000000000001E-4</v>
      </c>
      <c r="F18" s="47">
        <v>2.9E-4</v>
      </c>
      <c r="G18" s="47">
        <v>-1.625</v>
      </c>
      <c r="H18" s="47">
        <v>43579</v>
      </c>
      <c r="I18" s="47">
        <v>43982</v>
      </c>
      <c r="J18" s="47">
        <v>857137</v>
      </c>
    </row>
    <row r="19" spans="1:10" ht="15.75" x14ac:dyDescent="0.2">
      <c r="A19" s="47" t="s">
        <v>645</v>
      </c>
      <c r="B19" s="47" t="s">
        <v>665</v>
      </c>
      <c r="C19" s="47" t="s">
        <v>647</v>
      </c>
      <c r="D19" s="47" t="s">
        <v>648</v>
      </c>
      <c r="E19" s="47">
        <v>-4.95E-4</v>
      </c>
      <c r="F19" s="47">
        <v>3.0499999999999999E-4</v>
      </c>
      <c r="G19" s="47">
        <v>-1.623</v>
      </c>
      <c r="H19" s="47">
        <v>38627</v>
      </c>
      <c r="I19" s="47">
        <v>39007</v>
      </c>
      <c r="J19" s="47">
        <v>766939</v>
      </c>
    </row>
    <row r="20" spans="1:10" ht="15.75" x14ac:dyDescent="0.2">
      <c r="A20" s="47" t="s">
        <v>645</v>
      </c>
      <c r="B20" s="47" t="s">
        <v>666</v>
      </c>
      <c r="C20" s="47" t="s">
        <v>647</v>
      </c>
      <c r="D20" s="47" t="s">
        <v>648</v>
      </c>
      <c r="E20" s="47">
        <v>-4.08E-4</v>
      </c>
      <c r="F20" s="47">
        <v>2.5599999999999999E-4</v>
      </c>
      <c r="G20" s="47">
        <v>-1.593</v>
      </c>
      <c r="H20" s="47">
        <v>45026</v>
      </c>
      <c r="I20" s="47">
        <v>45386</v>
      </c>
      <c r="J20" s="47">
        <v>883829</v>
      </c>
    </row>
    <row r="21" spans="1:10" ht="15.75" x14ac:dyDescent="0.2">
      <c r="A21" s="47" t="s">
        <v>645</v>
      </c>
      <c r="B21" s="47" t="s">
        <v>667</v>
      </c>
      <c r="C21" s="47" t="s">
        <v>647</v>
      </c>
      <c r="D21" s="47" t="s">
        <v>648</v>
      </c>
      <c r="E21" s="47">
        <v>-5.4299999999999997E-4</v>
      </c>
      <c r="F21" s="47">
        <v>3.5399999999999999E-4</v>
      </c>
      <c r="G21" s="47">
        <v>-1.532</v>
      </c>
      <c r="H21" s="47">
        <v>33652</v>
      </c>
      <c r="I21" s="47">
        <v>34018</v>
      </c>
      <c r="J21" s="47">
        <v>673543</v>
      </c>
    </row>
    <row r="22" spans="1:10" ht="15.75" x14ac:dyDescent="0.2">
      <c r="A22" s="47" t="s">
        <v>645</v>
      </c>
      <c r="B22" s="47" t="s">
        <v>668</v>
      </c>
      <c r="C22" s="47" t="s">
        <v>647</v>
      </c>
      <c r="D22" s="47" t="s">
        <v>648</v>
      </c>
      <c r="E22" s="47">
        <v>-4.0099999999999999E-4</v>
      </c>
      <c r="F22" s="47">
        <v>2.7E-4</v>
      </c>
      <c r="G22" s="47">
        <v>-1.4850000000000001</v>
      </c>
      <c r="H22" s="47">
        <v>45297</v>
      </c>
      <c r="I22" s="47">
        <v>45654</v>
      </c>
      <c r="J22" s="47">
        <v>889043</v>
      </c>
    </row>
    <row r="23" spans="1:10" ht="15.75" x14ac:dyDescent="0.2">
      <c r="A23" s="47" t="s">
        <v>645</v>
      </c>
      <c r="B23" s="47" t="s">
        <v>669</v>
      </c>
      <c r="C23" s="47" t="s">
        <v>647</v>
      </c>
      <c r="D23" s="47" t="s">
        <v>648</v>
      </c>
      <c r="E23" s="47">
        <v>-3.3300000000000002E-4</v>
      </c>
      <c r="F23" s="47">
        <v>2.3499999999999999E-4</v>
      </c>
      <c r="G23" s="47">
        <v>-1.4139999999999999</v>
      </c>
      <c r="H23" s="47">
        <v>43363</v>
      </c>
      <c r="I23" s="47">
        <v>43653</v>
      </c>
      <c r="J23" s="47">
        <v>871167</v>
      </c>
    </row>
    <row r="24" spans="1:10" ht="15.75" x14ac:dyDescent="0.2">
      <c r="A24" s="47" t="s">
        <v>645</v>
      </c>
      <c r="B24" s="47" t="s">
        <v>670</v>
      </c>
      <c r="C24" s="47" t="s">
        <v>647</v>
      </c>
      <c r="D24" s="47" t="s">
        <v>648</v>
      </c>
      <c r="E24" s="47">
        <v>-4.1199999999999999E-4</v>
      </c>
      <c r="F24" s="47">
        <v>2.9999999999999997E-4</v>
      </c>
      <c r="G24" s="47">
        <v>-1.373</v>
      </c>
      <c r="H24" s="47">
        <v>43595</v>
      </c>
      <c r="I24" s="47">
        <v>43947</v>
      </c>
      <c r="J24" s="47">
        <v>853410</v>
      </c>
    </row>
    <row r="25" spans="1:10" ht="15.75" x14ac:dyDescent="0.2">
      <c r="A25" s="47" t="s">
        <v>645</v>
      </c>
      <c r="B25" s="47" t="s">
        <v>671</v>
      </c>
      <c r="C25" s="47" t="s">
        <v>647</v>
      </c>
      <c r="D25" s="47" t="s">
        <v>648</v>
      </c>
      <c r="E25" s="47">
        <v>-5.9400000000000002E-4</v>
      </c>
      <c r="F25" s="47">
        <v>4.4000000000000002E-4</v>
      </c>
      <c r="G25" s="47">
        <v>-1.3480000000000001</v>
      </c>
      <c r="H25" s="47">
        <v>22087</v>
      </c>
      <c r="I25" s="47">
        <v>22350</v>
      </c>
      <c r="J25" s="47">
        <v>442970</v>
      </c>
    </row>
    <row r="26" spans="1:10" ht="15.75" x14ac:dyDescent="0.2">
      <c r="A26" s="47" t="s">
        <v>645</v>
      </c>
      <c r="B26" s="47" t="s">
        <v>672</v>
      </c>
      <c r="C26" s="47" t="s">
        <v>647</v>
      </c>
      <c r="D26" s="47" t="s">
        <v>648</v>
      </c>
      <c r="E26" s="47">
        <v>-3.5500000000000001E-4</v>
      </c>
      <c r="F26" s="47">
        <v>2.72E-4</v>
      </c>
      <c r="G26" s="47">
        <v>-1.306</v>
      </c>
      <c r="H26" s="47">
        <v>45122</v>
      </c>
      <c r="I26" s="47">
        <v>45438</v>
      </c>
      <c r="J26" s="47">
        <v>889082</v>
      </c>
    </row>
    <row r="27" spans="1:10" ht="15.75" x14ac:dyDescent="0.2">
      <c r="A27" s="47" t="s">
        <v>645</v>
      </c>
      <c r="B27" s="47" t="s">
        <v>673</v>
      </c>
      <c r="C27" s="47" t="s">
        <v>647</v>
      </c>
      <c r="D27" s="47" t="s">
        <v>648</v>
      </c>
      <c r="E27" s="47">
        <v>-2.7399999999999999E-4</v>
      </c>
      <c r="F27" s="47">
        <v>2.1100000000000001E-4</v>
      </c>
      <c r="G27" s="47">
        <v>-1.294</v>
      </c>
      <c r="H27" s="47">
        <v>43575</v>
      </c>
      <c r="I27" s="47">
        <v>43817</v>
      </c>
      <c r="J27" s="47">
        <v>883767</v>
      </c>
    </row>
    <row r="28" spans="1:10" ht="15.75" x14ac:dyDescent="0.2">
      <c r="A28" s="47" t="s">
        <v>645</v>
      </c>
      <c r="B28" s="47" t="s">
        <v>674</v>
      </c>
      <c r="C28" s="47" t="s">
        <v>647</v>
      </c>
      <c r="D28" s="47" t="s">
        <v>648</v>
      </c>
      <c r="E28" s="47">
        <v>-4.8700000000000002E-4</v>
      </c>
      <c r="F28" s="47">
        <v>3.77E-4</v>
      </c>
      <c r="G28" s="47">
        <v>-1.292</v>
      </c>
      <c r="H28" s="47">
        <v>33059</v>
      </c>
      <c r="I28" s="47">
        <v>33378</v>
      </c>
      <c r="J28" s="47">
        <v>654517</v>
      </c>
    </row>
    <row r="29" spans="1:10" ht="15.75" x14ac:dyDescent="0.2">
      <c r="A29" s="47" t="s">
        <v>645</v>
      </c>
      <c r="B29" s="47" t="s">
        <v>675</v>
      </c>
      <c r="C29" s="47" t="s">
        <v>647</v>
      </c>
      <c r="D29" s="47" t="s">
        <v>648</v>
      </c>
      <c r="E29" s="47">
        <v>-3.7599999999999998E-4</v>
      </c>
      <c r="F29" s="47">
        <v>3.0299999999999999E-4</v>
      </c>
      <c r="G29" s="47">
        <v>-1.24</v>
      </c>
      <c r="H29" s="47">
        <v>36449</v>
      </c>
      <c r="I29" s="47">
        <v>36727</v>
      </c>
      <c r="J29" s="47">
        <v>740969</v>
      </c>
    </row>
    <row r="30" spans="1:10" ht="15.75" x14ac:dyDescent="0.2">
      <c r="A30" s="47" t="s">
        <v>645</v>
      </c>
      <c r="B30" s="47" t="s">
        <v>676</v>
      </c>
      <c r="C30" s="47" t="s">
        <v>647</v>
      </c>
      <c r="D30" s="47" t="s">
        <v>648</v>
      </c>
      <c r="E30" s="47">
        <v>-4.0900000000000002E-4</v>
      </c>
      <c r="F30" s="47">
        <v>3.4200000000000002E-4</v>
      </c>
      <c r="G30" s="47">
        <v>-1.1950000000000001</v>
      </c>
      <c r="H30" s="47">
        <v>23133</v>
      </c>
      <c r="I30" s="47">
        <v>23322</v>
      </c>
      <c r="J30" s="47">
        <v>462856</v>
      </c>
    </row>
    <row r="31" spans="1:10" ht="15.75" x14ac:dyDescent="0.2">
      <c r="A31" s="47" t="s">
        <v>645</v>
      </c>
      <c r="B31" s="47" t="s">
        <v>677</v>
      </c>
      <c r="C31" s="47" t="s">
        <v>647</v>
      </c>
      <c r="D31" s="47" t="s">
        <v>648</v>
      </c>
      <c r="E31" s="47">
        <v>-2.5999999999999998E-4</v>
      </c>
      <c r="F31" s="47">
        <v>2.2000000000000001E-4</v>
      </c>
      <c r="G31" s="47">
        <v>-1.1850000000000001</v>
      </c>
      <c r="H31" s="47">
        <v>44770</v>
      </c>
      <c r="I31" s="47">
        <v>45001</v>
      </c>
      <c r="J31" s="47">
        <v>887414</v>
      </c>
    </row>
    <row r="32" spans="1:10" ht="15.75" x14ac:dyDescent="0.2">
      <c r="A32" s="47" t="s">
        <v>645</v>
      </c>
      <c r="B32" s="47" t="s">
        <v>678</v>
      </c>
      <c r="C32" s="47" t="s">
        <v>647</v>
      </c>
      <c r="D32" s="47" t="s">
        <v>648</v>
      </c>
      <c r="E32" s="47">
        <v>-3.0699999999999998E-4</v>
      </c>
      <c r="F32" s="47">
        <v>2.5999999999999998E-4</v>
      </c>
      <c r="G32" s="47">
        <v>-1.1819999999999999</v>
      </c>
      <c r="H32" s="47">
        <v>41330</v>
      </c>
      <c r="I32" s="47">
        <v>41590</v>
      </c>
      <c r="J32" s="47">
        <v>843307</v>
      </c>
    </row>
    <row r="33" spans="1:10" ht="15.75" x14ac:dyDescent="0.2">
      <c r="A33" s="47" t="s">
        <v>645</v>
      </c>
      <c r="B33" s="47" t="s">
        <v>679</v>
      </c>
      <c r="C33" s="47" t="s">
        <v>647</v>
      </c>
      <c r="D33" s="47" t="s">
        <v>648</v>
      </c>
      <c r="E33" s="47">
        <v>-3.28E-4</v>
      </c>
      <c r="F33" s="47">
        <v>2.7799999999999998E-4</v>
      </c>
      <c r="G33" s="47">
        <v>-1.18</v>
      </c>
      <c r="H33" s="47">
        <v>45317</v>
      </c>
      <c r="I33" s="47">
        <v>45609</v>
      </c>
      <c r="J33" s="47">
        <v>889016</v>
      </c>
    </row>
    <row r="34" spans="1:10" ht="15.75" x14ac:dyDescent="0.2">
      <c r="A34" s="47" t="s">
        <v>645</v>
      </c>
      <c r="B34" s="47" t="s">
        <v>680</v>
      </c>
      <c r="C34" s="47" t="s">
        <v>647</v>
      </c>
      <c r="D34" s="47" t="s">
        <v>648</v>
      </c>
      <c r="E34" s="47">
        <v>-3.9199999999999999E-4</v>
      </c>
      <c r="F34" s="47">
        <v>3.3300000000000002E-4</v>
      </c>
      <c r="G34" s="47">
        <v>-1.177</v>
      </c>
      <c r="H34" s="47">
        <v>45061</v>
      </c>
      <c r="I34" s="47">
        <v>45409</v>
      </c>
      <c r="J34" s="47">
        <v>887560</v>
      </c>
    </row>
    <row r="35" spans="1:10" ht="15.75" x14ac:dyDescent="0.2">
      <c r="A35" s="47" t="s">
        <v>645</v>
      </c>
      <c r="B35" s="47" t="s">
        <v>681</v>
      </c>
      <c r="C35" s="47" t="s">
        <v>647</v>
      </c>
      <c r="D35" s="47" t="s">
        <v>648</v>
      </c>
      <c r="E35" s="47">
        <v>-5.5699999999999999E-4</v>
      </c>
      <c r="F35" s="47">
        <v>4.7800000000000002E-4</v>
      </c>
      <c r="G35" s="47">
        <v>-1.165</v>
      </c>
      <c r="H35" s="47">
        <v>13578</v>
      </c>
      <c r="I35" s="47">
        <v>13727</v>
      </c>
      <c r="J35" s="47">
        <v>268197</v>
      </c>
    </row>
    <row r="36" spans="1:10" ht="15.75" x14ac:dyDescent="0.2">
      <c r="A36" s="47" t="s">
        <v>645</v>
      </c>
      <c r="B36" s="47" t="s">
        <v>682</v>
      </c>
      <c r="C36" s="47" t="s">
        <v>647</v>
      </c>
      <c r="D36" s="47" t="s">
        <v>648</v>
      </c>
      <c r="E36" s="47">
        <v>-3.1599999999999998E-4</v>
      </c>
      <c r="F36" s="47">
        <v>2.72E-4</v>
      </c>
      <c r="G36" s="47">
        <v>-1.165</v>
      </c>
      <c r="H36" s="47">
        <v>45117</v>
      </c>
      <c r="I36" s="47">
        <v>45398</v>
      </c>
      <c r="J36" s="47">
        <v>889038</v>
      </c>
    </row>
    <row r="37" spans="1:10" ht="15.75" x14ac:dyDescent="0.2">
      <c r="A37" s="47" t="s">
        <v>645</v>
      </c>
      <c r="B37" s="47" t="s">
        <v>683</v>
      </c>
      <c r="C37" s="47" t="s">
        <v>647</v>
      </c>
      <c r="D37" s="47" t="s">
        <v>648</v>
      </c>
      <c r="E37" s="47">
        <v>-3.28E-4</v>
      </c>
      <c r="F37" s="47">
        <v>2.8400000000000002E-4</v>
      </c>
      <c r="G37" s="47">
        <v>-1.1519999999999999</v>
      </c>
      <c r="H37" s="47">
        <v>45150</v>
      </c>
      <c r="I37" s="47">
        <v>45441</v>
      </c>
      <c r="J37" s="47">
        <v>889030</v>
      </c>
    </row>
    <row r="38" spans="1:10" ht="15.75" x14ac:dyDescent="0.2">
      <c r="A38" s="47" t="s">
        <v>645</v>
      </c>
      <c r="B38" s="47" t="s">
        <v>684</v>
      </c>
      <c r="C38" s="47" t="s">
        <v>647</v>
      </c>
      <c r="D38" s="47" t="s">
        <v>648</v>
      </c>
      <c r="E38" s="47">
        <v>-1.0139999999999999E-3</v>
      </c>
      <c r="F38" s="47">
        <v>8.8099999999999995E-4</v>
      </c>
      <c r="G38" s="47">
        <v>-1.151</v>
      </c>
      <c r="H38" s="47">
        <v>3060</v>
      </c>
      <c r="I38" s="47">
        <v>3122</v>
      </c>
      <c r="J38" s="47">
        <v>61021</v>
      </c>
    </row>
    <row r="39" spans="1:10" ht="15.75" x14ac:dyDescent="0.2">
      <c r="A39" s="47" t="s">
        <v>645</v>
      </c>
      <c r="B39" s="47" t="s">
        <v>685</v>
      </c>
      <c r="C39" s="47" t="s">
        <v>647</v>
      </c>
      <c r="D39" s="47" t="s">
        <v>648</v>
      </c>
      <c r="E39" s="47">
        <v>-3.1E-4</v>
      </c>
      <c r="F39" s="47">
        <v>2.7999999999999998E-4</v>
      </c>
      <c r="G39" s="47">
        <v>-1.107</v>
      </c>
      <c r="H39" s="47">
        <v>44703</v>
      </c>
      <c r="I39" s="47">
        <v>44974</v>
      </c>
      <c r="J39" s="47">
        <v>874023</v>
      </c>
    </row>
    <row r="40" spans="1:10" ht="15.75" x14ac:dyDescent="0.2">
      <c r="A40" s="47" t="s">
        <v>645</v>
      </c>
      <c r="B40" s="47" t="s">
        <v>686</v>
      </c>
      <c r="C40" s="47" t="s">
        <v>647</v>
      </c>
      <c r="D40" s="47" t="s">
        <v>648</v>
      </c>
      <c r="E40" s="47">
        <v>-2.72E-4</v>
      </c>
      <c r="F40" s="47">
        <v>2.5099999999999998E-4</v>
      </c>
      <c r="G40" s="47">
        <v>-1.083</v>
      </c>
      <c r="H40" s="47">
        <v>41774</v>
      </c>
      <c r="I40" s="47">
        <v>42008</v>
      </c>
      <c r="J40" s="47">
        <v>861377</v>
      </c>
    </row>
    <row r="41" spans="1:10" ht="15.75" x14ac:dyDescent="0.2">
      <c r="A41" s="47" t="s">
        <v>645</v>
      </c>
      <c r="B41" s="47" t="s">
        <v>687</v>
      </c>
      <c r="C41" s="47" t="s">
        <v>647</v>
      </c>
      <c r="D41" s="47" t="s">
        <v>648</v>
      </c>
      <c r="E41" s="47">
        <v>-2.6899999999999998E-4</v>
      </c>
      <c r="F41" s="47">
        <v>2.4899999999999998E-4</v>
      </c>
      <c r="G41" s="47">
        <v>-1.08</v>
      </c>
      <c r="H41" s="47">
        <v>44192</v>
      </c>
      <c r="I41" s="47">
        <v>44432</v>
      </c>
      <c r="J41" s="47">
        <v>889000</v>
      </c>
    </row>
    <row r="42" spans="1:10" ht="15.75" x14ac:dyDescent="0.2">
      <c r="A42" s="47" t="s">
        <v>645</v>
      </c>
      <c r="B42" s="47" t="s">
        <v>688</v>
      </c>
      <c r="C42" s="47" t="s">
        <v>647</v>
      </c>
      <c r="D42" s="47" t="s">
        <v>648</v>
      </c>
      <c r="E42" s="47">
        <v>-2.2699999999999999E-4</v>
      </c>
      <c r="F42" s="47">
        <v>2.23E-4</v>
      </c>
      <c r="G42" s="47">
        <v>-1.016</v>
      </c>
      <c r="H42" s="47">
        <v>45388</v>
      </c>
      <c r="I42" s="47">
        <v>45590</v>
      </c>
      <c r="J42" s="47">
        <v>889142</v>
      </c>
    </row>
    <row r="43" spans="1:10" ht="15.75" x14ac:dyDescent="0.2">
      <c r="A43" s="47" t="s">
        <v>645</v>
      </c>
      <c r="B43" s="47" t="s">
        <v>689</v>
      </c>
      <c r="C43" s="47" t="s">
        <v>647</v>
      </c>
      <c r="D43" s="47" t="s">
        <v>648</v>
      </c>
      <c r="E43" s="47">
        <v>-2.5500000000000002E-4</v>
      </c>
      <c r="F43" s="47">
        <v>2.5300000000000002E-4</v>
      </c>
      <c r="G43" s="47">
        <v>-1.0049999999999999</v>
      </c>
      <c r="H43" s="47">
        <v>42875</v>
      </c>
      <c r="I43" s="47">
        <v>43102</v>
      </c>
      <c r="J43" s="47">
        <v>889082</v>
      </c>
    </row>
    <row r="44" spans="1:10" ht="15.75" x14ac:dyDescent="0.2">
      <c r="A44" s="47" t="s">
        <v>645</v>
      </c>
      <c r="B44" s="47" t="s">
        <v>690</v>
      </c>
      <c r="C44" s="47" t="s">
        <v>647</v>
      </c>
      <c r="D44" s="47" t="s">
        <v>648</v>
      </c>
      <c r="E44" s="47">
        <v>-3.88E-4</v>
      </c>
      <c r="F44" s="47">
        <v>3.8900000000000002E-4</v>
      </c>
      <c r="G44" s="47">
        <v>-0.999</v>
      </c>
      <c r="H44" s="47">
        <v>22328</v>
      </c>
      <c r="I44" s="47">
        <v>22499</v>
      </c>
      <c r="J44" s="47">
        <v>439732</v>
      </c>
    </row>
    <row r="45" spans="1:10" ht="15.75" x14ac:dyDescent="0.2">
      <c r="A45" s="47" t="s">
        <v>645</v>
      </c>
      <c r="B45" s="47" t="s">
        <v>691</v>
      </c>
      <c r="C45" s="47" t="s">
        <v>647</v>
      </c>
      <c r="D45" s="47" t="s">
        <v>648</v>
      </c>
      <c r="E45" s="47">
        <v>-2.7500000000000002E-4</v>
      </c>
      <c r="F45" s="47">
        <v>3.2299999999999999E-4</v>
      </c>
      <c r="G45" s="47">
        <v>-0.85199999999999998</v>
      </c>
      <c r="H45" s="47">
        <v>40964</v>
      </c>
      <c r="I45" s="47">
        <v>41197</v>
      </c>
      <c r="J45" s="47">
        <v>847297</v>
      </c>
    </row>
    <row r="46" spans="1:10" ht="15.75" x14ac:dyDescent="0.2">
      <c r="A46" s="47" t="s">
        <v>645</v>
      </c>
      <c r="B46" s="47" t="s">
        <v>692</v>
      </c>
      <c r="C46" s="47" t="s">
        <v>647</v>
      </c>
      <c r="D46" s="47" t="s">
        <v>648</v>
      </c>
      <c r="E46" s="47">
        <v>-2.1599999999999999E-4</v>
      </c>
      <c r="F46" s="47">
        <v>2.5700000000000001E-4</v>
      </c>
      <c r="G46" s="47">
        <v>-0.83899999999999997</v>
      </c>
      <c r="H46" s="47">
        <v>45447</v>
      </c>
      <c r="I46" s="47">
        <v>45639</v>
      </c>
      <c r="J46" s="47">
        <v>889114</v>
      </c>
    </row>
    <row r="47" spans="1:10" ht="15.75" x14ac:dyDescent="0.2">
      <c r="A47" s="47" t="s">
        <v>645</v>
      </c>
      <c r="B47" s="47" t="s">
        <v>693</v>
      </c>
      <c r="C47" s="47" t="s">
        <v>647</v>
      </c>
      <c r="D47" s="47" t="s">
        <v>648</v>
      </c>
      <c r="E47" s="47">
        <v>-2.81E-4</v>
      </c>
      <c r="F47" s="47">
        <v>3.6400000000000001E-4</v>
      </c>
      <c r="G47" s="47">
        <v>-0.77200000000000002</v>
      </c>
      <c r="H47" s="47">
        <v>23439</v>
      </c>
      <c r="I47" s="47">
        <v>23570</v>
      </c>
      <c r="J47" s="47">
        <v>465403</v>
      </c>
    </row>
    <row r="48" spans="1:10" ht="15.75" x14ac:dyDescent="0.2">
      <c r="A48" s="47" t="s">
        <v>645</v>
      </c>
      <c r="B48" s="47" t="s">
        <v>694</v>
      </c>
      <c r="C48" s="47" t="s">
        <v>647</v>
      </c>
      <c r="D48" s="47" t="s">
        <v>648</v>
      </c>
      <c r="E48" s="47">
        <v>-1.6799999999999999E-4</v>
      </c>
      <c r="F48" s="47">
        <v>2.1900000000000001E-4</v>
      </c>
      <c r="G48" s="47">
        <v>-0.76900000000000002</v>
      </c>
      <c r="H48" s="47">
        <v>42901</v>
      </c>
      <c r="I48" s="47">
        <v>43050</v>
      </c>
      <c r="J48" s="47">
        <v>879595</v>
      </c>
    </row>
    <row r="49" spans="1:10" ht="15.75" x14ac:dyDescent="0.2">
      <c r="A49" s="47" t="s">
        <v>645</v>
      </c>
      <c r="B49" s="47" t="s">
        <v>695</v>
      </c>
      <c r="C49" s="47" t="s">
        <v>647</v>
      </c>
      <c r="D49" s="47" t="s">
        <v>648</v>
      </c>
      <c r="E49" s="47">
        <v>-1.9900000000000001E-4</v>
      </c>
      <c r="F49" s="47">
        <v>2.6899999999999998E-4</v>
      </c>
      <c r="G49" s="47">
        <v>-0.73899999999999999</v>
      </c>
      <c r="H49" s="47">
        <v>45244</v>
      </c>
      <c r="I49" s="47">
        <v>45420</v>
      </c>
      <c r="J49" s="47">
        <v>884700</v>
      </c>
    </row>
    <row r="50" spans="1:10" ht="15.75" x14ac:dyDescent="0.2">
      <c r="A50" s="47" t="s">
        <v>645</v>
      </c>
      <c r="B50" s="47" t="s">
        <v>696</v>
      </c>
      <c r="C50" s="47" t="s">
        <v>647</v>
      </c>
      <c r="D50" s="47" t="s">
        <v>648</v>
      </c>
      <c r="E50" s="47">
        <v>-1.8000000000000001E-4</v>
      </c>
      <c r="F50" s="47">
        <v>2.4600000000000002E-4</v>
      </c>
      <c r="G50" s="47">
        <v>-0.72899999999999998</v>
      </c>
      <c r="H50" s="47">
        <v>43372</v>
      </c>
      <c r="I50" s="47">
        <v>43532</v>
      </c>
      <c r="J50" s="47">
        <v>889086</v>
      </c>
    </row>
    <row r="51" spans="1:10" ht="15.75" x14ac:dyDescent="0.2">
      <c r="A51" s="47" t="s">
        <v>645</v>
      </c>
      <c r="B51" s="47" t="s">
        <v>697</v>
      </c>
      <c r="C51" s="47" t="s">
        <v>647</v>
      </c>
      <c r="D51" s="47" t="s">
        <v>648</v>
      </c>
      <c r="E51" s="47">
        <v>-2.2900000000000001E-4</v>
      </c>
      <c r="F51" s="47">
        <v>3.1399999999999999E-4</v>
      </c>
      <c r="G51" s="47">
        <v>-0.72699999999999998</v>
      </c>
      <c r="H51" s="47">
        <v>39754</v>
      </c>
      <c r="I51" s="47">
        <v>39933</v>
      </c>
      <c r="J51" s="47">
        <v>783043</v>
      </c>
    </row>
    <row r="52" spans="1:10" ht="15.75" x14ac:dyDescent="0.2">
      <c r="A52" s="47" t="s">
        <v>645</v>
      </c>
      <c r="B52" s="47" t="s">
        <v>698</v>
      </c>
      <c r="C52" s="47" t="s">
        <v>647</v>
      </c>
      <c r="D52" s="47" t="s">
        <v>648</v>
      </c>
      <c r="E52" s="47">
        <v>-2.8200000000000002E-4</v>
      </c>
      <c r="F52" s="47">
        <v>3.9399999999999998E-4</v>
      </c>
      <c r="G52" s="47">
        <v>-0.71499999999999997</v>
      </c>
      <c r="H52" s="47">
        <v>28654</v>
      </c>
      <c r="I52" s="47">
        <v>28814</v>
      </c>
      <c r="J52" s="47">
        <v>567941</v>
      </c>
    </row>
    <row r="53" spans="1:10" ht="15.75" x14ac:dyDescent="0.2">
      <c r="A53" s="47" t="s">
        <v>645</v>
      </c>
      <c r="B53" s="47" t="s">
        <v>699</v>
      </c>
      <c r="C53" s="47" t="s">
        <v>647</v>
      </c>
      <c r="D53" s="47" t="s">
        <v>648</v>
      </c>
      <c r="E53" s="47">
        <v>-2.9100000000000003E-4</v>
      </c>
      <c r="F53" s="47">
        <v>4.08E-4</v>
      </c>
      <c r="G53" s="47">
        <v>-0.71399999999999997</v>
      </c>
      <c r="H53" s="47">
        <v>16940</v>
      </c>
      <c r="I53" s="47">
        <v>17039</v>
      </c>
      <c r="J53" s="47">
        <v>340932</v>
      </c>
    </row>
    <row r="54" spans="1:10" ht="15.75" x14ac:dyDescent="0.2">
      <c r="A54" s="47" t="s">
        <v>645</v>
      </c>
      <c r="B54" s="47" t="s">
        <v>700</v>
      </c>
      <c r="C54" s="47" t="s">
        <v>647</v>
      </c>
      <c r="D54" s="47" t="s">
        <v>648</v>
      </c>
      <c r="E54" s="47">
        <v>-2.3599999999999999E-4</v>
      </c>
      <c r="F54" s="47">
        <v>3.5E-4</v>
      </c>
      <c r="G54" s="47">
        <v>-0.67400000000000004</v>
      </c>
      <c r="H54" s="47">
        <v>35563</v>
      </c>
      <c r="I54" s="47">
        <v>35730</v>
      </c>
      <c r="J54" s="47">
        <v>706900</v>
      </c>
    </row>
    <row r="55" spans="1:10" ht="15.75" x14ac:dyDescent="0.2">
      <c r="A55" s="47" t="s">
        <v>645</v>
      </c>
      <c r="B55" s="47" t="s">
        <v>701</v>
      </c>
      <c r="C55" s="47" t="s">
        <v>647</v>
      </c>
      <c r="D55" s="47" t="s">
        <v>648</v>
      </c>
      <c r="E55" s="47">
        <v>-3.5799999999999997E-4</v>
      </c>
      <c r="F55" s="47">
        <v>6.0700000000000001E-4</v>
      </c>
      <c r="G55" s="47">
        <v>-0.58899999999999997</v>
      </c>
      <c r="H55" s="47">
        <v>8175</v>
      </c>
      <c r="I55" s="47">
        <v>8233</v>
      </c>
      <c r="J55" s="47">
        <v>162528</v>
      </c>
    </row>
    <row r="56" spans="1:10" ht="15.75" x14ac:dyDescent="0.2">
      <c r="A56" s="47" t="s">
        <v>645</v>
      </c>
      <c r="B56" s="47" t="s">
        <v>702</v>
      </c>
      <c r="C56" s="47" t="s">
        <v>647</v>
      </c>
      <c r="D56" s="47" t="s">
        <v>648</v>
      </c>
      <c r="E56" s="47">
        <v>-1.5100000000000001E-4</v>
      </c>
      <c r="F56" s="47">
        <v>2.5700000000000001E-4</v>
      </c>
      <c r="G56" s="47">
        <v>-0.58699999999999997</v>
      </c>
      <c r="H56" s="47">
        <v>43084</v>
      </c>
      <c r="I56" s="47">
        <v>43218</v>
      </c>
      <c r="J56" s="47">
        <v>889071</v>
      </c>
    </row>
    <row r="57" spans="1:10" ht="15.75" x14ac:dyDescent="0.2">
      <c r="A57" s="47" t="s">
        <v>645</v>
      </c>
      <c r="B57" s="47" t="s">
        <v>703</v>
      </c>
      <c r="C57" s="47" t="s">
        <v>647</v>
      </c>
      <c r="D57" s="47" t="s">
        <v>648</v>
      </c>
      <c r="E57" s="47">
        <v>-1.5899999999999999E-4</v>
      </c>
      <c r="F57" s="47">
        <v>2.8299999999999999E-4</v>
      </c>
      <c r="G57" s="47">
        <v>-0.56299999999999994</v>
      </c>
      <c r="H57" s="47">
        <v>31474</v>
      </c>
      <c r="I57" s="47">
        <v>31578</v>
      </c>
      <c r="J57" s="47">
        <v>651434</v>
      </c>
    </row>
    <row r="58" spans="1:10" ht="15.75" x14ac:dyDescent="0.2">
      <c r="A58" s="47" t="s">
        <v>645</v>
      </c>
      <c r="B58" s="47" t="s">
        <v>704</v>
      </c>
      <c r="C58" s="47" t="s">
        <v>647</v>
      </c>
      <c r="D58" s="47" t="s">
        <v>648</v>
      </c>
      <c r="E58" s="47">
        <v>-1.1400000000000001E-4</v>
      </c>
      <c r="F58" s="47">
        <v>2.23E-4</v>
      </c>
      <c r="G58" s="47">
        <v>-0.51200000000000001</v>
      </c>
      <c r="H58" s="47">
        <v>43068</v>
      </c>
      <c r="I58" s="47">
        <v>43168</v>
      </c>
      <c r="J58" s="47">
        <v>869833</v>
      </c>
    </row>
    <row r="59" spans="1:10" ht="15.75" x14ac:dyDescent="0.2">
      <c r="A59" s="47" t="s">
        <v>645</v>
      </c>
      <c r="B59" s="47" t="s">
        <v>705</v>
      </c>
      <c r="C59" s="47" t="s">
        <v>647</v>
      </c>
      <c r="D59" s="47" t="s">
        <v>648</v>
      </c>
      <c r="E59" s="47">
        <v>-1.26E-4</v>
      </c>
      <c r="F59" s="47">
        <v>2.5000000000000001E-4</v>
      </c>
      <c r="G59" s="47">
        <v>-0.503</v>
      </c>
      <c r="H59" s="47">
        <v>43978</v>
      </c>
      <c r="I59" s="47">
        <v>44087</v>
      </c>
      <c r="J59" s="47">
        <v>864781</v>
      </c>
    </row>
    <row r="60" spans="1:10" ht="15.75" x14ac:dyDescent="0.2">
      <c r="A60" s="47" t="s">
        <v>645</v>
      </c>
      <c r="B60" s="47" t="s">
        <v>706</v>
      </c>
      <c r="C60" s="47" t="s">
        <v>647</v>
      </c>
      <c r="D60" s="47" t="s">
        <v>648</v>
      </c>
      <c r="E60" s="47">
        <v>-1.6699999999999999E-4</v>
      </c>
      <c r="F60" s="47">
        <v>3.3399999999999999E-4</v>
      </c>
      <c r="G60" s="47">
        <v>-0.501</v>
      </c>
      <c r="H60" s="47">
        <v>38140</v>
      </c>
      <c r="I60" s="47">
        <v>38265</v>
      </c>
      <c r="J60" s="47">
        <v>749625</v>
      </c>
    </row>
    <row r="61" spans="1:10" ht="15.75" x14ac:dyDescent="0.2">
      <c r="A61" s="47" t="s">
        <v>645</v>
      </c>
      <c r="B61" s="47" t="s">
        <v>707</v>
      </c>
      <c r="C61" s="47" t="s">
        <v>647</v>
      </c>
      <c r="D61" s="47" t="s">
        <v>648</v>
      </c>
      <c r="E61" s="47">
        <v>-1.66E-4</v>
      </c>
      <c r="F61" s="47">
        <v>3.6699999999999998E-4</v>
      </c>
      <c r="G61" s="47">
        <v>-0.45200000000000001</v>
      </c>
      <c r="H61" s="47">
        <v>21953</v>
      </c>
      <c r="I61" s="47">
        <v>22025</v>
      </c>
      <c r="J61" s="47">
        <v>435322</v>
      </c>
    </row>
    <row r="62" spans="1:10" ht="15.75" x14ac:dyDescent="0.2">
      <c r="A62" s="47" t="s">
        <v>645</v>
      </c>
      <c r="B62" s="47" t="s">
        <v>708</v>
      </c>
      <c r="C62" s="47" t="s">
        <v>647</v>
      </c>
      <c r="D62" s="47" t="s">
        <v>648</v>
      </c>
      <c r="E62" s="47">
        <v>-1.08E-4</v>
      </c>
      <c r="F62" s="47">
        <v>2.5799999999999998E-4</v>
      </c>
      <c r="G62" s="47">
        <v>-0.41899999999999998</v>
      </c>
      <c r="H62" s="47">
        <v>43057</v>
      </c>
      <c r="I62" s="47">
        <v>43149</v>
      </c>
      <c r="J62" s="47">
        <v>853444</v>
      </c>
    </row>
    <row r="63" spans="1:10" ht="15.75" x14ac:dyDescent="0.2">
      <c r="A63" s="47" t="s">
        <v>645</v>
      </c>
      <c r="B63" s="47" t="s">
        <v>709</v>
      </c>
      <c r="C63" s="47" t="s">
        <v>647</v>
      </c>
      <c r="D63" s="47" t="s">
        <v>648</v>
      </c>
      <c r="E63" s="47">
        <v>-1.26E-4</v>
      </c>
      <c r="F63" s="47">
        <v>3.0699999999999998E-4</v>
      </c>
      <c r="G63" s="47">
        <v>-0.41199999999999998</v>
      </c>
      <c r="H63" s="47">
        <v>39256</v>
      </c>
      <c r="I63" s="47">
        <v>39353</v>
      </c>
      <c r="J63" s="47">
        <v>770113</v>
      </c>
    </row>
    <row r="64" spans="1:10" ht="15.75" x14ac:dyDescent="0.2">
      <c r="A64" s="47" t="s">
        <v>645</v>
      </c>
      <c r="B64" s="47" t="s">
        <v>710</v>
      </c>
      <c r="C64" s="47" t="s">
        <v>647</v>
      </c>
      <c r="D64" s="47" t="s">
        <v>648</v>
      </c>
      <c r="E64" s="47">
        <v>-1.1400000000000001E-4</v>
      </c>
      <c r="F64" s="47">
        <v>2.8600000000000001E-4</v>
      </c>
      <c r="G64" s="47">
        <v>-0.39900000000000002</v>
      </c>
      <c r="H64" s="47">
        <v>33388</v>
      </c>
      <c r="I64" s="47">
        <v>33464</v>
      </c>
      <c r="J64" s="47">
        <v>662553</v>
      </c>
    </row>
    <row r="65" spans="1:10" ht="15.75" x14ac:dyDescent="0.2">
      <c r="A65" s="47" t="s">
        <v>645</v>
      </c>
      <c r="B65" s="47" t="s">
        <v>711</v>
      </c>
      <c r="C65" s="47" t="s">
        <v>647</v>
      </c>
      <c r="D65" s="47" t="s">
        <v>648</v>
      </c>
      <c r="E65" s="47">
        <v>-1.45E-4</v>
      </c>
      <c r="F65" s="47">
        <v>3.7599999999999998E-4</v>
      </c>
      <c r="G65" s="47">
        <v>-0.38500000000000001</v>
      </c>
      <c r="H65" s="47">
        <v>35128</v>
      </c>
      <c r="I65" s="47">
        <v>35229</v>
      </c>
      <c r="J65" s="47">
        <v>695847</v>
      </c>
    </row>
    <row r="66" spans="1:10" ht="15.75" x14ac:dyDescent="0.2">
      <c r="A66" s="47" t="s">
        <v>645</v>
      </c>
      <c r="B66" s="47" t="s">
        <v>712</v>
      </c>
      <c r="C66" s="47" t="s">
        <v>647</v>
      </c>
      <c r="D66" s="47" t="s">
        <v>648</v>
      </c>
      <c r="E66" s="47">
        <v>-1.3300000000000001E-4</v>
      </c>
      <c r="F66" s="47">
        <v>3.6400000000000001E-4</v>
      </c>
      <c r="G66" s="47">
        <v>-0.36599999999999999</v>
      </c>
      <c r="H66" s="47">
        <v>24949</v>
      </c>
      <c r="I66" s="47">
        <v>25015</v>
      </c>
      <c r="J66" s="47">
        <v>491312</v>
      </c>
    </row>
    <row r="67" spans="1:10" ht="15.75" x14ac:dyDescent="0.2">
      <c r="A67" s="47" t="s">
        <v>645</v>
      </c>
      <c r="B67" s="47" t="s">
        <v>713</v>
      </c>
      <c r="C67" s="47" t="s">
        <v>647</v>
      </c>
      <c r="D67" s="47" t="s">
        <v>648</v>
      </c>
      <c r="E67" s="47">
        <v>-9.0000000000000006E-5</v>
      </c>
      <c r="F67" s="47">
        <v>2.7399999999999999E-4</v>
      </c>
      <c r="G67" s="47">
        <v>-0.33</v>
      </c>
      <c r="H67" s="47">
        <v>43724</v>
      </c>
      <c r="I67" s="47">
        <v>43804</v>
      </c>
      <c r="J67" s="47">
        <v>888946</v>
      </c>
    </row>
    <row r="68" spans="1:10" ht="15.75" x14ac:dyDescent="0.2">
      <c r="A68" s="47" t="s">
        <v>645</v>
      </c>
      <c r="B68" s="47" t="s">
        <v>714</v>
      </c>
      <c r="C68" s="47" t="s">
        <v>647</v>
      </c>
      <c r="D68" s="47" t="s">
        <v>648</v>
      </c>
      <c r="E68" s="47">
        <v>-9.3999999999999994E-5</v>
      </c>
      <c r="F68" s="47">
        <v>3.5500000000000001E-4</v>
      </c>
      <c r="G68" s="47">
        <v>-0.26400000000000001</v>
      </c>
      <c r="H68" s="47">
        <v>30055</v>
      </c>
      <c r="I68" s="47">
        <v>30112</v>
      </c>
      <c r="J68" s="47">
        <v>610575</v>
      </c>
    </row>
    <row r="69" spans="1:10" ht="15.75" x14ac:dyDescent="0.2">
      <c r="A69" s="47" t="s">
        <v>645</v>
      </c>
      <c r="B69" s="47" t="s">
        <v>715</v>
      </c>
      <c r="C69" s="47" t="s">
        <v>647</v>
      </c>
      <c r="D69" s="47" t="s">
        <v>648</v>
      </c>
      <c r="E69" s="47">
        <v>-7.4999999999999993E-5</v>
      </c>
      <c r="F69" s="47">
        <v>2.8699999999999998E-4</v>
      </c>
      <c r="G69" s="47">
        <v>-0.26300000000000001</v>
      </c>
      <c r="H69" s="47">
        <v>45168</v>
      </c>
      <c r="I69" s="47">
        <v>45234</v>
      </c>
      <c r="J69" s="47">
        <v>883467</v>
      </c>
    </row>
    <row r="70" spans="1:10" ht="15.75" x14ac:dyDescent="0.2">
      <c r="A70" s="47" t="s">
        <v>645</v>
      </c>
      <c r="B70" s="47" t="s">
        <v>716</v>
      </c>
      <c r="C70" s="47" t="s">
        <v>647</v>
      </c>
      <c r="D70" s="47" t="s">
        <v>648</v>
      </c>
      <c r="E70" s="47">
        <v>-1.9900000000000001E-4</v>
      </c>
      <c r="F70" s="47">
        <v>8.6899999999999998E-4</v>
      </c>
      <c r="G70" s="47">
        <v>-0.22900000000000001</v>
      </c>
      <c r="H70" s="47">
        <v>3009</v>
      </c>
      <c r="I70" s="47">
        <v>3022</v>
      </c>
      <c r="J70" s="47">
        <v>62677</v>
      </c>
    </row>
    <row r="71" spans="1:10" ht="15.75" x14ac:dyDescent="0.2">
      <c r="A71" s="47" t="s">
        <v>645</v>
      </c>
      <c r="B71" s="47" t="s">
        <v>717</v>
      </c>
      <c r="C71" s="47" t="s">
        <v>647</v>
      </c>
      <c r="D71" s="47" t="s">
        <v>648</v>
      </c>
      <c r="E71" s="47">
        <v>-6.9999999999999994E-5</v>
      </c>
      <c r="F71" s="47">
        <v>3.7100000000000002E-4</v>
      </c>
      <c r="G71" s="47">
        <v>-0.188</v>
      </c>
      <c r="H71" s="47">
        <v>23416</v>
      </c>
      <c r="I71" s="47">
        <v>23449</v>
      </c>
      <c r="J71" s="47">
        <v>465287</v>
      </c>
    </row>
    <row r="72" spans="1:10" ht="15.75" x14ac:dyDescent="0.2">
      <c r="A72" s="47" t="s">
        <v>645</v>
      </c>
      <c r="B72" s="47" t="s">
        <v>718</v>
      </c>
      <c r="C72" s="47" t="s">
        <v>647</v>
      </c>
      <c r="D72" s="47" t="s">
        <v>648</v>
      </c>
      <c r="E72" s="47">
        <v>-4.6999999999999997E-5</v>
      </c>
      <c r="F72" s="47">
        <v>2.9300000000000002E-4</v>
      </c>
      <c r="G72" s="47">
        <v>-0.16</v>
      </c>
      <c r="H72" s="47">
        <v>38340</v>
      </c>
      <c r="I72" s="47">
        <v>38377</v>
      </c>
      <c r="J72" s="47">
        <v>785123</v>
      </c>
    </row>
    <row r="73" spans="1:10" ht="15.75" x14ac:dyDescent="0.2">
      <c r="A73" s="47" t="s">
        <v>645</v>
      </c>
      <c r="B73" s="47" t="s">
        <v>719</v>
      </c>
      <c r="C73" s="47" t="s">
        <v>647</v>
      </c>
      <c r="D73" s="47" t="s">
        <v>648</v>
      </c>
      <c r="E73" s="47">
        <v>-3.8000000000000002E-5</v>
      </c>
      <c r="F73" s="47">
        <v>2.9700000000000001E-4</v>
      </c>
      <c r="G73" s="47">
        <v>-0.127</v>
      </c>
      <c r="H73" s="47">
        <v>40229</v>
      </c>
      <c r="I73" s="47">
        <v>40259</v>
      </c>
      <c r="J73" s="47">
        <v>787311</v>
      </c>
    </row>
    <row r="74" spans="1:10" ht="15.75" x14ac:dyDescent="0.2">
      <c r="A74" s="47" t="s">
        <v>645</v>
      </c>
      <c r="B74" s="47" t="s">
        <v>720</v>
      </c>
      <c r="C74" s="47" t="s">
        <v>647</v>
      </c>
      <c r="D74" s="47" t="s">
        <v>648</v>
      </c>
      <c r="E74" s="47">
        <v>-2.5999999999999998E-5</v>
      </c>
      <c r="F74" s="47">
        <v>4.4700000000000002E-4</v>
      </c>
      <c r="G74" s="47">
        <v>-5.8999999999999997E-2</v>
      </c>
      <c r="H74" s="47">
        <v>14264</v>
      </c>
      <c r="I74" s="47">
        <v>14272</v>
      </c>
      <c r="J74" s="47">
        <v>281333</v>
      </c>
    </row>
    <row r="75" spans="1:10" ht="15.75" x14ac:dyDescent="0.2">
      <c r="A75" s="47" t="s">
        <v>645</v>
      </c>
      <c r="B75" s="47" t="s">
        <v>721</v>
      </c>
      <c r="C75" s="47" t="s">
        <v>647</v>
      </c>
      <c r="D75" s="47" t="s">
        <v>648</v>
      </c>
      <c r="E75" s="47">
        <v>-1.2999999999999999E-5</v>
      </c>
      <c r="F75" s="47">
        <v>2.4899999999999998E-4</v>
      </c>
      <c r="G75" s="47">
        <v>-5.3999999999999999E-2</v>
      </c>
      <c r="H75" s="47">
        <v>44257</v>
      </c>
      <c r="I75" s="47">
        <v>44269</v>
      </c>
      <c r="J75" s="47">
        <v>888995</v>
      </c>
    </row>
    <row r="76" spans="1:10" ht="15.75" x14ac:dyDescent="0.2">
      <c r="A76" s="47" t="s">
        <v>645</v>
      </c>
      <c r="B76" s="47" t="s">
        <v>722</v>
      </c>
      <c r="C76" s="47" t="s">
        <v>647</v>
      </c>
      <c r="D76" s="47" t="s">
        <v>648</v>
      </c>
      <c r="E76" s="47">
        <v>-2.0000000000000002E-5</v>
      </c>
      <c r="F76" s="47">
        <v>3.77E-4</v>
      </c>
      <c r="G76" s="47">
        <v>-5.3999999999999999E-2</v>
      </c>
      <c r="H76" s="47">
        <v>31113</v>
      </c>
      <c r="I76" s="47">
        <v>31125</v>
      </c>
      <c r="J76" s="47">
        <v>617034</v>
      </c>
    </row>
    <row r="77" spans="1:10" ht="15.75" x14ac:dyDescent="0.2">
      <c r="A77" s="47" t="s">
        <v>645</v>
      </c>
      <c r="B77" s="47" t="s">
        <v>723</v>
      </c>
      <c r="C77" s="47" t="s">
        <v>647</v>
      </c>
      <c r="D77" s="47" t="s">
        <v>648</v>
      </c>
      <c r="E77" s="47">
        <v>-7.9999999999999996E-6</v>
      </c>
      <c r="F77" s="47">
        <v>3.7599999999999998E-4</v>
      </c>
      <c r="G77" s="47">
        <v>-0.02</v>
      </c>
      <c r="H77" s="47">
        <v>27274</v>
      </c>
      <c r="I77" s="47">
        <v>27278</v>
      </c>
      <c r="J77" s="47">
        <v>541130</v>
      </c>
    </row>
    <row r="78" spans="1:10" ht="15.75" x14ac:dyDescent="0.2">
      <c r="A78" s="47" t="s">
        <v>645</v>
      </c>
      <c r="B78" s="47" t="s">
        <v>724</v>
      </c>
      <c r="C78" s="47" t="s">
        <v>647</v>
      </c>
      <c r="D78" s="47" t="s">
        <v>648</v>
      </c>
      <c r="E78" s="47">
        <v>3.0000000000000001E-6</v>
      </c>
      <c r="F78" s="47">
        <v>2.9500000000000001E-4</v>
      </c>
      <c r="G78" s="47">
        <v>0.01</v>
      </c>
      <c r="H78" s="47">
        <v>39514</v>
      </c>
      <c r="I78" s="47">
        <v>39512</v>
      </c>
      <c r="J78" s="47">
        <v>775603</v>
      </c>
    </row>
    <row r="79" spans="1:10" ht="15.75" x14ac:dyDescent="0.2">
      <c r="A79" s="47" t="s">
        <v>645</v>
      </c>
      <c r="B79" s="47" t="s">
        <v>725</v>
      </c>
      <c r="C79" s="47" t="s">
        <v>647</v>
      </c>
      <c r="D79" s="47" t="s">
        <v>648</v>
      </c>
      <c r="E79" s="47">
        <v>1.2999999999999999E-5</v>
      </c>
      <c r="F79" s="47">
        <v>2.4699999999999999E-4</v>
      </c>
      <c r="G79" s="47">
        <v>5.2999999999999999E-2</v>
      </c>
      <c r="H79" s="47">
        <v>43387</v>
      </c>
      <c r="I79" s="47">
        <v>43375</v>
      </c>
      <c r="J79" s="47">
        <v>889059</v>
      </c>
    </row>
    <row r="80" spans="1:10" ht="15.75" x14ac:dyDescent="0.2">
      <c r="A80" s="47" t="s">
        <v>645</v>
      </c>
      <c r="B80" s="47" t="s">
        <v>726</v>
      </c>
      <c r="C80" s="47" t="s">
        <v>647</v>
      </c>
      <c r="D80" s="47" t="s">
        <v>648</v>
      </c>
      <c r="E80" s="47">
        <v>7.8999999999999996E-5</v>
      </c>
      <c r="F80" s="47">
        <v>4.6500000000000003E-4</v>
      </c>
      <c r="G80" s="47">
        <v>0.17</v>
      </c>
      <c r="H80" s="47">
        <v>14899</v>
      </c>
      <c r="I80" s="47">
        <v>14875</v>
      </c>
      <c r="J80" s="47">
        <v>295938</v>
      </c>
    </row>
    <row r="81" spans="1:10" ht="15.75" x14ac:dyDescent="0.2">
      <c r="A81" s="47" t="s">
        <v>645</v>
      </c>
      <c r="B81" s="47" t="s">
        <v>727</v>
      </c>
      <c r="C81" s="47" t="s">
        <v>647</v>
      </c>
      <c r="D81" s="47" t="s">
        <v>648</v>
      </c>
      <c r="E81" s="47">
        <v>1.1900000000000001E-4</v>
      </c>
      <c r="F81" s="47">
        <v>6.8999999999999997E-4</v>
      </c>
      <c r="G81" s="47">
        <v>0.17199999999999999</v>
      </c>
      <c r="H81" s="47">
        <v>4979</v>
      </c>
      <c r="I81" s="47">
        <v>4967</v>
      </c>
      <c r="J81" s="47">
        <v>102074</v>
      </c>
    </row>
    <row r="82" spans="1:10" ht="15.75" x14ac:dyDescent="0.2">
      <c r="A82" s="47" t="s">
        <v>645</v>
      </c>
      <c r="B82" s="47" t="s">
        <v>728</v>
      </c>
      <c r="C82" s="47" t="s">
        <v>647</v>
      </c>
      <c r="D82" s="47" t="s">
        <v>648</v>
      </c>
      <c r="E82" s="47">
        <v>7.2999999999999999E-5</v>
      </c>
      <c r="F82" s="47">
        <v>3.1300000000000002E-4</v>
      </c>
      <c r="G82" s="47">
        <v>0.23300000000000001</v>
      </c>
      <c r="H82" s="47">
        <v>33603</v>
      </c>
      <c r="I82" s="47">
        <v>33552</v>
      </c>
      <c r="J82" s="47">
        <v>694069</v>
      </c>
    </row>
    <row r="83" spans="1:10" ht="15.75" x14ac:dyDescent="0.2">
      <c r="A83" s="47" t="s">
        <v>645</v>
      </c>
      <c r="B83" s="47" t="s">
        <v>729</v>
      </c>
      <c r="C83" s="47" t="s">
        <v>647</v>
      </c>
      <c r="D83" s="47" t="s">
        <v>648</v>
      </c>
      <c r="E83" s="47">
        <v>1.06E-4</v>
      </c>
      <c r="F83" s="47">
        <v>3.6400000000000001E-4</v>
      </c>
      <c r="G83" s="47">
        <v>0.29099999999999998</v>
      </c>
      <c r="H83" s="47">
        <v>35530</v>
      </c>
      <c r="I83" s="47">
        <v>35456</v>
      </c>
      <c r="J83" s="47">
        <v>707499</v>
      </c>
    </row>
    <row r="84" spans="1:10" ht="15.75" x14ac:dyDescent="0.2">
      <c r="A84" s="47" t="s">
        <v>645</v>
      </c>
      <c r="B84" s="47" t="s">
        <v>730</v>
      </c>
      <c r="C84" s="47" t="s">
        <v>647</v>
      </c>
      <c r="D84" s="47" t="s">
        <v>648</v>
      </c>
      <c r="E84" s="47">
        <v>1.2E-4</v>
      </c>
      <c r="F84" s="47">
        <v>4.0700000000000003E-4</v>
      </c>
      <c r="G84" s="47">
        <v>0.29399999999999998</v>
      </c>
      <c r="H84" s="47">
        <v>31710</v>
      </c>
      <c r="I84" s="47">
        <v>31635</v>
      </c>
      <c r="J84" s="47">
        <v>626387</v>
      </c>
    </row>
    <row r="85" spans="1:10" ht="15.75" x14ac:dyDescent="0.2">
      <c r="A85" s="47" t="s">
        <v>645</v>
      </c>
      <c r="B85" s="47" t="s">
        <v>731</v>
      </c>
      <c r="C85" s="47" t="s">
        <v>647</v>
      </c>
      <c r="D85" s="47" t="s">
        <v>648</v>
      </c>
      <c r="E85" s="47">
        <v>1.93E-4</v>
      </c>
      <c r="F85" s="47">
        <v>3.28E-4</v>
      </c>
      <c r="G85" s="47">
        <v>0.58899999999999997</v>
      </c>
      <c r="H85" s="47">
        <v>29317</v>
      </c>
      <c r="I85" s="47">
        <v>29200</v>
      </c>
      <c r="J85" s="47">
        <v>602944</v>
      </c>
    </row>
    <row r="86" spans="1:10" ht="15.75" x14ac:dyDescent="0.2">
      <c r="A86" s="47" t="s">
        <v>645</v>
      </c>
      <c r="B86" s="47" t="s">
        <v>732</v>
      </c>
      <c r="C86" s="47" t="s">
        <v>647</v>
      </c>
      <c r="D86" s="47" t="s">
        <v>648</v>
      </c>
      <c r="E86" s="47">
        <v>1.7200000000000001E-4</v>
      </c>
      <c r="F86" s="47">
        <v>2.7799999999999998E-4</v>
      </c>
      <c r="G86" s="47">
        <v>0.62</v>
      </c>
      <c r="H86" s="47">
        <v>43475</v>
      </c>
      <c r="I86" s="47">
        <v>43324</v>
      </c>
      <c r="J86" s="47">
        <v>877168</v>
      </c>
    </row>
    <row r="87" spans="1:10" ht="15.75" x14ac:dyDescent="0.2">
      <c r="A87" s="47" t="s">
        <v>645</v>
      </c>
      <c r="B87" s="47" t="s">
        <v>733</v>
      </c>
      <c r="C87" s="47" t="s">
        <v>647</v>
      </c>
      <c r="D87" s="47" t="s">
        <v>648</v>
      </c>
      <c r="E87" s="47">
        <v>4.2099999999999999E-4</v>
      </c>
      <c r="F87" s="47">
        <v>6.4499999999999996E-4</v>
      </c>
      <c r="G87" s="47">
        <v>0.65200000000000002</v>
      </c>
      <c r="H87" s="47">
        <v>7364</v>
      </c>
      <c r="I87" s="47">
        <v>7303</v>
      </c>
      <c r="J87" s="47">
        <v>144978</v>
      </c>
    </row>
    <row r="88" spans="1:10" ht="15.75" x14ac:dyDescent="0.2">
      <c r="A88" s="47" t="s">
        <v>645</v>
      </c>
      <c r="B88" s="47" t="s">
        <v>734</v>
      </c>
      <c r="C88" s="47" t="s">
        <v>647</v>
      </c>
      <c r="D88" s="47" t="s">
        <v>648</v>
      </c>
      <c r="E88" s="47">
        <v>2.2900000000000001E-4</v>
      </c>
      <c r="F88" s="47">
        <v>3.2000000000000003E-4</v>
      </c>
      <c r="G88" s="47">
        <v>0.71699999999999997</v>
      </c>
      <c r="H88" s="47">
        <v>42755</v>
      </c>
      <c r="I88" s="47">
        <v>42564</v>
      </c>
      <c r="J88" s="47">
        <v>833392</v>
      </c>
    </row>
    <row r="89" spans="1:10" ht="15.75" x14ac:dyDescent="0.2">
      <c r="A89" s="47" t="s">
        <v>645</v>
      </c>
      <c r="B89" s="47" t="s">
        <v>735</v>
      </c>
      <c r="C89" s="47" t="s">
        <v>647</v>
      </c>
      <c r="D89" s="47" t="s">
        <v>648</v>
      </c>
      <c r="E89" s="47">
        <v>2.9300000000000002E-4</v>
      </c>
      <c r="F89" s="47">
        <v>3.79E-4</v>
      </c>
      <c r="G89" s="47">
        <v>0.77100000000000002</v>
      </c>
      <c r="H89" s="47">
        <v>24943</v>
      </c>
      <c r="I89" s="47">
        <v>24797</v>
      </c>
      <c r="J89" s="47">
        <v>500420</v>
      </c>
    </row>
    <row r="90" spans="1:10" ht="15.75" x14ac:dyDescent="0.2">
      <c r="A90" s="47" t="s">
        <v>645</v>
      </c>
      <c r="B90" s="47" t="s">
        <v>736</v>
      </c>
      <c r="C90" s="47" t="s">
        <v>647</v>
      </c>
      <c r="D90" s="47" t="s">
        <v>648</v>
      </c>
      <c r="E90" s="47">
        <v>3.88E-4</v>
      </c>
      <c r="F90" s="47">
        <v>4.73E-4</v>
      </c>
      <c r="G90" s="47">
        <v>0.82099999999999995</v>
      </c>
      <c r="H90" s="47">
        <v>12954</v>
      </c>
      <c r="I90" s="47">
        <v>12854</v>
      </c>
      <c r="J90" s="47">
        <v>256748</v>
      </c>
    </row>
    <row r="91" spans="1:10" ht="15.75" x14ac:dyDescent="0.2">
      <c r="A91" s="47" t="s">
        <v>645</v>
      </c>
      <c r="B91" s="47" t="s">
        <v>737</v>
      </c>
      <c r="C91" s="47" t="s">
        <v>647</v>
      </c>
      <c r="D91" s="47" t="s">
        <v>648</v>
      </c>
      <c r="E91" s="47">
        <v>6.7699999999999998E-4</v>
      </c>
      <c r="F91" s="47">
        <v>7.5000000000000002E-4</v>
      </c>
      <c r="G91" s="47">
        <v>0.90300000000000002</v>
      </c>
      <c r="H91" s="47">
        <v>4572</v>
      </c>
      <c r="I91" s="47">
        <v>4512</v>
      </c>
      <c r="J91" s="47">
        <v>89159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2023-08-04T07:54:48Z</dcterms:created>
  <dcterms:modified xsi:type="dcterms:W3CDTF">2024-07-10T02:26:34Z</dcterms:modified>
</cp:coreProperties>
</file>