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作业\算法\实验2最近点对\"/>
    </mc:Choice>
  </mc:AlternateContent>
  <bookViews>
    <workbookView xWindow="0" yWindow="0" windowWidth="2043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9" i="1" l="1"/>
  <c r="AC39" i="1"/>
  <c r="AB39" i="1"/>
  <c r="AA39" i="1"/>
  <c r="Z39" i="1"/>
  <c r="Y39" i="1"/>
  <c r="X39" i="1"/>
  <c r="W39" i="1"/>
  <c r="V39" i="1"/>
  <c r="AD29" i="1"/>
  <c r="AC29" i="1"/>
  <c r="AB29" i="1"/>
  <c r="AA29" i="1"/>
  <c r="Z29" i="1"/>
  <c r="Y29" i="1"/>
  <c r="X29" i="1"/>
  <c r="W29" i="1"/>
  <c r="V29" i="1"/>
  <c r="V24" i="1"/>
  <c r="W24" i="1"/>
  <c r="X24" i="1"/>
  <c r="Y24" i="1"/>
  <c r="Z24" i="1"/>
  <c r="AA24" i="1"/>
  <c r="AB24" i="1"/>
  <c r="AC24" i="1"/>
  <c r="AD24" i="1"/>
  <c r="U24" i="1"/>
  <c r="V5" i="1"/>
  <c r="W5" i="1"/>
  <c r="X5" i="1"/>
  <c r="Y5" i="1"/>
  <c r="Z5" i="1"/>
  <c r="AA5" i="1"/>
  <c r="AB5" i="1"/>
  <c r="AC5" i="1"/>
  <c r="AD5" i="1"/>
  <c r="U5" i="1"/>
</calcChain>
</file>

<file path=xl/sharedStrings.xml><?xml version="1.0" encoding="utf-8"?>
<sst xmlns="http://schemas.openxmlformats.org/spreadsheetml/2006/main" count="90" uniqueCount="90">
  <si>
    <t>solve:traversal_pair spend:3507.97 by len 1000000</t>
  </si>
  <si>
    <t>solve:dichotomy_pair spend:0.777424 by len 1000000</t>
  </si>
  <si>
    <t>solve:traversal_pair spend:3441.69 by len 1000000</t>
  </si>
  <si>
    <t>solve:dichotomy_pair spend:0.733087 by len 1000000</t>
  </si>
  <si>
    <t>solve:traversal_pair spend:2875.52 by len 900000</t>
  </si>
  <si>
    <t>solve:dichotomy_pair spend:0.752474 by len 900000</t>
  </si>
  <si>
    <t>solve:traversal_pair spend:2946.1 by len 900000</t>
  </si>
  <si>
    <t>solve:dichotomy_pair spend:0.678308 by len 900000</t>
  </si>
  <si>
    <t>solve:traversal_pair spend:2207.73 by len 800000</t>
  </si>
  <si>
    <t>solve:dichotomy_pair spend:0.602025 by len 800000</t>
  </si>
  <si>
    <t>solve:traversal_pair spend:2244.76 by len 800000</t>
  </si>
  <si>
    <t>solve:dichotomy_pair spend:0.649498 by len 800000</t>
  </si>
  <si>
    <t>solve:traversal_pair spend:1696 by len 700000</t>
  </si>
  <si>
    <t>solve:dichotomy_pair spend:0.539882 by len 700000</t>
  </si>
  <si>
    <t>solve:traversal_pair spend:1672.04 by len 700000</t>
  </si>
  <si>
    <t>solve:dichotomy_pair spend:0.536466 by len 700000</t>
  </si>
  <si>
    <t>solve:traversal_pair spend:1234.13 by len 600000</t>
  </si>
  <si>
    <t>solve:dichotomy_pair spend:0.433142 by len 600000</t>
  </si>
  <si>
    <t>solve:traversal_pair spend:1231.73 by len 600000</t>
  </si>
  <si>
    <t>solve:dichotomy_pair spend:0.439127 by len 600000</t>
  </si>
  <si>
    <t>solve:traversal_pair spend:877.832 by len 500000</t>
  </si>
  <si>
    <t>solve:dichotomy_pair spend:0.353205 by len 500000</t>
  </si>
  <si>
    <t>solve:traversal_pair spend:861.962 by len 500000</t>
  </si>
  <si>
    <t>solve:dichotomy_pair spend:0.383925 by len 500000</t>
  </si>
  <si>
    <t>solve:traversal_pair spend:553.02 by len 400000</t>
  </si>
  <si>
    <t>solve:dichotomy_pair spend:0.28601 by len 400000</t>
  </si>
  <si>
    <t>solve:traversal_pair spend:561.932 by len 400000</t>
  </si>
  <si>
    <t>solve:dichotomy_pair spend:0.285491 by len 400000</t>
  </si>
  <si>
    <t>solve:traversal_pair spend:336.811 by len 300000</t>
  </si>
  <si>
    <t>solve:dichotomy_pair spend:0.209812 by len 300000</t>
  </si>
  <si>
    <t>solve:traversal_pair spend:322.986 by len 300000</t>
  </si>
  <si>
    <t>solve:dichotomy_pair spend:0.208624 by len 300000</t>
  </si>
  <si>
    <t>solve:traversal_pair spend:142.755 by len 200000</t>
  </si>
  <si>
    <t>solve:dichotomy_pair spend:0.140701 by len 200000</t>
  </si>
  <si>
    <t>solve:traversal_pair spend:137.717 by len 200000</t>
  </si>
  <si>
    <t>solve:dichotomy_pair spend:0.143288 by len 200000</t>
  </si>
  <si>
    <t>solve:traversal_pair spend:34.2815 by len 100000</t>
  </si>
  <si>
    <t>solve:dichotomy_pair spend:0.0668945 by len 100000</t>
  </si>
  <si>
    <t>solve:traversal_pair spend:36.6979 by len 100000</t>
  </si>
  <si>
    <t>solve:dichotomy_pair spend:0.0661069 by len 100000</t>
  </si>
  <si>
    <t>solve:traversal_pair spend:3485.86 by len 1000000</t>
  </si>
  <si>
    <t>solve:dichotomy_pair spend:1.5014 by len 1000000</t>
  </si>
  <si>
    <t>solve:traversal_pair spend:3474.55 by len 1000000</t>
  </si>
  <si>
    <t>solve:dichotomy_pair spend:1.42902 by len 1000000</t>
  </si>
  <si>
    <t>solve:dichotomy_pair spend:1.73259 by len 1000000</t>
  </si>
  <si>
    <t>solve:dichotomy_pair spend:1.48609 by len 1000000</t>
  </si>
  <si>
    <t>solve:dichotomy_pair spend:1.34179 by len 900000</t>
  </si>
  <si>
    <t>solve:dichotomy_pair spend:1.32766 by len 900000</t>
  </si>
  <si>
    <t>solve:dichotomy_pair spend:1.32491 by len 800000</t>
  </si>
  <si>
    <t>solve:dichotomy_pair spend:1.3115 by len 800000</t>
  </si>
  <si>
    <t>solve:dichotomy_pair spend:1.07188 by len 700000</t>
  </si>
  <si>
    <t>solve:dichotomy_pair spend:1.04325 by len 700000</t>
  </si>
  <si>
    <t>solve:dichotomy_pair spend:0.9149 by len 600000</t>
  </si>
  <si>
    <t>solve:dichotomy_pair spend:0.87007 by len 600000</t>
  </si>
  <si>
    <t>solve:dichotomy_pair spend:0.72798 by len 500000</t>
  </si>
  <si>
    <t>solve:dichotomy_pair spend:0.690916 by len 500000</t>
  </si>
  <si>
    <t>solve:dichotomy_pair spend:0.559162 by len 400000</t>
  </si>
  <si>
    <t>solve:dichotomy_pair spend:0.577929 by len 400000</t>
  </si>
  <si>
    <t>solve:dichotomy_pair spend:0.399584 by len 300000</t>
  </si>
  <si>
    <t>solve:dichotomy_pair spend:0.468363 by len 300000</t>
  </si>
  <si>
    <t>solve:dichotomy_pair spend:0.276657 by len 200000</t>
  </si>
  <si>
    <t>solve:dichotomy_pair spend:0.262635 by len 200000</t>
  </si>
  <si>
    <t>solve:dichotomy_pair spend:0.1291 by len 100000</t>
  </si>
  <si>
    <t>solve:dichotomy_pair spend:0.130882 by len 100000</t>
  </si>
  <si>
    <t>solve:dichotomy_pair spend:1.86853 by len 1000000</t>
  </si>
  <si>
    <t>solve:dichotomy_pair spend:1.51591 by len 1000000</t>
  </si>
  <si>
    <t>solve:dichotomy_pair spend:1.29999 by len 900000</t>
  </si>
  <si>
    <t>solve:dichotomy_pair spend:1.32393 by len 900000</t>
  </si>
  <si>
    <t>solve:dichotomy_pair spend:1.15637 by len 800000</t>
  </si>
  <si>
    <t>solve:dichotomy_pair spend:1.24082 by len 800000</t>
  </si>
  <si>
    <t>solve:dichotomy_pair spend:1.02338 by len 700000</t>
  </si>
  <si>
    <t>solve:dichotomy_pair spend:1.04275 by len 700000</t>
  </si>
  <si>
    <t>solve:dichotomy_pair spend:0.834314 by len 600000</t>
  </si>
  <si>
    <t>solve:dichotomy_pair spend:0.845265 by len 600000</t>
  </si>
  <si>
    <t>solve:dichotomy_pair spend:0.753825 by len 500000</t>
  </si>
  <si>
    <t>solve:dichotomy_pair spend:0.689406 by len 500000</t>
  </si>
  <si>
    <t>solve:dichotomy_pair spend:0.578663 by len 400000</t>
  </si>
  <si>
    <t>solve:dichotomy_pair spend:0.581452 by len 400000</t>
  </si>
  <si>
    <t>solve:dichotomy_pair spend:0.445786 by len 300000</t>
  </si>
  <si>
    <t>solve:dichotomy_pair spend:0.425152 by len 300000</t>
  </si>
  <si>
    <t>solve:dichotomy_pair spend:0.299871 by len 200000</t>
  </si>
  <si>
    <t>solve:dichotomy_pair spend:0.270229 by len 200000</t>
  </si>
  <si>
    <t>solve:dichotomy_pair spend:0.133799 by len 100000</t>
  </si>
  <si>
    <t>solve:dichotomy_pair spend:0.141179 by len 100000</t>
  </si>
  <si>
    <t>实际</t>
    <phoneticPr fontId="1" type="noConversion"/>
  </si>
  <si>
    <t>预测</t>
    <phoneticPr fontId="1" type="noConversion"/>
  </si>
  <si>
    <t>实际</t>
    <phoneticPr fontId="1" type="noConversion"/>
  </si>
  <si>
    <t>预测</t>
    <phoneticPr fontId="1" type="noConversion"/>
  </si>
  <si>
    <t>暴力</t>
    <phoneticPr fontId="1" type="noConversion"/>
  </si>
  <si>
    <t>分治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</si>
</sst>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Sheet1!$T$28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Sheet1!$U$27:$AD$27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Sheet1!$U$28:$AD$28</c:f>
              <c:numCache>
                <c:formatCode>General</c:formatCode>
                <c:ptCount val="10"/>
                <c:pt idx="0">
                  <c:v>0.13374</c:v>
                </c:pt>
                <c:pt idx="1">
                  <c:v>0.27734799999999998</c:v>
                </c:pt>
                <c:pt idx="2">
                  <c:v>0.43472124999999995</c:v>
                </c:pt>
                <c:pt idx="3">
                  <c:v>0.57430150000000002</c:v>
                </c:pt>
                <c:pt idx="4">
                  <c:v>0.71553175000000002</c:v>
                </c:pt>
                <c:pt idx="5">
                  <c:v>0.86613724999999997</c:v>
                </c:pt>
                <c:pt idx="6">
                  <c:v>1.045315</c:v>
                </c:pt>
                <c:pt idx="7">
                  <c:v>1.2584</c:v>
                </c:pt>
                <c:pt idx="8">
                  <c:v>1.3736925</c:v>
                </c:pt>
                <c:pt idx="9">
                  <c:v>1.5597400000000001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Sheet1!$T$29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Sheet1!$U$27:$AD$27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Sheet1!$U$29:$AD$29</c:f>
              <c:numCache>
                <c:formatCode>General</c:formatCode>
                <c:ptCount val="10"/>
                <c:pt idx="0">
                  <c:v>0.13374</c:v>
                </c:pt>
                <c:pt idx="1">
                  <c:v>0.28358390064804034</c:v>
                </c:pt>
                <c:pt idx="2">
                  <c:v>0.43950611796372457</c:v>
                </c:pt>
                <c:pt idx="3">
                  <c:v>0.59937560259216138</c:v>
                </c:pt>
                <c:pt idx="4">
                  <c:v>0.76218024837989906</c:v>
                </c:pt>
                <c:pt idx="5">
                  <c:v>0.92732393787157008</c:v>
                </c:pt>
                <c:pt idx="6">
                  <c:v>1.0944127766201093</c:v>
                </c:pt>
                <c:pt idx="7">
                  <c:v>1.2631668077764842</c:v>
                </c:pt>
                <c:pt idx="8">
                  <c:v>1.4333767077823476</c:v>
                </c:pt>
                <c:pt idx="9">
                  <c:v>1.6048800000000001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9904"/>
        <c:axId val="42560448"/>
      </c:scatterChart>
      <c:valAx>
        <c:axId val="425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60448"/>
        <c:crosses val="autoZero"/>
        <c:crossBetween val="midCat"/>
      </c:valAx>
      <c:valAx>
        <c:axId val="425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Sheet1!$T$38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Sheet1!$U$37:$AD$37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Sheet1!$U$38:$AD$38</c:f>
              <c:numCache>
                <c:formatCode>General</c:formatCode>
                <c:ptCount val="10"/>
                <c:pt idx="0">
                  <c:v>35.489699999999999</c:v>
                </c:pt>
                <c:pt idx="1">
                  <c:v>140.23599999999999</c:v>
                </c:pt>
                <c:pt idx="2">
                  <c:v>329.89850000000001</c:v>
                </c:pt>
                <c:pt idx="3">
                  <c:v>557.476</c:v>
                </c:pt>
                <c:pt idx="4">
                  <c:v>869.89699999999993</c:v>
                </c:pt>
                <c:pt idx="5">
                  <c:v>1232.93</c:v>
                </c:pt>
                <c:pt idx="6">
                  <c:v>1684.02</c:v>
                </c:pt>
                <c:pt idx="7">
                  <c:v>2226.2449999999999</c:v>
                </c:pt>
                <c:pt idx="8">
                  <c:v>2910.81</c:v>
                </c:pt>
                <c:pt idx="9">
                  <c:v>3496.915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Sheet1!$T$39</c:f>
              <c:strCache>
                <c:ptCount val="1"/>
                <c:pt idx="0">
                  <c:v>预测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Sheet1!$U$37:$AD$37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Sheet1!$U$39:$AD$39</c:f>
              <c:numCache>
                <c:formatCode>General</c:formatCode>
                <c:ptCount val="10"/>
                <c:pt idx="0">
                  <c:v>35.489699999999999</c:v>
                </c:pt>
                <c:pt idx="1">
                  <c:v>141.9588</c:v>
                </c:pt>
                <c:pt idx="2">
                  <c:v>319.40729999999996</c:v>
                </c:pt>
                <c:pt idx="3">
                  <c:v>567.83519999999999</c:v>
                </c:pt>
                <c:pt idx="4">
                  <c:v>887.24249999999995</c:v>
                </c:pt>
                <c:pt idx="5">
                  <c:v>1277.6291999999999</c:v>
                </c:pt>
                <c:pt idx="6">
                  <c:v>1738.9953</c:v>
                </c:pt>
                <c:pt idx="7">
                  <c:v>2271.3407999999999</c:v>
                </c:pt>
                <c:pt idx="8">
                  <c:v>2874.6657</c:v>
                </c:pt>
                <c:pt idx="9">
                  <c:v>3548.97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8272"/>
        <c:axId val="42556640"/>
      </c:scatterChart>
      <c:valAx>
        <c:axId val="425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6640"/>
        <c:crosses val="autoZero"/>
        <c:crossBetween val="midCat"/>
      </c:valAx>
      <c:valAx>
        <c:axId val="425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Sheet1!$T$50</c:f>
              <c:strCache>
                <c:ptCount val="1"/>
                <c:pt idx="0">
                  <c:v>暴力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Sheet1!$U$49:$AD$49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Sheet1!$U$50:$AD$50</c:f>
              <c:numCache>
                <c:formatCode>General</c:formatCode>
                <c:ptCount val="10"/>
                <c:pt idx="0">
                  <c:v>35.489699999999999</c:v>
                </c:pt>
                <c:pt idx="1">
                  <c:v>140.23599999999999</c:v>
                </c:pt>
                <c:pt idx="2">
                  <c:v>329.89850000000001</c:v>
                </c:pt>
                <c:pt idx="3">
                  <c:v>557.476</c:v>
                </c:pt>
                <c:pt idx="4">
                  <c:v>869.89699999999993</c:v>
                </c:pt>
                <c:pt idx="5">
                  <c:v>1232.93</c:v>
                </c:pt>
                <c:pt idx="6">
                  <c:v>1684.02</c:v>
                </c:pt>
                <c:pt idx="7">
                  <c:v>2226.2449999999999</c:v>
                </c:pt>
                <c:pt idx="8">
                  <c:v>2910.81</c:v>
                </c:pt>
                <c:pt idx="9">
                  <c:v>3496.915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Sheet1!$T$51</c:f>
              <c:strCache>
                <c:ptCount val="1"/>
                <c:pt idx="0">
                  <c:v>分治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Sheet1!$U$49:$AD$49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Sheet1!$U$51:$AD$51</c:f>
              <c:numCache>
                <c:formatCode>General</c:formatCode>
                <c:ptCount val="10"/>
                <c:pt idx="0">
                  <c:v>0.13374</c:v>
                </c:pt>
                <c:pt idx="1">
                  <c:v>0.27734799999999998</c:v>
                </c:pt>
                <c:pt idx="2">
                  <c:v>0.43472124999999995</c:v>
                </c:pt>
                <c:pt idx="3">
                  <c:v>0.57430150000000002</c:v>
                </c:pt>
                <c:pt idx="4">
                  <c:v>0.71553175000000002</c:v>
                </c:pt>
                <c:pt idx="5">
                  <c:v>0.86613724999999997</c:v>
                </c:pt>
                <c:pt idx="6">
                  <c:v>1.045315</c:v>
                </c:pt>
                <c:pt idx="7">
                  <c:v>1.2584</c:v>
                </c:pt>
                <c:pt idx="8">
                  <c:v>1.3736925</c:v>
                </c:pt>
                <c:pt idx="9">
                  <c:v>1.5597400000000001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5184"/>
        <c:axId val="45163552"/>
      </c:scatterChart>
      <c:valAx>
        <c:axId val="451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3552"/>
        <c:crosses val="autoZero"/>
        <c:crossBetween val="midCat"/>
      </c:valAx>
      <c:valAx>
        <c:axId val="451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609600</xdr:colOff>
      <xdr:row>9</xdr:row>
      <xdr:rowOff>52387</xdr:rowOff>
    </xdr:from>
    <xdr:to>
      <xdr:col>29</xdr:col>
      <xdr:colOff>381000</xdr:colOff>
      <xdr:row>25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566944</xdr:colOff>
      <xdr:row>19</xdr:row>
      <xdr:rowOff>81376</xdr:rowOff>
    </xdr:from>
    <xdr:to>
      <xdr:col>37</xdr:col>
      <xdr:colOff>338345</xdr:colOff>
      <xdr:row>35</xdr:row>
      <xdr:rowOff>81376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42</xdr:row>
      <xdr:rowOff>90487</xdr:rowOff>
    </xdr:from>
    <xdr:to>
      <xdr:col>29</xdr:col>
      <xdr:colOff>381000</xdr:colOff>
      <xdr:row>58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"/>
  <sheetViews>
    <sheetView tabSelected="1" topLeftCell="R29" zoomScale="115" zoomScaleNormal="115" workbookViewId="0">
      <selection activeCell="AG59" sqref="AG59"/>
    </sheetView>
  </sheetViews>
  <sheetFormatPr defaultRowHeight="13.5" x14ac:dyDescent="0.15"/>
  <sheetData>
    <row r="1" spans="1:30" x14ac:dyDescent="0.15">
      <c r="A1">
        <v>2.2816800000000002</v>
      </c>
      <c r="H1">
        <v>1.3506499999999999</v>
      </c>
    </row>
    <row r="2" spans="1:30" x14ac:dyDescent="0.15">
      <c r="A2" t="s">
        <v>0</v>
      </c>
      <c r="H2" t="s">
        <v>40</v>
      </c>
      <c r="U2">
        <v>100000</v>
      </c>
      <c r="V2">
        <v>200000</v>
      </c>
      <c r="W2">
        <v>300000</v>
      </c>
      <c r="X2">
        <v>400000</v>
      </c>
      <c r="Y2">
        <v>500000</v>
      </c>
      <c r="Z2">
        <v>600000</v>
      </c>
      <c r="AA2">
        <v>700000</v>
      </c>
      <c r="AB2">
        <v>800000</v>
      </c>
      <c r="AC2">
        <v>900000</v>
      </c>
      <c r="AD2">
        <v>1000000</v>
      </c>
    </row>
    <row r="3" spans="1:30" x14ac:dyDescent="0.15">
      <c r="A3">
        <v>2.2816800000000002</v>
      </c>
      <c r="H3">
        <v>1.3506499999999999</v>
      </c>
      <c r="U3">
        <v>36.697899999999997</v>
      </c>
      <c r="V3">
        <v>137.71700000000001</v>
      </c>
      <c r="W3">
        <v>322.98599999999999</v>
      </c>
      <c r="X3">
        <v>561.93200000000002</v>
      </c>
      <c r="Y3">
        <v>877.83199999999999</v>
      </c>
      <c r="Z3">
        <v>1231.73</v>
      </c>
      <c r="AA3">
        <v>1672.04</v>
      </c>
      <c r="AB3">
        <v>2207.73</v>
      </c>
      <c r="AC3">
        <v>2875.52</v>
      </c>
      <c r="AD3">
        <v>3507.97</v>
      </c>
    </row>
    <row r="4" spans="1:30" x14ac:dyDescent="0.15">
      <c r="A4" t="s">
        <v>1</v>
      </c>
      <c r="H4" t="s">
        <v>41</v>
      </c>
      <c r="U4">
        <v>34.281500000000001</v>
      </c>
      <c r="V4">
        <v>142.755</v>
      </c>
      <c r="W4">
        <v>336.81099999999998</v>
      </c>
      <c r="X4">
        <v>553.02</v>
      </c>
      <c r="Y4">
        <v>861.96199999999999</v>
      </c>
      <c r="Z4">
        <v>1234.1300000000001</v>
      </c>
      <c r="AA4">
        <v>1696</v>
      </c>
      <c r="AB4">
        <v>2244.7600000000002</v>
      </c>
      <c r="AC4">
        <v>2946.1</v>
      </c>
      <c r="AD4">
        <v>3485.86</v>
      </c>
    </row>
    <row r="5" spans="1:30" x14ac:dyDescent="0.15">
      <c r="A5">
        <v>2.2816800000000002</v>
      </c>
      <c r="H5">
        <v>1.3506499999999999</v>
      </c>
      <c r="U5">
        <f>AVERAGE(U3:U4)</f>
        <v>35.489699999999999</v>
      </c>
      <c r="V5">
        <f t="shared" ref="V5:AD5" si="0">AVERAGE(V3:V4)</f>
        <v>140.23599999999999</v>
      </c>
      <c r="W5">
        <f t="shared" si="0"/>
        <v>329.89850000000001</v>
      </c>
      <c r="X5">
        <f t="shared" si="0"/>
        <v>557.476</v>
      </c>
      <c r="Y5">
        <f t="shared" si="0"/>
        <v>869.89699999999993</v>
      </c>
      <c r="Z5">
        <f t="shared" si="0"/>
        <v>1232.93</v>
      </c>
      <c r="AA5">
        <f t="shared" si="0"/>
        <v>1684.02</v>
      </c>
      <c r="AB5">
        <f t="shared" si="0"/>
        <v>2226.2449999999999</v>
      </c>
      <c r="AC5">
        <f t="shared" si="0"/>
        <v>2910.81</v>
      </c>
      <c r="AD5">
        <f t="shared" si="0"/>
        <v>3496.915</v>
      </c>
    </row>
    <row r="6" spans="1:30" x14ac:dyDescent="0.15">
      <c r="A6" t="s">
        <v>2</v>
      </c>
      <c r="H6" t="s">
        <v>42</v>
      </c>
    </row>
    <row r="7" spans="1:30" x14ac:dyDescent="0.15">
      <c r="A7">
        <v>2.2816800000000002</v>
      </c>
      <c r="H7">
        <v>1.3506499999999999</v>
      </c>
    </row>
    <row r="8" spans="1:30" x14ac:dyDescent="0.15">
      <c r="A8" t="s">
        <v>3</v>
      </c>
      <c r="H8" t="s">
        <v>43</v>
      </c>
    </row>
    <row r="9" spans="1:30" x14ac:dyDescent="0.15">
      <c r="A9">
        <v>0.48906300000000003</v>
      </c>
    </row>
    <row r="10" spans="1:30" x14ac:dyDescent="0.15">
      <c r="A10" t="s">
        <v>4</v>
      </c>
    </row>
    <row r="11" spans="1:30" x14ac:dyDescent="0.15">
      <c r="A11">
        <v>0.48906300000000003</v>
      </c>
    </row>
    <row r="12" spans="1:30" x14ac:dyDescent="0.15">
      <c r="A12" t="s">
        <v>5</v>
      </c>
    </row>
    <row r="13" spans="1:30" x14ac:dyDescent="0.15">
      <c r="A13">
        <v>0.48906300000000003</v>
      </c>
      <c r="H13">
        <v>0.13625300000000001</v>
      </c>
      <c r="N13">
        <v>1.5573900000000001</v>
      </c>
    </row>
    <row r="14" spans="1:30" x14ac:dyDescent="0.15">
      <c r="A14" t="s">
        <v>6</v>
      </c>
      <c r="H14" t="s">
        <v>44</v>
      </c>
      <c r="N14" t="s">
        <v>64</v>
      </c>
    </row>
    <row r="15" spans="1:30" x14ac:dyDescent="0.15">
      <c r="A15">
        <v>0.48906300000000003</v>
      </c>
      <c r="H15">
        <v>0.13625300000000001</v>
      </c>
      <c r="N15">
        <v>1.5573900000000001</v>
      </c>
    </row>
    <row r="16" spans="1:30" x14ac:dyDescent="0.15">
      <c r="A16" t="s">
        <v>7</v>
      </c>
      <c r="H16" t="s">
        <v>45</v>
      </c>
      <c r="N16" t="s">
        <v>65</v>
      </c>
    </row>
    <row r="17" spans="1:30" x14ac:dyDescent="0.15">
      <c r="A17">
        <v>1.18157</v>
      </c>
      <c r="H17">
        <v>0.47846899999999998</v>
      </c>
      <c r="N17">
        <v>1.0872299999999999</v>
      </c>
    </row>
    <row r="18" spans="1:30" x14ac:dyDescent="0.15">
      <c r="A18" t="s">
        <v>8</v>
      </c>
      <c r="H18" t="s">
        <v>46</v>
      </c>
      <c r="N18" t="s">
        <v>66</v>
      </c>
    </row>
    <row r="19" spans="1:30" x14ac:dyDescent="0.15">
      <c r="A19">
        <v>1.18157</v>
      </c>
      <c r="H19">
        <v>0.47846899999999998</v>
      </c>
      <c r="N19">
        <v>1.0872299999999999</v>
      </c>
      <c r="U19">
        <v>100000</v>
      </c>
      <c r="V19">
        <v>200000</v>
      </c>
      <c r="W19">
        <v>300000</v>
      </c>
      <c r="X19">
        <v>400000</v>
      </c>
      <c r="Y19">
        <v>500000</v>
      </c>
      <c r="Z19">
        <v>600000</v>
      </c>
      <c r="AA19">
        <v>700000</v>
      </c>
      <c r="AB19">
        <v>800000</v>
      </c>
      <c r="AC19">
        <v>900000</v>
      </c>
      <c r="AD19">
        <v>1000000</v>
      </c>
    </row>
    <row r="20" spans="1:30" x14ac:dyDescent="0.15">
      <c r="A20" t="s">
        <v>9</v>
      </c>
      <c r="H20" t="s">
        <v>47</v>
      </c>
      <c r="N20" t="s">
        <v>67</v>
      </c>
      <c r="U20">
        <v>0.141179</v>
      </c>
      <c r="V20">
        <v>0.270229</v>
      </c>
      <c r="W20">
        <v>0.42515199999999997</v>
      </c>
      <c r="X20">
        <v>0.57792900000000003</v>
      </c>
      <c r="Y20">
        <v>0.68940599999999996</v>
      </c>
      <c r="Z20">
        <v>0.91490000000000005</v>
      </c>
      <c r="AA20">
        <v>1.02338</v>
      </c>
      <c r="AB20">
        <v>1.3115000000000001</v>
      </c>
      <c r="AC20">
        <v>1.3539300000000001</v>
      </c>
      <c r="AD20">
        <v>1.4860899999999999</v>
      </c>
    </row>
    <row r="21" spans="1:30" x14ac:dyDescent="0.15">
      <c r="A21">
        <v>1.18157</v>
      </c>
      <c r="H21">
        <v>0.72867000000000004</v>
      </c>
      <c r="N21">
        <v>1.1277200000000001</v>
      </c>
      <c r="U21">
        <v>0.133799</v>
      </c>
      <c r="V21">
        <v>0.299871</v>
      </c>
      <c r="W21">
        <v>0.44578600000000002</v>
      </c>
      <c r="X21">
        <v>0.55916200000000005</v>
      </c>
      <c r="Y21">
        <v>0.75382499999999997</v>
      </c>
      <c r="Z21">
        <v>0.87007000000000001</v>
      </c>
      <c r="AA21">
        <v>1.0427500000000001</v>
      </c>
      <c r="AB21">
        <v>1.32491</v>
      </c>
      <c r="AC21">
        <v>1.4313899999999999</v>
      </c>
      <c r="AD21">
        <v>1.54989</v>
      </c>
    </row>
    <row r="22" spans="1:30" x14ac:dyDescent="0.15">
      <c r="A22" t="s">
        <v>10</v>
      </c>
      <c r="H22" t="s">
        <v>48</v>
      </c>
      <c r="N22" t="s">
        <v>68</v>
      </c>
      <c r="U22">
        <v>0.130882</v>
      </c>
      <c r="V22">
        <v>0.27665699999999999</v>
      </c>
      <c r="W22">
        <v>0.46836299999999997</v>
      </c>
      <c r="X22">
        <v>0.57866300000000004</v>
      </c>
      <c r="Y22">
        <v>0.72797999999999996</v>
      </c>
      <c r="Z22">
        <v>0.84526500000000004</v>
      </c>
      <c r="AA22">
        <v>1.04325</v>
      </c>
      <c r="AB22">
        <v>1.1563699999999999</v>
      </c>
      <c r="AC22">
        <v>1.34179</v>
      </c>
      <c r="AD22">
        <v>1.5159100000000001</v>
      </c>
    </row>
    <row r="23" spans="1:30" x14ac:dyDescent="0.15">
      <c r="A23">
        <v>1.18157</v>
      </c>
      <c r="H23">
        <v>0.72867000000000004</v>
      </c>
      <c r="N23">
        <v>1.1277200000000001</v>
      </c>
      <c r="U23">
        <v>0.12909999999999999</v>
      </c>
      <c r="V23">
        <v>0.26263500000000001</v>
      </c>
      <c r="W23">
        <v>0.39958399999999999</v>
      </c>
      <c r="X23">
        <v>0.58145199999999997</v>
      </c>
      <c r="Y23">
        <v>0.69091599999999997</v>
      </c>
      <c r="Z23">
        <v>0.834314</v>
      </c>
      <c r="AA23">
        <v>1.0718799999999999</v>
      </c>
      <c r="AB23">
        <v>1.24082</v>
      </c>
      <c r="AC23">
        <v>1.3676600000000001</v>
      </c>
      <c r="AD23">
        <v>1.6870700000000001</v>
      </c>
    </row>
    <row r="24" spans="1:30" x14ac:dyDescent="0.15">
      <c r="A24" t="s">
        <v>11</v>
      </c>
      <c r="H24" t="s">
        <v>49</v>
      </c>
      <c r="N24" t="s">
        <v>69</v>
      </c>
      <c r="U24">
        <f>AVERAGE(U20:U23)</f>
        <v>0.13374</v>
      </c>
      <c r="V24">
        <f t="shared" ref="V24:AD24" si="1">AVERAGE(V20:V23)</f>
        <v>0.27734799999999998</v>
      </c>
      <c r="W24">
        <f t="shared" si="1"/>
        <v>0.43472124999999995</v>
      </c>
      <c r="X24">
        <f t="shared" si="1"/>
        <v>0.57430150000000002</v>
      </c>
      <c r="Y24">
        <f t="shared" si="1"/>
        <v>0.71553175000000002</v>
      </c>
      <c r="Z24">
        <f t="shared" si="1"/>
        <v>0.86613724999999997</v>
      </c>
      <c r="AA24">
        <f t="shared" si="1"/>
        <v>1.045315</v>
      </c>
      <c r="AB24">
        <f t="shared" si="1"/>
        <v>1.2584</v>
      </c>
      <c r="AC24">
        <f t="shared" si="1"/>
        <v>1.3736925</v>
      </c>
      <c r="AD24">
        <f t="shared" si="1"/>
        <v>1.5597400000000001</v>
      </c>
    </row>
    <row r="25" spans="1:30" x14ac:dyDescent="0.15">
      <c r="A25">
        <v>1.3611</v>
      </c>
      <c r="H25">
        <v>1.3796600000000001</v>
      </c>
      <c r="N25">
        <v>2.6911299999999998</v>
      </c>
    </row>
    <row r="26" spans="1:30" x14ac:dyDescent="0.15">
      <c r="A26" t="s">
        <v>12</v>
      </c>
      <c r="H26" t="s">
        <v>50</v>
      </c>
      <c r="N26" t="s">
        <v>70</v>
      </c>
    </row>
    <row r="27" spans="1:30" x14ac:dyDescent="0.15">
      <c r="A27">
        <v>1.3611</v>
      </c>
      <c r="H27">
        <v>1.3796600000000001</v>
      </c>
      <c r="N27">
        <v>2.6911299999999998</v>
      </c>
      <c r="U27">
        <v>100000</v>
      </c>
      <c r="V27">
        <v>200000</v>
      </c>
      <c r="W27">
        <v>300000</v>
      </c>
      <c r="X27">
        <v>400000</v>
      </c>
      <c r="Y27">
        <v>500000</v>
      </c>
      <c r="Z27">
        <v>600000</v>
      </c>
      <c r="AA27">
        <v>700000</v>
      </c>
      <c r="AB27">
        <v>800000</v>
      </c>
      <c r="AC27">
        <v>900000</v>
      </c>
      <c r="AD27">
        <v>1000000</v>
      </c>
    </row>
    <row r="28" spans="1:30" x14ac:dyDescent="0.15">
      <c r="A28" t="s">
        <v>13</v>
      </c>
      <c r="H28" t="s">
        <v>51</v>
      </c>
      <c r="N28" t="s">
        <v>71</v>
      </c>
      <c r="T28" t="s">
        <v>84</v>
      </c>
      <c r="U28">
        <v>0.13374</v>
      </c>
      <c r="V28">
        <v>0.27734799999999998</v>
      </c>
      <c r="W28">
        <v>0.43472124999999995</v>
      </c>
      <c r="X28">
        <v>0.57430150000000002</v>
      </c>
      <c r="Y28">
        <v>0.71553175000000002</v>
      </c>
      <c r="Z28">
        <v>0.86613724999999997</v>
      </c>
      <c r="AA28">
        <v>1.045315</v>
      </c>
      <c r="AB28">
        <v>1.2584</v>
      </c>
      <c r="AC28">
        <v>1.3736925</v>
      </c>
      <c r="AD28">
        <v>1.5597400000000001</v>
      </c>
    </row>
    <row r="29" spans="1:30" x14ac:dyDescent="0.15">
      <c r="A29">
        <v>1.3611</v>
      </c>
      <c r="H29">
        <v>0.89009199999999999</v>
      </c>
      <c r="N29">
        <v>2.9719500000000001</v>
      </c>
      <c r="T29" t="s">
        <v>85</v>
      </c>
      <c r="U29">
        <v>0.13374</v>
      </c>
      <c r="V29">
        <f>LOG(200000, 100000)*2*$U$29</f>
        <v>0.28358390064804034</v>
      </c>
      <c r="W29">
        <f>LOG(300000, 100000)*3*$U$29</f>
        <v>0.43950611796372457</v>
      </c>
      <c r="X29">
        <f>LOG(400000, 100000)*4*$U$29</f>
        <v>0.59937560259216138</v>
      </c>
      <c r="Y29">
        <f>LOG(500000, 100000)*5*$U$29</f>
        <v>0.76218024837989906</v>
      </c>
      <c r="Z29">
        <f>LOG(600000, 100000)*6*$U$29</f>
        <v>0.92732393787157008</v>
      </c>
      <c r="AA29">
        <f>LOG(700000, 100000)*7*$U$29</f>
        <v>1.0944127766201093</v>
      </c>
      <c r="AB29">
        <f>LOG(800000, 100000)*8*$U$29</f>
        <v>1.2631668077764842</v>
      </c>
      <c r="AC29">
        <f>LOG(900000, 100000)*9*$U$29</f>
        <v>1.4333767077823476</v>
      </c>
      <c r="AD29">
        <f>LOG(1000000, 100000)*10*$U$29</f>
        <v>1.6048800000000001</v>
      </c>
    </row>
    <row r="30" spans="1:30" x14ac:dyDescent="0.15">
      <c r="A30" t="s">
        <v>14</v>
      </c>
      <c r="H30" t="s">
        <v>52</v>
      </c>
      <c r="N30" t="s">
        <v>72</v>
      </c>
    </row>
    <row r="31" spans="1:30" x14ac:dyDescent="0.15">
      <c r="A31">
        <v>1.3611</v>
      </c>
      <c r="H31">
        <v>0.89009199999999999</v>
      </c>
      <c r="N31">
        <v>2.9719500000000001</v>
      </c>
    </row>
    <row r="32" spans="1:30" x14ac:dyDescent="0.15">
      <c r="A32" t="s">
        <v>15</v>
      </c>
      <c r="H32" t="s">
        <v>53</v>
      </c>
      <c r="N32" t="s">
        <v>73</v>
      </c>
    </row>
    <row r="33" spans="1:30" x14ac:dyDescent="0.15">
      <c r="A33">
        <v>1.13066</v>
      </c>
      <c r="H33">
        <v>0.30141800000000002</v>
      </c>
      <c r="N33">
        <v>3.6675599999999999</v>
      </c>
    </row>
    <row r="34" spans="1:30" x14ac:dyDescent="0.15">
      <c r="A34" t="s">
        <v>16</v>
      </c>
      <c r="H34" t="s">
        <v>54</v>
      </c>
      <c r="N34" t="s">
        <v>74</v>
      </c>
    </row>
    <row r="35" spans="1:30" x14ac:dyDescent="0.15">
      <c r="A35">
        <v>1.13066</v>
      </c>
      <c r="H35">
        <v>0.30141800000000002</v>
      </c>
      <c r="N35">
        <v>3.6675599999999999</v>
      </c>
    </row>
    <row r="36" spans="1:30" x14ac:dyDescent="0.15">
      <c r="A36" t="s">
        <v>17</v>
      </c>
      <c r="H36" t="s">
        <v>55</v>
      </c>
      <c r="N36" t="s">
        <v>75</v>
      </c>
    </row>
    <row r="37" spans="1:30" x14ac:dyDescent="0.15">
      <c r="A37">
        <v>1.13066</v>
      </c>
      <c r="H37">
        <v>2.1739099999999998</v>
      </c>
      <c r="N37">
        <v>2.54603</v>
      </c>
      <c r="U37">
        <v>100000</v>
      </c>
      <c r="V37">
        <v>200000</v>
      </c>
      <c r="W37">
        <v>300000</v>
      </c>
      <c r="X37">
        <v>400000</v>
      </c>
      <c r="Y37">
        <v>500000</v>
      </c>
      <c r="Z37">
        <v>600000</v>
      </c>
      <c r="AA37">
        <v>700000</v>
      </c>
      <c r="AB37">
        <v>800000</v>
      </c>
      <c r="AC37">
        <v>900000</v>
      </c>
      <c r="AD37">
        <v>1000000</v>
      </c>
    </row>
    <row r="38" spans="1:30" x14ac:dyDescent="0.15">
      <c r="A38" t="s">
        <v>18</v>
      </c>
      <c r="H38" t="s">
        <v>56</v>
      </c>
      <c r="N38" t="s">
        <v>76</v>
      </c>
      <c r="T38" t="s">
        <v>86</v>
      </c>
      <c r="U38">
        <v>35.489699999999999</v>
      </c>
      <c r="V38">
        <v>140.23599999999999</v>
      </c>
      <c r="W38">
        <v>329.89850000000001</v>
      </c>
      <c r="X38">
        <v>557.476</v>
      </c>
      <c r="Y38">
        <v>869.89699999999993</v>
      </c>
      <c r="Z38">
        <v>1232.93</v>
      </c>
      <c r="AA38">
        <v>1684.02</v>
      </c>
      <c r="AB38">
        <v>2226.2449999999999</v>
      </c>
      <c r="AC38">
        <v>2910.81</v>
      </c>
      <c r="AD38">
        <v>3496.915</v>
      </c>
    </row>
    <row r="39" spans="1:30" x14ac:dyDescent="0.15">
      <c r="A39">
        <v>1.13066</v>
      </c>
      <c r="H39">
        <v>2.1739099999999998</v>
      </c>
      <c r="N39">
        <v>2.54603</v>
      </c>
      <c r="T39" t="s">
        <v>87</v>
      </c>
      <c r="U39">
        <v>35.489699999999999</v>
      </c>
      <c r="V39">
        <f>$U$39*2^2</f>
        <v>141.9588</v>
      </c>
      <c r="W39">
        <f>$U$39*3^2</f>
        <v>319.40729999999996</v>
      </c>
      <c r="X39">
        <f>$U$39*4^2</f>
        <v>567.83519999999999</v>
      </c>
      <c r="Y39">
        <f>$U$39*5^2</f>
        <v>887.24249999999995</v>
      </c>
      <c r="Z39">
        <f>$U$39*6^2</f>
        <v>1277.6291999999999</v>
      </c>
      <c r="AA39">
        <f>$U$39*7^2</f>
        <v>1738.9953</v>
      </c>
      <c r="AB39">
        <f>$U$39*8^2</f>
        <v>2271.3407999999999</v>
      </c>
      <c r="AC39">
        <f>$U$39*9^2</f>
        <v>2874.6657</v>
      </c>
      <c r="AD39">
        <f>$U$39*10^2</f>
        <v>3548.97</v>
      </c>
    </row>
    <row r="40" spans="1:30" x14ac:dyDescent="0.15">
      <c r="A40" t="s">
        <v>19</v>
      </c>
      <c r="H40" t="s">
        <v>57</v>
      </c>
      <c r="N40" t="s">
        <v>77</v>
      </c>
    </row>
    <row r="41" spans="1:30" x14ac:dyDescent="0.15">
      <c r="A41">
        <v>2.5037799999999999</v>
      </c>
      <c r="H41">
        <v>1.9751700000000001</v>
      </c>
      <c r="N41">
        <v>0.78132299999999999</v>
      </c>
    </row>
    <row r="42" spans="1:30" x14ac:dyDescent="0.15">
      <c r="A42" t="s">
        <v>20</v>
      </c>
      <c r="H42" t="s">
        <v>58</v>
      </c>
      <c r="N42" t="s">
        <v>78</v>
      </c>
    </row>
    <row r="43" spans="1:30" x14ac:dyDescent="0.15">
      <c r="A43">
        <v>2.5037799999999999</v>
      </c>
      <c r="H43">
        <v>1.9751700000000001</v>
      </c>
      <c r="N43">
        <v>0.78132299999999999</v>
      </c>
    </row>
    <row r="44" spans="1:30" x14ac:dyDescent="0.15">
      <c r="A44" t="s">
        <v>21</v>
      </c>
      <c r="H44" t="s">
        <v>59</v>
      </c>
      <c r="N44" t="s">
        <v>79</v>
      </c>
    </row>
    <row r="45" spans="1:30" x14ac:dyDescent="0.15">
      <c r="A45">
        <v>2.5037799999999999</v>
      </c>
      <c r="H45">
        <v>1.9565699999999999</v>
      </c>
      <c r="N45">
        <v>1.14584</v>
      </c>
    </row>
    <row r="46" spans="1:30" x14ac:dyDescent="0.15">
      <c r="A46" t="s">
        <v>22</v>
      </c>
      <c r="H46" t="s">
        <v>60</v>
      </c>
      <c r="N46" t="s">
        <v>80</v>
      </c>
    </row>
    <row r="47" spans="1:30" x14ac:dyDescent="0.15">
      <c r="A47">
        <v>2.5037799999999999</v>
      </c>
      <c r="H47">
        <v>1.9565699999999999</v>
      </c>
      <c r="N47">
        <v>1.14584</v>
      </c>
    </row>
    <row r="48" spans="1:30" x14ac:dyDescent="0.15">
      <c r="A48" t="s">
        <v>23</v>
      </c>
      <c r="H48" t="s">
        <v>61</v>
      </c>
      <c r="N48" t="s">
        <v>81</v>
      </c>
    </row>
    <row r="49" spans="1:30" x14ac:dyDescent="0.15">
      <c r="A49">
        <v>1.13856</v>
      </c>
      <c r="H49">
        <v>1.6443099999999999</v>
      </c>
      <c r="N49">
        <v>1.74979</v>
      </c>
      <c r="U49">
        <v>100000</v>
      </c>
      <c r="V49">
        <v>200000</v>
      </c>
      <c r="W49">
        <v>300000</v>
      </c>
      <c r="X49">
        <v>400000</v>
      </c>
      <c r="Y49">
        <v>500000</v>
      </c>
      <c r="Z49">
        <v>600000</v>
      </c>
      <c r="AA49">
        <v>700000</v>
      </c>
      <c r="AB49">
        <v>800000</v>
      </c>
      <c r="AC49">
        <v>900000</v>
      </c>
      <c r="AD49">
        <v>1000000</v>
      </c>
    </row>
    <row r="50" spans="1:30" x14ac:dyDescent="0.15">
      <c r="A50" t="s">
        <v>24</v>
      </c>
      <c r="H50" t="s">
        <v>62</v>
      </c>
      <c r="N50" t="s">
        <v>82</v>
      </c>
      <c r="T50" t="s">
        <v>88</v>
      </c>
      <c r="U50">
        <v>35.489699999999999</v>
      </c>
      <c r="V50">
        <v>140.23599999999999</v>
      </c>
      <c r="W50">
        <v>329.89850000000001</v>
      </c>
      <c r="X50">
        <v>557.476</v>
      </c>
      <c r="Y50">
        <v>869.89699999999993</v>
      </c>
      <c r="Z50">
        <v>1232.93</v>
      </c>
      <c r="AA50">
        <v>1684.02</v>
      </c>
      <c r="AB50">
        <v>2226.2449999999999</v>
      </c>
      <c r="AC50">
        <v>2910.81</v>
      </c>
      <c r="AD50">
        <v>3496.915</v>
      </c>
    </row>
    <row r="51" spans="1:30" x14ac:dyDescent="0.15">
      <c r="A51">
        <v>1.13856</v>
      </c>
      <c r="H51">
        <v>1.6443099999999999</v>
      </c>
      <c r="N51">
        <v>1.74979</v>
      </c>
      <c r="T51" t="s">
        <v>89</v>
      </c>
      <c r="U51">
        <v>0.13374</v>
      </c>
      <c r="V51">
        <v>0.27734799999999998</v>
      </c>
      <c r="W51">
        <v>0.43472124999999995</v>
      </c>
      <c r="X51">
        <v>0.57430150000000002</v>
      </c>
      <c r="Y51">
        <v>0.71553175000000002</v>
      </c>
      <c r="Z51">
        <v>0.86613724999999997</v>
      </c>
      <c r="AA51">
        <v>1.045315</v>
      </c>
      <c r="AB51">
        <v>1.2584</v>
      </c>
      <c r="AC51">
        <v>1.3736925</v>
      </c>
      <c r="AD51">
        <v>1.5597400000000001</v>
      </c>
    </row>
    <row r="52" spans="1:30" x14ac:dyDescent="0.15">
      <c r="A52" t="s">
        <v>25</v>
      </c>
      <c r="H52" t="s">
        <v>63</v>
      </c>
      <c r="N52" t="s">
        <v>83</v>
      </c>
    </row>
    <row r="53" spans="1:30" x14ac:dyDescent="0.15">
      <c r="A53">
        <v>1.13856</v>
      </c>
    </row>
    <row r="54" spans="1:30" x14ac:dyDescent="0.15">
      <c r="A54" t="s">
        <v>26</v>
      </c>
    </row>
    <row r="55" spans="1:30" x14ac:dyDescent="0.15">
      <c r="A55">
        <v>1.13856</v>
      </c>
    </row>
    <row r="56" spans="1:30" x14ac:dyDescent="0.15">
      <c r="A56" t="s">
        <v>27</v>
      </c>
    </row>
    <row r="57" spans="1:30" x14ac:dyDescent="0.15">
      <c r="A57">
        <v>1.44668</v>
      </c>
    </row>
    <row r="58" spans="1:30" x14ac:dyDescent="0.15">
      <c r="A58" t="s">
        <v>28</v>
      </c>
    </row>
    <row r="59" spans="1:30" x14ac:dyDescent="0.15">
      <c r="A59">
        <v>1.44668</v>
      </c>
    </row>
    <row r="60" spans="1:30" x14ac:dyDescent="0.15">
      <c r="A60" t="s">
        <v>29</v>
      </c>
    </row>
    <row r="61" spans="1:30" x14ac:dyDescent="0.15">
      <c r="A61">
        <v>1.44668</v>
      </c>
    </row>
    <row r="62" spans="1:30" x14ac:dyDescent="0.15">
      <c r="A62" t="s">
        <v>30</v>
      </c>
    </row>
    <row r="63" spans="1:30" x14ac:dyDescent="0.15">
      <c r="A63">
        <v>1.44668</v>
      </c>
    </row>
    <row r="64" spans="1:30" x14ac:dyDescent="0.15">
      <c r="A64" t="s">
        <v>31</v>
      </c>
    </row>
    <row r="65" spans="1:1" x14ac:dyDescent="0.15">
      <c r="A65">
        <v>0.63140799999999997</v>
      </c>
    </row>
    <row r="66" spans="1:1" x14ac:dyDescent="0.15">
      <c r="A66" t="s">
        <v>32</v>
      </c>
    </row>
    <row r="67" spans="1:1" x14ac:dyDescent="0.15">
      <c r="A67">
        <v>0.63140799999999997</v>
      </c>
    </row>
    <row r="68" spans="1:1" x14ac:dyDescent="0.15">
      <c r="A68" t="s">
        <v>33</v>
      </c>
    </row>
    <row r="69" spans="1:1" x14ac:dyDescent="0.15">
      <c r="A69">
        <v>0.63140799999999997</v>
      </c>
    </row>
    <row r="70" spans="1:1" x14ac:dyDescent="0.15">
      <c r="A70" t="s">
        <v>34</v>
      </c>
    </row>
    <row r="71" spans="1:1" x14ac:dyDescent="0.15">
      <c r="A71">
        <v>0.63140799999999997</v>
      </c>
    </row>
    <row r="72" spans="1:1" x14ac:dyDescent="0.15">
      <c r="A72" t="s">
        <v>35</v>
      </c>
    </row>
    <row r="73" spans="1:1" x14ac:dyDescent="0.15">
      <c r="A73">
        <v>2.5424199999999999</v>
      </c>
    </row>
    <row r="74" spans="1:1" x14ac:dyDescent="0.15">
      <c r="A74" t="s">
        <v>36</v>
      </c>
    </row>
    <row r="75" spans="1:1" x14ac:dyDescent="0.15">
      <c r="A75">
        <v>2.5424199999999999</v>
      </c>
    </row>
    <row r="76" spans="1:1" x14ac:dyDescent="0.15">
      <c r="A76" t="s">
        <v>37</v>
      </c>
    </row>
    <row r="77" spans="1:1" x14ac:dyDescent="0.15">
      <c r="A77">
        <v>2.5424199999999999</v>
      </c>
    </row>
    <row r="78" spans="1:1" x14ac:dyDescent="0.15">
      <c r="A78" t="s">
        <v>38</v>
      </c>
    </row>
    <row r="79" spans="1:1" x14ac:dyDescent="0.15">
      <c r="A79">
        <v>2.5424199999999999</v>
      </c>
    </row>
    <row r="80" spans="1:1" x14ac:dyDescent="0.15">
      <c r="A80" t="s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吴汇杰</dc:creator>
  <cp:lastModifiedBy>吴汇杰</cp:lastModifiedBy>
  <dcterms:created xsi:type="dcterms:W3CDTF">2017-09-29T10:43:30Z</dcterms:created>
  <dcterms:modified xsi:type="dcterms:W3CDTF">2017-10-12T15:20:21Z</dcterms:modified>
</cp:coreProperties>
</file>