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mc:AlternateContent xmlns:mc="http://schemas.openxmlformats.org/markup-compatibility/2006">
    <mc:Choice Requires="x15">
      <x15ac:absPath xmlns:x15ac="http://schemas.microsoft.com/office/spreadsheetml/2010/11/ac" url="C:\Users\rheaayungon\Desktop\"/>
    </mc:Choice>
  </mc:AlternateContent>
  <xr:revisionPtr revIDLastSave="0" documentId="13_ncr:1_{00C8E945-F6A6-4CF4-8CC8-442A6904AB50}" xr6:coauthVersionLast="28" xr6:coauthVersionMax="28" xr10:uidLastSave="{00000000-0000-0000-0000-000000000000}"/>
  <bookViews>
    <workbookView xWindow="0" yWindow="0" windowWidth="23040" windowHeight="8616"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GanttChart!$A$1:$BN$28</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3" i="9" l="1"/>
  <c r="I53" i="9"/>
  <c r="F52" i="9"/>
  <c r="I52" i="9"/>
  <c r="F51" i="9"/>
  <c r="I51" i="9"/>
  <c r="F50" i="9"/>
  <c r="I50" i="9"/>
  <c r="F49" i="9"/>
  <c r="I49" i="9"/>
  <c r="F48" i="9"/>
  <c r="I48" i="9"/>
  <c r="F47" i="9"/>
  <c r="I47" i="9"/>
  <c r="F46" i="9"/>
  <c r="I46" i="9"/>
  <c r="F45" i="9"/>
  <c r="I45" i="9"/>
  <c r="F44" i="9"/>
  <c r="I44" i="9"/>
  <c r="F43" i="9"/>
  <c r="I43" i="9"/>
  <c r="F39" i="9"/>
  <c r="I39" i="9"/>
  <c r="F35" i="9"/>
  <c r="I35" i="9"/>
  <c r="F33" i="9"/>
  <c r="I33" i="9"/>
  <c r="F31" i="9"/>
  <c r="I31" i="9"/>
  <c r="F28" i="9"/>
  <c r="I28" i="9"/>
  <c r="F22" i="9"/>
  <c r="I22" i="9"/>
  <c r="F20" i="9"/>
  <c r="I20" i="9"/>
  <c r="F16" i="9"/>
  <c r="I16" i="9"/>
  <c r="F14" i="9"/>
  <c r="I14" i="9"/>
  <c r="F8" i="9"/>
  <c r="I8" i="9"/>
  <c r="F40" i="9"/>
  <c r="I40" i="9"/>
  <c r="F41" i="9"/>
  <c r="I41" i="9"/>
  <c r="F42" i="9"/>
  <c r="I42" i="9"/>
  <c r="F38" i="9"/>
  <c r="I38" i="9"/>
  <c r="F37" i="9"/>
  <c r="I37" i="9"/>
  <c r="F36" i="9"/>
  <c r="I36" i="9"/>
  <c r="F34" i="9"/>
  <c r="I34" i="9"/>
  <c r="F32" i="9"/>
  <c r="I32" i="9"/>
  <c r="F30" i="9"/>
  <c r="I30" i="9"/>
  <c r="F29" i="9"/>
  <c r="I29" i="9"/>
  <c r="F27" i="9"/>
  <c r="I27" i="9"/>
  <c r="F26" i="9"/>
  <c r="I26" i="9"/>
  <c r="F9" i="9"/>
  <c r="F19" i="9"/>
  <c r="F18" i="9"/>
  <c r="F17" i="9"/>
  <c r="F15" i="9"/>
  <c r="F25" i="9"/>
  <c r="F24" i="9"/>
  <c r="F23" i="9"/>
  <c r="F21" i="9"/>
  <c r="F10" i="9"/>
  <c r="K6" i="9"/>
  <c r="F12" i="9"/>
  <c r="K7" i="9"/>
  <c r="K4" i="9"/>
  <c r="F13" i="9"/>
  <c r="L6" i="9"/>
  <c r="I21" i="9"/>
  <c r="I15" i="9"/>
  <c r="I9" i="9"/>
  <c r="M6" i="9"/>
  <c r="I23" i="9"/>
  <c r="I17" i="9"/>
  <c r="N6" i="9"/>
  <c r="I12" i="9"/>
  <c r="I13" i="9"/>
  <c r="O6" i="9"/>
  <c r="K5" i="9"/>
  <c r="I24" i="9"/>
  <c r="I25" i="9"/>
  <c r="I18" i="9"/>
  <c r="I10" i="9"/>
  <c r="F11" i="9"/>
  <c r="P6" i="9"/>
  <c r="L7" i="9"/>
  <c r="I19" i="9"/>
  <c r="I11" i="9"/>
  <c r="Q6" i="9"/>
  <c r="M7" i="9"/>
  <c r="R6" i="9"/>
  <c r="N7" i="9"/>
  <c r="S6" i="9"/>
  <c r="O7" i="9"/>
  <c r="T6" i="9"/>
  <c r="U6" i="9"/>
  <c r="P7" i="9"/>
  <c r="V6" i="9"/>
  <c r="U7" i="9"/>
  <c r="Q7" i="9"/>
  <c r="V7" i="9"/>
  <c r="W6" i="9"/>
  <c r="W7" i="9"/>
  <c r="R7" i="9"/>
  <c r="R5" i="9"/>
  <c r="R4" i="9"/>
  <c r="S7" i="9"/>
  <c r="X6" i="9"/>
  <c r="T7" i="9"/>
  <c r="Y6" i="9"/>
  <c r="Z6" i="9"/>
  <c r="AA6" i="9"/>
  <c r="X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B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7" authorId="0" shapeId="0" xr:uid="{00000000-0006-0000-0000-000002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3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4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5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6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7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8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<sst xmlns="http://schemas.openxmlformats.org/spreadsheetml/2006/main" count="209" uniqueCount="196">
  <si>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</si>
  <si>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</si>
  <si>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</si>
  <si>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</si>
  <si>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</si>
  <si>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</si>
  <si>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</si>
  <si>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</si>
  <si>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</si>
  <si>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</si>
  <si>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</si>
  <si>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</si>
  <si>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</si>
  <si>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</si>
  <si>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</si>
  <si>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</si>
  <si>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</si>
  <si>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</si>
  <si>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</si>
  <si>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</si>
  <si>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</si>
  <si>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</si>
  <si>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</si>
  <si>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</si>
  <si>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</si>
  <si>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</si>
  <si>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</si>
  <si>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</si>
  <si>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</si>
  <si>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</si>
  <si>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</si>
  <si>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</si>
  <si>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</si>
  <si>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</si>
  <si>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</si>
  <si>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</si>
  <si>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</si>
  <si>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</si>
  <si>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</si>
  <si>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</si>
  <si>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</si>
  <si>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</si>
  <si>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</si>
  <si>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</si>
  <si>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</si>
  <si>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</si>
  <si>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</si>
  <si>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</si>
  <si>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</si>
  <si>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</si>
  <si>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</si>
  <si>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</si>
  <si>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</si>
  <si>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</si>
  <si>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</si>
  <si>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</si>
  <si>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</si>
  <si>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</si>
  <si>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</si>
  <si>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</si>
  <si>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</si>
  <si>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</si>
  <si>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</si>
  <si>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</si>
  <si>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</si>
  <si>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</si>
  <si>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</si>
  <si>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</si>
  <si>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</si>
  <si>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</si>
  <si>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</si>
  <si>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</si>
  <si>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</si>
  <si>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</si>
  <si>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</si>
  <si>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</si>
  <si>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</si>
  <si>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</si>
  <si>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</si>
  <si>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</si>
  <si>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</si>
  <si>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</si>
  <si>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</si>
  <si>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</si>
  <si>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</si>
  <si>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</si>
  <si>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</si>
  <si>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</si>
  <si>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</si>
  <si>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</si>
  <si>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</si>
  <si>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</si>
  <si>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</si>
  <si>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</si>
  <si>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</si>
  <si>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</si>
  <si>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</si>
  <si>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</si>
  <si>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</si>
  <si>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</si>
  <si>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</si>
  <si>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</si>
  <si>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</si>
  <si>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</si>
  <si>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</si>
  <si>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</si>
  <si>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</si>
  <si>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</si>
  <si>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</si>
  <si>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</si>
  <si>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</si>
  <si>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</si>
  <si>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</si>
  <si>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</si>
  <si>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</si>
  <si>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</si>
  <si>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</si>
  <si>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</si>
  <si>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</si>
  <si>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</si>
  <si>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</si>
  <si>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</si>
  <si>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</si>
  <si>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</si>
  <si>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</si>
  <si>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</si>
  <si>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</si>
  <si>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</si>
  <si>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Ranking System Project Schedule</t>
  </si>
  <si>
    <t>SS152</t>
  </si>
  <si>
    <t>Kyla Julian</t>
  </si>
  <si>
    <t>Initiation</t>
  </si>
  <si>
    <t>Kickoff Meeting</t>
  </si>
  <si>
    <t>Gather Information from the Client</t>
  </si>
  <si>
    <t>Determine the Project Scope &amp; Objectives</t>
  </si>
  <si>
    <t>Develop the Project Proposal</t>
  </si>
  <si>
    <t>Planning</t>
  </si>
  <si>
    <t>Assign Specific Roles for Each Project Member</t>
  </si>
  <si>
    <t>Develop Start-up Plan</t>
  </si>
  <si>
    <t>Define Project Cost Estimates</t>
  </si>
  <si>
    <t>Develop Staffing Plan</t>
  </si>
  <si>
    <t>Develop Resource Acquisition Plan</t>
  </si>
  <si>
    <t>2.2.1</t>
  </si>
  <si>
    <t>2.2.2</t>
  </si>
  <si>
    <t>2.2.3</t>
  </si>
  <si>
    <t>Develop Work Plan</t>
  </si>
  <si>
    <t>Define Project Scheduling Plan</t>
  </si>
  <si>
    <t>2.3.1</t>
  </si>
  <si>
    <t>Develop Project Tracking Plan</t>
  </si>
  <si>
    <t>Develop Communication Plan</t>
  </si>
  <si>
    <t>Develop Quality Plan</t>
  </si>
  <si>
    <t>Develop Risk Management Plan</t>
  </si>
  <si>
    <t>Develop Closeout Plan</t>
  </si>
  <si>
    <t>Project Plan Approval</t>
  </si>
  <si>
    <t>Execution</t>
  </si>
  <si>
    <t>Project Kickoff Meeting</t>
  </si>
  <si>
    <t xml:space="preserve">Discuss Requirements </t>
  </si>
  <si>
    <t>Procure Needed Resources</t>
  </si>
  <si>
    <t>Obtain Needed Workstations</t>
  </si>
  <si>
    <t>Design the Application</t>
  </si>
  <si>
    <t>Design the Architecture of the Database</t>
  </si>
  <si>
    <t>Create the Application's UI Wireframes</t>
  </si>
  <si>
    <t>Design the Integration Between System Components</t>
  </si>
  <si>
    <t>2.4.1</t>
  </si>
  <si>
    <t>2.4.2</t>
  </si>
  <si>
    <t>2.4.3</t>
  </si>
  <si>
    <t>2.4.4</t>
  </si>
  <si>
    <t>2.4.5</t>
  </si>
  <si>
    <t>3.3.1</t>
  </si>
  <si>
    <t>3.4.1</t>
  </si>
  <si>
    <t>3.5.1</t>
  </si>
  <si>
    <t>3.5.2</t>
  </si>
  <si>
    <t>3.5.3</t>
  </si>
  <si>
    <t>3.6.1</t>
  </si>
  <si>
    <t>3.6.2</t>
  </si>
  <si>
    <t>3.6.3</t>
  </si>
  <si>
    <t>3.7.1</t>
  </si>
  <si>
    <t>3.7.2</t>
  </si>
  <si>
    <t>3.8.1</t>
  </si>
  <si>
    <t>3.8.2</t>
  </si>
  <si>
    <t>Create the Architecture of the Database</t>
  </si>
  <si>
    <t>Design the Application's UI Wireframes</t>
  </si>
  <si>
    <t>Create the Integration Between System Components</t>
  </si>
  <si>
    <t>Code Igniter Training</t>
  </si>
  <si>
    <t>Development (Iteration I)</t>
  </si>
  <si>
    <t>Development (Iteration II)</t>
  </si>
  <si>
    <t>Initial Test</t>
  </si>
  <si>
    <t>3.7.3</t>
  </si>
  <si>
    <t xml:space="preserve">Debugging </t>
  </si>
  <si>
    <t>Present Prototype</t>
  </si>
  <si>
    <t>Development (Iteration III)</t>
  </si>
  <si>
    <t>Alpha</t>
  </si>
  <si>
    <t>3.8.3</t>
  </si>
  <si>
    <t xml:space="preserve">Project Closing </t>
  </si>
  <si>
    <t>Final Documentation</t>
  </si>
  <si>
    <t>Project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</si>
</sst>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numFmt numFmtId="166" formatCode="d\ mmm\ yyyy"/>
    <numFmt numFmtId="167" formatCode="[$-F800]dddd\,\ mmmm\ dd\,\ yyyy"/>
  </numFmts>
  <fonts count="8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1" tint="0.249977111117893"/>
      <name val="Arial"/>
      <family val="2"/>
      <scheme val="minor"/>
    </font>
    <font>
      <sz val="9"/>
      <name val="Arial"/>
      <family val="2"/>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90">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Fill="1" applyBorder="1" applyProtection="1">
      <protection locked="0"/>
    </xf>
    <xf numFmtId="0" fontId="45" fillId="24" borderId="0" xfId="0" applyNumberFormat="1" applyFont="1" applyFill="1" applyBorder="1" applyAlignment="1" applyProtection="1">
      <alignment vertical="center"/>
      <protection locked="0"/>
    </xf>
    <xf numFmtId="0" fontId="46" fillId="24" borderId="0" xfId="0" applyFont="1" applyFill="1" applyProtection="1"/>
    <xf numFmtId="0" fontId="47" fillId="24" borderId="0" xfId="0" applyFont="1" applyFill="1" applyBorder="1" applyAlignment="1">
      <alignment vertical="center"/>
    </xf>
    <xf numFmtId="0" fontId="46"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left" vertical="center"/>
    </xf>
    <xf numFmtId="0" fontId="49" fillId="27" borderId="16" xfId="0" applyFont="1" applyFill="1" applyBorder="1" applyAlignment="1" applyProtection="1">
      <alignment horizontal="left" vertical="center"/>
    </xf>
    <xf numFmtId="0" fontId="49" fillId="27" borderId="16" xfId="0" applyFont="1" applyFill="1" applyBorder="1" applyAlignment="1" applyProtection="1">
      <alignment horizontal="center" vertical="center" wrapText="1"/>
    </xf>
    <xf numFmtId="0" fontId="49" fillId="27" borderId="16" xfId="0" applyNumberFormat="1" applyFont="1" applyFill="1" applyBorder="1" applyAlignment="1" applyProtection="1">
      <alignment horizontal="center" vertical="center" wrapText="1"/>
    </xf>
    <xf numFmtId="0" fontId="49" fillId="27" borderId="16" xfId="0" applyFont="1" applyFill="1" applyBorder="1" applyAlignment="1" applyProtection="1">
      <alignment horizontal="center" vertical="center"/>
    </xf>
    <xf numFmtId="0" fontId="51" fillId="26" borderId="17" xfId="0" applyNumberFormat="1" applyFont="1" applyFill="1" applyBorder="1" applyAlignment="1" applyProtection="1">
      <alignment horizontal="center" vertical="center" shrinkToFit="1"/>
    </xf>
    <xf numFmtId="0" fontId="51" fillId="26" borderId="16" xfId="0" applyFont="1" applyFill="1" applyBorder="1" applyAlignment="1" applyProtection="1"/>
    <xf numFmtId="0" fontId="51" fillId="23" borderId="16" xfId="0" applyFont="1" applyFill="1" applyBorder="1" applyAlignment="1" applyProtection="1"/>
    <xf numFmtId="0" fontId="53" fillId="23" borderId="0" xfId="0" applyNumberFormat="1" applyFont="1" applyFill="1" applyBorder="1" applyProtection="1"/>
    <xf numFmtId="0" fontId="53" fillId="23" borderId="0" xfId="0" applyFont="1" applyFill="1" applyProtection="1"/>
    <xf numFmtId="0" fontId="53" fillId="23" borderId="0" xfId="0" applyNumberFormat="1" applyFont="1" applyFill="1" applyProtection="1"/>
    <xf numFmtId="165" fontId="50" fillId="23" borderId="15" xfId="0" applyNumberFormat="1" applyFont="1" applyFill="1" applyBorder="1" applyAlignment="1" applyProtection="1">
      <alignment horizontal="center" vertical="center" shrinkToFit="1"/>
    </xf>
    <xf numFmtId="0" fontId="53" fillId="23" borderId="0" xfId="0" applyFont="1" applyFill="1" applyBorder="1" applyProtection="1"/>
    <xf numFmtId="0" fontId="44" fillId="23" borderId="0" xfId="0" applyFont="1" applyFill="1" applyAlignment="1" applyProtection="1">
      <alignment vertical="center"/>
    </xf>
    <xf numFmtId="0" fontId="44" fillId="23" borderId="0" xfId="0" applyFont="1" applyFill="1" applyBorder="1" applyAlignment="1" applyProtection="1">
      <alignment vertical="center"/>
    </xf>
    <xf numFmtId="0" fontId="43" fillId="25" borderId="0" xfId="0" applyNumberFormat="1" applyFont="1" applyFill="1" applyBorder="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3" fillId="25" borderId="0" xfId="0" applyFont="1" applyFill="1" applyBorder="1" applyAlignment="1" applyProtection="1">
      <alignment vertical="center"/>
      <protection locked="0"/>
    </xf>
    <xf numFmtId="0" fontId="48"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1" fillId="26" borderId="18" xfId="0" applyNumberFormat="1" applyFont="1" applyFill="1" applyBorder="1" applyAlignment="1" applyProtection="1">
      <alignment horizontal="center" vertical="center" shrinkToFit="1"/>
    </xf>
    <xf numFmtId="0" fontId="51" fillId="26" borderId="19" xfId="0" applyNumberFormat="1" applyFont="1" applyFill="1" applyBorder="1" applyAlignment="1" applyProtection="1">
      <alignment horizontal="center" vertical="center" shrinkToFit="1"/>
    </xf>
    <xf numFmtId="0" fontId="51" fillId="26" borderId="20" xfId="0" applyNumberFormat="1" applyFont="1" applyFill="1" applyBorder="1" applyAlignment="1" applyProtection="1">
      <alignment horizontal="center" vertical="center" shrinkToFit="1"/>
    </xf>
    <xf numFmtId="0" fontId="51" fillId="26" borderId="21" xfId="0" applyNumberFormat="1" applyFont="1" applyFill="1" applyBorder="1" applyAlignment="1" applyProtection="1">
      <alignment horizontal="center" vertical="center" shrinkToFit="1"/>
    </xf>
    <xf numFmtId="165" fontId="50" fillId="23" borderId="22" xfId="0" applyNumberFormat="1" applyFont="1" applyFill="1" applyBorder="1" applyAlignment="1" applyProtection="1">
      <alignment horizontal="center" vertical="center" shrinkToFit="1"/>
    </xf>
    <xf numFmtId="165" fontId="50" fillId="23" borderId="23" xfId="0" applyNumberFormat="1" applyFont="1" applyFill="1" applyBorder="1" applyAlignment="1" applyProtection="1">
      <alignment horizontal="center" vertical="center" shrinkToFit="1"/>
    </xf>
    <xf numFmtId="165" fontId="50" fillId="23" borderId="24" xfId="0" applyNumberFormat="1" applyFont="1" applyFill="1" applyBorder="1" applyAlignment="1" applyProtection="1">
      <alignment horizontal="center" vertical="center" shrinkToFit="1"/>
    </xf>
    <xf numFmtId="165" fontId="50" fillId="23" borderId="25" xfId="0" applyNumberFormat="1" applyFont="1" applyFill="1" applyBorder="1" applyAlignment="1" applyProtection="1">
      <alignment horizontal="center" vertical="center" shrinkToFit="1"/>
    </xf>
    <xf numFmtId="165" fontId="50" fillId="23" borderId="26" xfId="0" applyNumberFormat="1" applyFont="1" applyFill="1" applyBorder="1" applyAlignment="1" applyProtection="1">
      <alignment horizontal="center" vertical="center" shrinkToFit="1"/>
    </xf>
    <xf numFmtId="165" fontId="50" fillId="23" borderId="27" xfId="0" applyNumberFormat="1" applyFont="1" applyFill="1" applyBorder="1" applyAlignment="1" applyProtection="1">
      <alignment horizontal="center" vertical="center" shrinkToFit="1"/>
    </xf>
    <xf numFmtId="165" fontId="50" fillId="23" borderId="28" xfId="0" applyNumberFormat="1" applyFont="1" applyFill="1" applyBorder="1" applyAlignment="1" applyProtection="1">
      <alignment horizontal="center" vertical="center" shrinkToFit="1"/>
    </xf>
    <xf numFmtId="165" fontId="50" fillId="23" borderId="29" xfId="0" applyNumberFormat="1" applyFont="1" applyFill="1" applyBorder="1" applyAlignment="1" applyProtection="1">
      <alignment horizontal="center" vertical="center" shrinkToFit="1"/>
    </xf>
    <xf numFmtId="165" fontId="50" fillId="23" borderId="30" xfId="0" applyNumberFormat="1" applyFont="1" applyFill="1" applyBorder="1" applyAlignment="1" applyProtection="1">
      <alignment horizontal="center" vertical="center" shrinkToFit="1"/>
    </xf>
    <xf numFmtId="165" fontId="50" fillId="23" borderId="31" xfId="0" applyNumberFormat="1" applyFont="1" applyFill="1" applyBorder="1" applyAlignment="1" applyProtection="1">
      <alignment horizontal="center" vertical="center" shrinkToFit="1"/>
    </xf>
    <xf numFmtId="165" fontId="50" fillId="23" borderId="32" xfId="0" applyNumberFormat="1" applyFont="1" applyFill="1" applyBorder="1" applyAlignment="1" applyProtection="1">
      <alignment horizontal="center" vertical="center" shrinkToFit="1"/>
    </xf>
    <xf numFmtId="165" fontId="50" fillId="23" borderId="33" xfId="0" applyNumberFormat="1" applyFont="1" applyFill="1" applyBorder="1" applyAlignment="1" applyProtection="1">
      <alignment horizontal="center" vertical="center" shrinkToFit="1"/>
    </xf>
    <xf numFmtId="165" fontId="50" fillId="23" borderId="34" xfId="0" applyNumberFormat="1" applyFont="1" applyFill="1" applyBorder="1" applyAlignment="1" applyProtection="1">
      <alignment horizontal="center" vertical="center" shrinkToFit="1"/>
    </xf>
    <xf numFmtId="165" fontId="50" fillId="23" borderId="35" xfId="0" applyNumberFormat="1" applyFont="1" applyFill="1" applyBorder="1" applyAlignment="1" applyProtection="1">
      <alignment horizontal="center" vertical="center" shrinkToFit="1"/>
    </xf>
    <xf numFmtId="165" fontId="50"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0" fontId="49" fillId="27" borderId="16" xfId="0" applyFont="1" applyFill="1" applyBorder="1" applyAlignment="1" applyProtection="1">
      <alignment horizontal="right" vertical="center" wrapText="1"/>
    </xf>
    <xf numFmtId="0" fontId="58" fillId="0" borderId="10" xfId="0" applyFont="1" applyFill="1" applyBorder="1" applyAlignment="1" applyProtection="1">
      <alignment vertical="center"/>
    </xf>
    <xf numFmtId="0" fontId="58" fillId="0" borderId="11" xfId="0" applyFont="1" applyBorder="1" applyAlignment="1" applyProtection="1">
      <alignment horizontal="center" vertical="center"/>
    </xf>
    <xf numFmtId="0" fontId="55" fillId="20" borderId="14" xfId="0" applyNumberFormat="1" applyFont="1" applyFill="1" applyBorder="1" applyAlignment="1" applyProtection="1">
      <alignment horizontal="left" vertical="center"/>
    </xf>
    <xf numFmtId="0" fontId="56" fillId="21" borderId="10" xfId="0" applyNumberFormat="1" applyFont="1" applyFill="1" applyBorder="1" applyAlignment="1" applyProtection="1">
      <alignment horizontal="left" vertical="center"/>
    </xf>
    <xf numFmtId="0" fontId="55" fillId="20" borderId="10" xfId="0" applyNumberFormat="1" applyFont="1" applyFill="1" applyBorder="1" applyAlignment="1" applyProtection="1">
      <alignment horizontal="left" vertical="center"/>
    </xf>
    <xf numFmtId="1" fontId="59" fillId="21" borderId="11" xfId="0" applyNumberFormat="1" applyFont="1" applyFill="1" applyBorder="1" applyAlignment="1" applyProtection="1">
      <alignment horizontal="center" vertical="center"/>
    </xf>
    <xf numFmtId="0" fontId="60" fillId="23" borderId="0" xfId="0" applyNumberFormat="1" applyFont="1" applyFill="1" applyBorder="1" applyProtection="1"/>
    <xf numFmtId="0" fontId="61" fillId="23" borderId="0" xfId="0" applyNumberFormat="1" applyFont="1" applyFill="1" applyBorder="1" applyAlignment="1" applyProtection="1">
      <alignment vertical="center"/>
      <protection locked="0"/>
    </xf>
    <xf numFmtId="0" fontId="62" fillId="23" borderId="0" xfId="34" applyNumberFormat="1" applyFont="1" applyFill="1" applyBorder="1" applyAlignment="1" applyProtection="1">
      <alignment horizontal="right" vertical="center"/>
      <protection locked="0"/>
    </xf>
    <xf numFmtId="0" fontId="61" fillId="23" borderId="0" xfId="0" applyFont="1" applyFill="1" applyBorder="1" applyAlignment="1" applyProtection="1">
      <alignment vertical="center"/>
      <protection locked="0"/>
    </xf>
    <xf numFmtId="0" fontId="63" fillId="23" borderId="0" xfId="0" applyFont="1" applyFill="1" applyBorder="1" applyAlignment="1" applyProtection="1">
      <alignment vertical="center"/>
      <protection locked="0"/>
    </xf>
    <xf numFmtId="0" fontId="64"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0" fontId="65" fillId="23" borderId="0" xfId="0" applyFont="1" applyFill="1" applyBorder="1" applyProtection="1"/>
    <xf numFmtId="0" fontId="66" fillId="23" borderId="0" xfId="0" applyFont="1" applyFill="1" applyAlignment="1" applyProtection="1">
      <alignment vertical="center"/>
    </xf>
    <xf numFmtId="0" fontId="65" fillId="23" borderId="0" xfId="0" applyNumberFormat="1" applyFont="1" applyFill="1" applyBorder="1" applyProtection="1"/>
    <xf numFmtId="0" fontId="66" fillId="23" borderId="0" xfId="0" applyNumberFormat="1" applyFont="1" applyFill="1" applyBorder="1" applyAlignment="1" applyProtection="1">
      <alignment vertical="center"/>
    </xf>
    <xf numFmtId="0" fontId="68" fillId="25" borderId="0" xfId="0" applyNumberFormat="1" applyFont="1" applyFill="1" applyBorder="1" applyAlignment="1" applyProtection="1">
      <alignment horizontal="left" vertical="center" indent="1"/>
      <protection locked="0"/>
    </xf>
    <xf numFmtId="0" fontId="67" fillId="23" borderId="0" xfId="0" applyFont="1" applyFill="1" applyBorder="1" applyAlignment="1" applyProtection="1">
      <alignment horizontal="right" vertical="center" indent="1"/>
    </xf>
    <xf numFmtId="0" fontId="67" fillId="22" borderId="37" xfId="0" applyNumberFormat="1" applyFont="1" applyFill="1" applyBorder="1" applyAlignment="1" applyProtection="1">
      <alignment horizontal="center" vertical="center"/>
      <protection locked="0"/>
    </xf>
    <xf numFmtId="0" fontId="69" fillId="23" borderId="41" xfId="0" applyNumberFormat="1" applyFont="1" applyFill="1" applyBorder="1" applyAlignment="1" applyProtection="1">
      <alignment vertical="center"/>
    </xf>
    <xf numFmtId="0" fontId="69" fillId="23" borderId="0" xfId="0" applyNumberFormat="1" applyFont="1" applyFill="1" applyBorder="1" applyAlignment="1" applyProtection="1">
      <alignment vertical="center"/>
    </xf>
    <xf numFmtId="0" fontId="69" fillId="23" borderId="42" xfId="0" applyNumberFormat="1" applyFont="1" applyFill="1" applyBorder="1" applyAlignment="1" applyProtection="1">
      <alignment vertical="center"/>
    </xf>
    <xf numFmtId="0" fontId="70"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1" fillId="0" borderId="0" xfId="0" applyFont="1" applyFill="1" applyBorder="1" applyAlignment="1"/>
    <xf numFmtId="0" fontId="72" fillId="0" borderId="0" xfId="0" applyFont="1" applyAlignment="1">
      <alignment horizontal="left" wrapText="1"/>
    </xf>
    <xf numFmtId="0" fontId="72" fillId="0" borderId="0" xfId="0" applyFont="1" applyAlignment="1">
      <alignment wrapText="1"/>
    </xf>
    <xf numFmtId="0" fontId="73" fillId="0" borderId="0" xfId="0" applyFont="1" applyAlignment="1">
      <alignment vertical="center"/>
    </xf>
    <xf numFmtId="0" fontId="72" fillId="0" borderId="0" xfId="0" applyFont="1" applyAlignment="1">
      <alignment vertical="center" wrapText="1"/>
    </xf>
    <xf numFmtId="0" fontId="1" fillId="0" borderId="0" xfId="0" applyFont="1" applyAlignment="1">
      <alignment vertical="center"/>
    </xf>
    <xf numFmtId="0" fontId="72" fillId="0" borderId="0" xfId="0" applyFont="1" applyFill="1" applyBorder="1" applyAlignment="1">
      <alignment vertical="center" wrapText="1"/>
    </xf>
    <xf numFmtId="0" fontId="73" fillId="0" borderId="0" xfId="0" applyFont="1"/>
    <xf numFmtId="0" fontId="73" fillId="0" borderId="0" xfId="0" applyFont="1" applyBorder="1"/>
    <xf numFmtId="0" fontId="73" fillId="0" borderId="0" xfId="0" applyFont="1" applyAlignment="1"/>
    <xf numFmtId="0" fontId="74" fillId="0" borderId="0" xfId="0" applyFont="1" applyFill="1" applyBorder="1" applyAlignment="1">
      <alignment vertical="center" wrapText="1"/>
    </xf>
    <xf numFmtId="0" fontId="76" fillId="0" borderId="0" xfId="0" applyFont="1" applyFill="1" applyBorder="1" applyAlignment="1"/>
    <xf numFmtId="0" fontId="32" fillId="0" borderId="0" xfId="34" applyFont="1" applyFill="1" applyBorder="1" applyAlignment="1" applyProtection="1">
      <alignment vertical="center"/>
    </xf>
    <xf numFmtId="0" fontId="77" fillId="0" borderId="0" xfId="0" applyFont="1" applyAlignment="1">
      <alignment horizontal="right"/>
    </xf>
    <xf numFmtId="0" fontId="72" fillId="0" borderId="0" xfId="0" applyFont="1"/>
    <xf numFmtId="0" fontId="76" fillId="0" borderId="0" xfId="0" applyFont="1" applyAlignment="1">
      <alignment horizontal="right"/>
    </xf>
    <xf numFmtId="0" fontId="79" fillId="0" borderId="0" xfId="0" applyFont="1" applyFill="1" applyBorder="1" applyAlignment="1">
      <alignment vertical="center" wrapText="1"/>
    </xf>
    <xf numFmtId="0" fontId="72" fillId="0" borderId="0" xfId="0" applyFont="1" applyAlignment="1"/>
    <xf numFmtId="0" fontId="72" fillId="0" borderId="0" xfId="0" applyFont="1" applyFill="1" applyBorder="1" applyAlignment="1">
      <alignment horizontal="left" vertical="center" wrapText="1"/>
    </xf>
    <xf numFmtId="0" fontId="72" fillId="0" borderId="0" xfId="0" applyFont="1" applyAlignment="1">
      <alignment horizontal="left" indent="1"/>
    </xf>
    <xf numFmtId="0" fontId="79" fillId="0" borderId="0" xfId="0" applyFont="1" applyAlignment="1"/>
    <xf numFmtId="0" fontId="77" fillId="0" borderId="0" xfId="0" applyFont="1" applyAlignment="1">
      <alignment horizontal="left" wrapText="1"/>
    </xf>
    <xf numFmtId="0" fontId="31" fillId="0" borderId="0" xfId="0" quotePrefix="1" applyFont="1" applyAlignment="1">
      <alignment horizontal="left" indent="1"/>
    </xf>
    <xf numFmtId="0" fontId="72" fillId="0" borderId="0" xfId="0" quotePrefix="1" applyFont="1" applyAlignment="1">
      <alignment horizontal="left" wrapText="1" indent="1"/>
    </xf>
    <xf numFmtId="0" fontId="72" fillId="0" borderId="0" xfId="0" quotePrefix="1" applyFont="1" applyAlignment="1">
      <alignment wrapText="1"/>
    </xf>
    <xf numFmtId="0" fontId="79" fillId="0" borderId="0" xfId="0" applyFont="1"/>
    <xf numFmtId="0" fontId="46" fillId="24" borderId="0" xfId="0" applyFont="1" applyFill="1" applyAlignment="1" applyProtection="1">
      <alignment horizontal="center" vertical="center"/>
    </xf>
    <xf numFmtId="0" fontId="39" fillId="0" borderId="10" xfId="0" applyFont="1" applyFill="1" applyBorder="1" applyAlignment="1" applyProtection="1">
      <alignment horizontal="left" vertical="center" wrapText="1" indent="2"/>
    </xf>
    <xf numFmtId="167" fontId="58" fillId="0" borderId="11" xfId="0" applyNumberFormat="1" applyFont="1" applyFill="1" applyBorder="1" applyAlignment="1" applyProtection="1">
      <alignment horizontal="center" vertical="center"/>
    </xf>
    <xf numFmtId="167" fontId="57" fillId="21" borderId="11" xfId="0" applyNumberFormat="1" applyFont="1" applyFill="1" applyBorder="1" applyAlignment="1" applyProtection="1">
      <alignment horizontal="center" vertical="center"/>
    </xf>
    <xf numFmtId="167" fontId="39" fillId="0" borderId="11" xfId="0" applyNumberFormat="1" applyFont="1" applyFill="1" applyBorder="1" applyAlignment="1" applyProtection="1">
      <alignment horizontal="center" vertical="center"/>
    </xf>
    <xf numFmtId="0" fontId="81" fillId="24" borderId="0" xfId="34" applyFont="1" applyFill="1" applyAlignment="1" applyProtection="1">
      <alignment horizontal="left" vertical="center"/>
    </xf>
    <xf numFmtId="0" fontId="67" fillId="23" borderId="27" xfId="0" applyNumberFormat="1" applyFont="1" applyFill="1" applyBorder="1" applyAlignment="1" applyProtection="1">
      <alignment horizontal="center" vertical="center"/>
    </xf>
    <xf numFmtId="0" fontId="67" fillId="23" borderId="15" xfId="0" applyNumberFormat="1" applyFont="1" applyFill="1" applyBorder="1" applyAlignment="1" applyProtection="1">
      <alignment horizontal="center" vertical="center"/>
    </xf>
    <xf numFmtId="0" fontId="67" fillId="23" borderId="28" xfId="0" applyNumberFormat="1" applyFont="1" applyFill="1" applyBorder="1" applyAlignment="1" applyProtection="1">
      <alignment horizontal="center" vertical="center"/>
    </xf>
    <xf numFmtId="166" fontId="52" fillId="23" borderId="27" xfId="0" applyNumberFormat="1" applyFont="1" applyFill="1" applyBorder="1" applyAlignment="1" applyProtection="1">
      <alignment horizontal="center" vertical="center"/>
    </xf>
    <xf numFmtId="166" fontId="52" fillId="23" borderId="15" xfId="0" applyNumberFormat="1" applyFont="1" applyFill="1" applyBorder="1" applyAlignment="1" applyProtection="1">
      <alignment horizontal="center" vertical="center"/>
    </xf>
    <xf numFmtId="166" fontId="52" fillId="23" borderId="28" xfId="0" applyNumberFormat="1" applyFont="1" applyFill="1" applyBorder="1" applyAlignment="1" applyProtection="1">
      <alignment horizontal="center" vertical="center"/>
    </xf>
    <xf numFmtId="0" fontId="67" fillId="23" borderId="22" xfId="0" applyNumberFormat="1" applyFont="1" applyFill="1" applyBorder="1" applyAlignment="1" applyProtection="1">
      <alignment horizontal="center" vertical="center"/>
    </xf>
    <xf numFmtId="0" fontId="67" fillId="23" borderId="24" xfId="0" applyNumberFormat="1" applyFont="1" applyFill="1" applyBorder="1" applyAlignment="1" applyProtection="1">
      <alignment horizontal="center" vertical="center"/>
    </xf>
    <xf numFmtId="164" fontId="67" fillId="22" borderId="38" xfId="0" applyNumberFormat="1" applyFont="1" applyFill="1" applyBorder="1" applyAlignment="1" applyProtection="1">
      <alignment horizontal="center" vertical="center" shrinkToFit="1"/>
      <protection locked="0"/>
    </xf>
    <xf numFmtId="164" fontId="67" fillId="22" borderId="39" xfId="0" applyNumberFormat="1" applyFont="1" applyFill="1" applyBorder="1" applyAlignment="1" applyProtection="1">
      <alignment horizontal="center" vertical="center" shrinkToFit="1"/>
      <protection locked="0"/>
    </xf>
    <xf numFmtId="164" fontId="67" fillId="22" borderId="40" xfId="0" applyNumberFormat="1" applyFont="1" applyFill="1" applyBorder="1" applyAlignment="1" applyProtection="1">
      <alignment horizontal="center" vertical="center" shrinkToFit="1"/>
      <protection locked="0"/>
    </xf>
    <xf numFmtId="0" fontId="67" fillId="23" borderId="23" xfId="0" applyNumberFormat="1" applyFont="1" applyFill="1" applyBorder="1" applyAlignment="1" applyProtection="1">
      <alignment horizontal="center" vertical="center"/>
    </xf>
    <xf numFmtId="166" fontId="52" fillId="23" borderId="22" xfId="0" applyNumberFormat="1" applyFont="1" applyFill="1" applyBorder="1" applyAlignment="1" applyProtection="1">
      <alignment horizontal="center" vertical="center"/>
    </xf>
    <xf numFmtId="166" fontId="52" fillId="23" borderId="24" xfId="0" applyNumberFormat="1" applyFont="1" applyFill="1" applyBorder="1" applyAlignment="1" applyProtection="1">
      <alignment horizontal="center" vertical="center"/>
    </xf>
    <xf numFmtId="166" fontId="52" fillId="23" borderId="23" xfId="0" applyNumberFormat="1" applyFont="1" applyFill="1" applyBorder="1" applyAlignment="1" applyProtection="1">
      <alignment horizontal="center" vertical="center"/>
    </xf>
    <xf numFmtId="0" fontId="67" fillId="23" borderId="25" xfId="0" applyNumberFormat="1" applyFont="1" applyFill="1" applyBorder="1" applyAlignment="1" applyProtection="1">
      <alignment horizontal="center" vertical="center"/>
    </xf>
    <xf numFmtId="0" fontId="67" fillId="23" borderId="26" xfId="0" applyNumberFormat="1" applyFont="1" applyFill="1" applyBorder="1" applyAlignment="1" applyProtection="1">
      <alignment horizontal="center" vertical="center"/>
    </xf>
    <xf numFmtId="166" fontId="52" fillId="23" borderId="25" xfId="0" applyNumberFormat="1" applyFont="1" applyFill="1" applyBorder="1" applyAlignment="1" applyProtection="1">
      <alignment horizontal="center" vertical="center"/>
    </xf>
    <xf numFmtId="166" fontId="52" fillId="23" borderId="26" xfId="0" applyNumberFormat="1" applyFont="1" applyFill="1" applyBorder="1" applyAlignment="1" applyProtection="1">
      <alignment horizontal="center" vertical="center"/>
    </xf>
    <xf numFmtId="0" fontId="67" fillId="23" borderId="35" xfId="0" applyNumberFormat="1" applyFont="1" applyFill="1" applyBorder="1" applyAlignment="1" applyProtection="1">
      <alignment horizontal="center" vertical="center"/>
    </xf>
    <xf numFmtId="0" fontId="67" fillId="23" borderId="36" xfId="0" applyNumberFormat="1" applyFont="1" applyFill="1" applyBorder="1" applyAlignment="1" applyProtection="1">
      <alignment horizontal="center" vertical="center"/>
    </xf>
    <xf numFmtId="166" fontId="52" fillId="23" borderId="35" xfId="0" applyNumberFormat="1" applyFont="1" applyFill="1" applyBorder="1" applyAlignment="1" applyProtection="1">
      <alignment horizontal="center" vertical="center"/>
    </xf>
    <xf numFmtId="166" fontId="52" fillId="23" borderId="36" xfId="0" applyNumberFormat="1" applyFont="1" applyFill="1" applyBorder="1" applyAlignment="1" applyProtection="1">
      <alignment horizontal="center" vertical="center"/>
    </xf>
    <xf numFmtId="166" fontId="52" fillId="23" borderId="29" xfId="0" applyNumberFormat="1" applyFont="1" applyFill="1" applyBorder="1" applyAlignment="1" applyProtection="1">
      <alignment horizontal="center" vertical="center"/>
    </xf>
    <xf numFmtId="166" fontId="52" fillId="23" borderId="30" xfId="0" applyNumberFormat="1" applyFont="1" applyFill="1" applyBorder="1" applyAlignment="1" applyProtection="1">
      <alignment horizontal="center" vertical="center"/>
    </xf>
    <xf numFmtId="0" fontId="67" fillId="23" borderId="31" xfId="0" applyNumberFormat="1" applyFont="1" applyFill="1" applyBorder="1" applyAlignment="1" applyProtection="1">
      <alignment horizontal="center" vertical="center"/>
    </xf>
    <xf numFmtId="0" fontId="67" fillId="23" borderId="32" xfId="0" applyNumberFormat="1" applyFont="1" applyFill="1" applyBorder="1" applyAlignment="1" applyProtection="1">
      <alignment horizontal="center" vertical="center"/>
    </xf>
    <xf numFmtId="166" fontId="52" fillId="23" borderId="31" xfId="0" applyNumberFormat="1" applyFont="1" applyFill="1" applyBorder="1" applyAlignment="1" applyProtection="1">
      <alignment horizontal="center" vertical="center"/>
    </xf>
    <xf numFmtId="166" fontId="52" fillId="23" borderId="32" xfId="0" applyNumberFormat="1" applyFont="1" applyFill="1" applyBorder="1" applyAlignment="1" applyProtection="1">
      <alignment horizontal="center" vertical="center"/>
    </xf>
    <xf numFmtId="0" fontId="67" fillId="23" borderId="29" xfId="0" applyNumberFormat="1" applyFont="1" applyFill="1" applyBorder="1" applyAlignment="1" applyProtection="1">
      <alignment horizontal="center" vertical="center"/>
    </xf>
    <xf numFmtId="0" fontId="67" fillId="23" borderId="30" xfId="0" applyNumberFormat="1" applyFont="1" applyFill="1" applyBorder="1" applyAlignment="1" applyProtection="1">
      <alignment horizontal="center" vertical="center"/>
    </xf>
    <xf numFmtId="0" fontId="67" fillId="23" borderId="33" xfId="0" applyNumberFormat="1" applyFont="1" applyFill="1" applyBorder="1" applyAlignment="1" applyProtection="1">
      <alignment horizontal="center" vertical="center"/>
    </xf>
    <xf numFmtId="0" fontId="67" fillId="23" borderId="34" xfId="0" applyNumberFormat="1" applyFont="1" applyFill="1" applyBorder="1" applyAlignment="1" applyProtection="1">
      <alignment horizontal="center" vertical="center"/>
    </xf>
    <xf numFmtId="166" fontId="52" fillId="23" borderId="33" xfId="0" applyNumberFormat="1" applyFont="1" applyFill="1" applyBorder="1" applyAlignment="1" applyProtection="1">
      <alignment horizontal="center" vertical="center"/>
    </xf>
    <xf numFmtId="166" fontId="52" fillId="23" borderId="34" xfId="0" applyNumberFormat="1" applyFont="1" applyFill="1" applyBorder="1" applyAlignment="1" applyProtection="1">
      <alignment horizontal="center" vertical="center"/>
    </xf>
    <xf numFmtId="0" fontId="7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1">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1603375</xdr:colOff>
      <xdr:row>5</xdr:row>
      <xdr:rowOff>104775</xdr:rowOff>
    </xdr:from>
    <xdr:to>
      <xdr:col>12</xdr:col>
      <xdr:colOff>177800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15240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58"/>
  <sheetViews>
    <sheetView showGridLines="0" tabSelected="1" zoomScale="25" zoomScaleNormal="25" zoomScalePageLayoutView="80" workbookViewId="0">
      <pane ySplit="7" topLeftCell="A8" activePane="bottomLeft" state="frozen"/>
      <selection pane="bottomLeft" activeCell="BO74" sqref="BO74"/>
    </sheetView>
  </sheetViews>
  <sheetFormatPr defaultColWidth="9.109375" defaultRowHeight="13.2" x14ac:dyDescent="0.25"/>
  <cols>
    <col min="1" max="1" width="5.77734375" style="35" customWidth="1"/>
    <col min="2" max="2" width="39.109375" style="33" customWidth="1"/>
    <col min="3" max="3" width="7.77734375" style="33" customWidth="1"/>
    <col min="4" max="4" width="6.77734375" style="36" hidden="1" customWidth="1"/>
    <col min="5" max="5" width="24.109375" style="33" customWidth="1"/>
    <col min="6" max="6" width="22.44140625" style="33" customWidth="1"/>
    <col min="7" max="7" width="6" style="33" customWidth="1"/>
    <col min="8" max="8" width="6.6640625" style="33" customWidth="1"/>
    <col min="9" max="9" width="5.77734375" style="33" customWidth="1"/>
    <col min="10" max="10" width="1.44140625" style="33" customWidth="1"/>
    <col min="11" max="66" width="2.44140625" style="33" customWidth="1"/>
    <col min="67" max="16384" width="9.109375" style="34"/>
  </cols>
  <sheetData>
    <row r="1" spans="1:150" s="51" customFormat="1" ht="33" customHeight="1" x14ac:dyDescent="0.25">
      <c r="A1" s="120" t="s">
        <v>128</v>
      </c>
      <c r="B1" s="48"/>
      <c r="C1" s="48"/>
      <c r="D1" s="48"/>
      <c r="E1" s="48"/>
      <c r="F1" s="48"/>
      <c r="G1" s="148"/>
      <c r="H1" s="49"/>
      <c r="I1" s="49"/>
      <c r="J1" s="49"/>
      <c r="K1" s="50" t="s">
        <v>68</v>
      </c>
      <c r="L1" s="49"/>
      <c r="M1" s="49"/>
      <c r="N1" s="49"/>
      <c r="O1" s="49"/>
      <c r="P1" s="49"/>
      <c r="Q1" s="49"/>
      <c r="R1" s="49"/>
      <c r="S1" s="49"/>
      <c r="T1" s="49"/>
      <c r="U1" s="49"/>
      <c r="V1" s="49"/>
      <c r="W1" s="49"/>
      <c r="X1" s="49"/>
      <c r="Y1" s="49"/>
      <c r="Z1" s="49"/>
      <c r="AA1" s="49"/>
      <c r="AB1" s="49"/>
      <c r="AC1" s="49"/>
      <c r="AD1" s="153" t="s">
        <v>125</v>
      </c>
      <c r="AE1" s="153"/>
      <c r="AF1" s="153"/>
      <c r="AG1" s="153"/>
      <c r="AH1" s="153"/>
      <c r="AI1" s="153"/>
      <c r="AJ1" s="153"/>
      <c r="AK1" s="153"/>
      <c r="AL1" s="153"/>
      <c r="AM1" s="153"/>
      <c r="AN1" s="153"/>
      <c r="AO1" s="153"/>
      <c r="AP1" s="153"/>
      <c r="AQ1" s="153"/>
      <c r="AR1" s="153"/>
      <c r="AS1" s="49"/>
      <c r="AT1" s="49"/>
      <c r="AU1" s="49"/>
      <c r="AV1" s="49"/>
      <c r="AW1" s="49"/>
      <c r="AX1" s="49"/>
      <c r="AY1" s="49"/>
      <c r="AZ1" s="49"/>
      <c r="BA1" s="49"/>
      <c r="BB1" s="49"/>
      <c r="BC1" s="49"/>
      <c r="BD1" s="49"/>
      <c r="BE1" s="49"/>
      <c r="BF1" s="49"/>
      <c r="BG1" s="49"/>
      <c r="BH1" s="49"/>
      <c r="BI1" s="49"/>
      <c r="BJ1" s="49"/>
      <c r="BK1" s="49"/>
      <c r="BL1" s="49"/>
      <c r="BM1" s="49"/>
      <c r="BN1" s="49"/>
    </row>
    <row r="2" spans="1:150" s="74" customFormat="1" ht="21" customHeight="1" x14ac:dyDescent="0.25">
      <c r="A2" s="114" t="s">
        <v>129</v>
      </c>
      <c r="B2" s="70"/>
      <c r="C2" s="70"/>
      <c r="D2" s="71"/>
      <c r="E2" s="72"/>
      <c r="F2" s="73"/>
    </row>
    <row r="3" spans="1:150" s="108" customFormat="1" ht="6.75" customHeight="1" thickBot="1" x14ac:dyDescent="0.25">
      <c r="A3" s="103"/>
      <c r="B3" s="104"/>
      <c r="C3" s="104"/>
      <c r="D3" s="105"/>
      <c r="E3" s="106"/>
      <c r="F3" s="107"/>
      <c r="K3" s="117"/>
      <c r="L3" s="118"/>
      <c r="M3" s="118"/>
      <c r="N3" s="118"/>
      <c r="O3" s="118"/>
      <c r="P3" s="118"/>
      <c r="Q3" s="119"/>
      <c r="R3" s="117"/>
      <c r="S3" s="118"/>
      <c r="T3" s="118"/>
      <c r="U3" s="118"/>
      <c r="V3" s="118"/>
      <c r="W3" s="118"/>
      <c r="X3" s="119"/>
      <c r="Y3" s="117"/>
      <c r="Z3" s="118"/>
      <c r="AA3" s="118"/>
      <c r="AB3" s="118"/>
      <c r="AC3" s="118"/>
      <c r="AD3" s="118"/>
      <c r="AE3" s="119"/>
      <c r="AF3" s="117"/>
      <c r="AG3" s="118"/>
      <c r="AH3" s="118"/>
      <c r="AI3" s="118"/>
      <c r="AJ3" s="118"/>
      <c r="AK3" s="118"/>
      <c r="AL3" s="119"/>
      <c r="AM3" s="117"/>
      <c r="AN3" s="118"/>
      <c r="AO3" s="118"/>
      <c r="AP3" s="118"/>
      <c r="AQ3" s="118"/>
      <c r="AR3" s="118"/>
      <c r="AS3" s="119"/>
      <c r="AT3" s="117"/>
      <c r="AU3" s="118"/>
      <c r="AV3" s="118"/>
      <c r="AW3" s="118"/>
      <c r="AX3" s="118"/>
      <c r="AY3" s="118"/>
      <c r="AZ3" s="119"/>
      <c r="BA3" s="117"/>
      <c r="BB3" s="118"/>
      <c r="BC3" s="118"/>
      <c r="BD3" s="118"/>
      <c r="BE3" s="118"/>
      <c r="BF3" s="118"/>
      <c r="BG3" s="119"/>
      <c r="BH3" s="117"/>
      <c r="BI3" s="118"/>
      <c r="BJ3" s="118"/>
      <c r="BK3" s="118"/>
      <c r="BL3" s="118"/>
      <c r="BM3" s="118"/>
      <c r="BN3" s="119"/>
    </row>
    <row r="4" spans="1:150" s="110" customFormat="1" ht="19.5" customHeight="1" thickBot="1" x14ac:dyDescent="0.3">
      <c r="A4" s="112"/>
      <c r="B4" s="115" t="s">
        <v>126</v>
      </c>
      <c r="C4" s="162">
        <v>43119</v>
      </c>
      <c r="D4" s="163"/>
      <c r="E4" s="164"/>
      <c r="H4" s="115" t="s">
        <v>67</v>
      </c>
      <c r="I4" s="116">
        <v>1</v>
      </c>
      <c r="K4" s="160" t="str">
        <f>"Week "&amp;(K6-($C$4-WEEKDAY($C$4,1)+2))/7+1</f>
        <v>Week 1</v>
      </c>
      <c r="L4" s="155"/>
      <c r="M4" s="155"/>
      <c r="N4" s="155"/>
      <c r="O4" s="155"/>
      <c r="P4" s="155"/>
      <c r="Q4" s="165"/>
      <c r="R4" s="160" t="str">
        <f>"Week "&amp;(R6-($C$4-WEEKDAY($C$4,1)+2))/7+1</f>
        <v>Week 2</v>
      </c>
      <c r="S4" s="155"/>
      <c r="T4" s="155"/>
      <c r="U4" s="155"/>
      <c r="V4" s="155"/>
      <c r="W4" s="155"/>
      <c r="X4" s="161"/>
      <c r="Y4" s="169" t="str">
        <f>"Week "&amp;(Y6-($C$4-WEEKDAY($C$4,1)+2))/7+1</f>
        <v>Week 3</v>
      </c>
      <c r="Z4" s="155"/>
      <c r="AA4" s="155"/>
      <c r="AB4" s="155"/>
      <c r="AC4" s="155"/>
      <c r="AD4" s="155"/>
      <c r="AE4" s="170"/>
      <c r="AF4" s="154" t="str">
        <f>"Week "&amp;(AF6-($C$4-WEEKDAY($C$4,1)+2))/7+1</f>
        <v>Week 4</v>
      </c>
      <c r="AG4" s="155"/>
      <c r="AH4" s="155"/>
      <c r="AI4" s="155"/>
      <c r="AJ4" s="155"/>
      <c r="AK4" s="155"/>
      <c r="AL4" s="156"/>
      <c r="AM4" s="183" t="str">
        <f>"Week "&amp;(AM6-($C$4-WEEKDAY($C$4,1)+2))/7+1</f>
        <v>Week 5</v>
      </c>
      <c r="AN4" s="155"/>
      <c r="AO4" s="155"/>
      <c r="AP4" s="155"/>
      <c r="AQ4" s="155"/>
      <c r="AR4" s="155"/>
      <c r="AS4" s="184"/>
      <c r="AT4" s="179" t="str">
        <f>"Week "&amp;(AT6-($C$4-WEEKDAY($C$4,1)+2))/7+1</f>
        <v>Week 6</v>
      </c>
      <c r="AU4" s="155"/>
      <c r="AV4" s="155"/>
      <c r="AW4" s="155"/>
      <c r="AX4" s="155"/>
      <c r="AY4" s="155"/>
      <c r="AZ4" s="180"/>
      <c r="BA4" s="185" t="str">
        <f>"Week "&amp;(BA6-($C$4-WEEKDAY($C$4,1)+2))/7+1</f>
        <v>Week 7</v>
      </c>
      <c r="BB4" s="155"/>
      <c r="BC4" s="155"/>
      <c r="BD4" s="155"/>
      <c r="BE4" s="155"/>
      <c r="BF4" s="155"/>
      <c r="BG4" s="186"/>
      <c r="BH4" s="173" t="str">
        <f>"Week "&amp;(BH6-($C$4-WEEKDAY($C$4,1)+2))/7+1</f>
        <v>Week 8</v>
      </c>
      <c r="BI4" s="155"/>
      <c r="BJ4" s="155"/>
      <c r="BK4" s="155"/>
      <c r="BL4" s="155"/>
      <c r="BM4" s="155"/>
      <c r="BN4" s="174"/>
    </row>
    <row r="5" spans="1:150" s="69" customFormat="1" ht="19.5" customHeight="1" thickBot="1" x14ac:dyDescent="0.3">
      <c r="A5" s="113"/>
      <c r="B5" s="115" t="s">
        <v>69</v>
      </c>
      <c r="C5" s="162" t="s">
        <v>130</v>
      </c>
      <c r="D5" s="163"/>
      <c r="E5" s="164"/>
      <c r="F5" s="111"/>
      <c r="G5" s="111"/>
      <c r="H5" s="111"/>
      <c r="I5" s="111"/>
      <c r="J5" s="68"/>
      <c r="K5" s="166">
        <f>K6</f>
        <v>43115</v>
      </c>
      <c r="L5" s="158"/>
      <c r="M5" s="158"/>
      <c r="N5" s="158"/>
      <c r="O5" s="158"/>
      <c r="P5" s="158"/>
      <c r="Q5" s="168"/>
      <c r="R5" s="166">
        <f>R6</f>
        <v>43122</v>
      </c>
      <c r="S5" s="158"/>
      <c r="T5" s="158"/>
      <c r="U5" s="158"/>
      <c r="V5" s="158"/>
      <c r="W5" s="158"/>
      <c r="X5" s="167"/>
      <c r="Y5" s="171">
        <f>Y6</f>
        <v>43129</v>
      </c>
      <c r="Z5" s="158"/>
      <c r="AA5" s="158"/>
      <c r="AB5" s="158"/>
      <c r="AC5" s="158"/>
      <c r="AD5" s="158"/>
      <c r="AE5" s="172"/>
      <c r="AF5" s="157">
        <f>AF6</f>
        <v>43136</v>
      </c>
      <c r="AG5" s="158"/>
      <c r="AH5" s="158"/>
      <c r="AI5" s="158"/>
      <c r="AJ5" s="158"/>
      <c r="AK5" s="158"/>
      <c r="AL5" s="159"/>
      <c r="AM5" s="177">
        <f>AM6</f>
        <v>43143</v>
      </c>
      <c r="AN5" s="158"/>
      <c r="AO5" s="158"/>
      <c r="AP5" s="158"/>
      <c r="AQ5" s="158"/>
      <c r="AR5" s="158"/>
      <c r="AS5" s="178"/>
      <c r="AT5" s="181">
        <f>AT6</f>
        <v>43150</v>
      </c>
      <c r="AU5" s="158"/>
      <c r="AV5" s="158"/>
      <c r="AW5" s="158"/>
      <c r="AX5" s="158"/>
      <c r="AY5" s="158"/>
      <c r="AZ5" s="182"/>
      <c r="BA5" s="187">
        <f>BA6</f>
        <v>43157</v>
      </c>
      <c r="BB5" s="158"/>
      <c r="BC5" s="158"/>
      <c r="BD5" s="158"/>
      <c r="BE5" s="158"/>
      <c r="BF5" s="158"/>
      <c r="BG5" s="188"/>
      <c r="BH5" s="175">
        <f>BH6</f>
        <v>43164</v>
      </c>
      <c r="BI5" s="158"/>
      <c r="BJ5" s="158"/>
      <c r="BK5" s="158"/>
      <c r="BL5" s="158"/>
      <c r="BM5" s="158"/>
      <c r="BN5" s="176"/>
    </row>
    <row r="6" spans="1:150" s="67" customFormat="1" ht="14.25" customHeight="1" x14ac:dyDescent="0.25">
      <c r="A6" s="63"/>
      <c r="B6" s="64"/>
      <c r="C6" s="64"/>
      <c r="D6" s="65"/>
      <c r="E6" s="64"/>
      <c r="F6" s="64"/>
      <c r="G6" s="64"/>
      <c r="H6" s="64"/>
      <c r="I6" s="64"/>
      <c r="J6" s="64"/>
      <c r="K6" s="79">
        <f>C4-WEEKDAY(C4,1)+2+7*(I4-1)</f>
        <v>43115</v>
      </c>
      <c r="L6" s="66">
        <f t="shared" ref="L6:AQ6" si="0">K6+1</f>
        <v>43116</v>
      </c>
      <c r="M6" s="66">
        <f t="shared" si="0"/>
        <v>43117</v>
      </c>
      <c r="N6" s="66">
        <f t="shared" si="0"/>
        <v>43118</v>
      </c>
      <c r="O6" s="66">
        <f t="shared" si="0"/>
        <v>43119</v>
      </c>
      <c r="P6" s="66">
        <f t="shared" si="0"/>
        <v>43120</v>
      </c>
      <c r="Q6" s="80">
        <f t="shared" si="0"/>
        <v>43121</v>
      </c>
      <c r="R6" s="79">
        <f t="shared" si="0"/>
        <v>43122</v>
      </c>
      <c r="S6" s="66">
        <f t="shared" si="0"/>
        <v>43123</v>
      </c>
      <c r="T6" s="66">
        <f t="shared" si="0"/>
        <v>43124</v>
      </c>
      <c r="U6" s="66">
        <f t="shared" ref="U6" si="1">T6+1</f>
        <v>43125</v>
      </c>
      <c r="V6" s="66">
        <f t="shared" ref="V6" si="2">U6+1</f>
        <v>43126</v>
      </c>
      <c r="W6" s="66">
        <f t="shared" ref="W6" si="3">V6+1</f>
        <v>43127</v>
      </c>
      <c r="X6" s="81">
        <f t="shared" si="0"/>
        <v>43128</v>
      </c>
      <c r="Y6" s="82">
        <f t="shared" si="0"/>
        <v>43129</v>
      </c>
      <c r="Z6" s="66">
        <f t="shared" si="0"/>
        <v>43130</v>
      </c>
      <c r="AA6" s="66">
        <f t="shared" si="0"/>
        <v>43131</v>
      </c>
      <c r="AB6" s="66">
        <f t="shared" si="0"/>
        <v>43132</v>
      </c>
      <c r="AC6" s="66">
        <f t="shared" si="0"/>
        <v>43133</v>
      </c>
      <c r="AD6" s="66">
        <f t="shared" si="0"/>
        <v>43134</v>
      </c>
      <c r="AE6" s="83">
        <f t="shared" si="0"/>
        <v>43135</v>
      </c>
      <c r="AF6" s="84">
        <f t="shared" si="0"/>
        <v>43136</v>
      </c>
      <c r="AG6" s="66">
        <f t="shared" si="0"/>
        <v>43137</v>
      </c>
      <c r="AH6" s="66">
        <f t="shared" si="0"/>
        <v>43138</v>
      </c>
      <c r="AI6" s="66">
        <f t="shared" si="0"/>
        <v>43139</v>
      </c>
      <c r="AJ6" s="66">
        <f t="shared" si="0"/>
        <v>43140</v>
      </c>
      <c r="AK6" s="66">
        <f t="shared" si="0"/>
        <v>43141</v>
      </c>
      <c r="AL6" s="85">
        <f t="shared" si="0"/>
        <v>43142</v>
      </c>
      <c r="AM6" s="86">
        <f t="shared" si="0"/>
        <v>43143</v>
      </c>
      <c r="AN6" s="66">
        <f t="shared" si="0"/>
        <v>43144</v>
      </c>
      <c r="AO6" s="66">
        <f t="shared" si="0"/>
        <v>43145</v>
      </c>
      <c r="AP6" s="66">
        <f t="shared" si="0"/>
        <v>43146</v>
      </c>
      <c r="AQ6" s="66">
        <f t="shared" si="0"/>
        <v>43147</v>
      </c>
      <c r="AR6" s="66">
        <f t="shared" ref="AR6:BN6" si="4">AQ6+1</f>
        <v>43148</v>
      </c>
      <c r="AS6" s="87">
        <f t="shared" si="4"/>
        <v>43149</v>
      </c>
      <c r="AT6" s="88">
        <f t="shared" si="4"/>
        <v>43150</v>
      </c>
      <c r="AU6" s="66">
        <f t="shared" si="4"/>
        <v>43151</v>
      </c>
      <c r="AV6" s="66">
        <f t="shared" si="4"/>
        <v>43152</v>
      </c>
      <c r="AW6" s="66">
        <f t="shared" si="4"/>
        <v>43153</v>
      </c>
      <c r="AX6" s="66">
        <f t="shared" si="4"/>
        <v>43154</v>
      </c>
      <c r="AY6" s="66">
        <f t="shared" si="4"/>
        <v>43155</v>
      </c>
      <c r="AZ6" s="89">
        <f t="shared" si="4"/>
        <v>43156</v>
      </c>
      <c r="BA6" s="90">
        <f t="shared" si="4"/>
        <v>43157</v>
      </c>
      <c r="BB6" s="66">
        <f t="shared" si="4"/>
        <v>43158</v>
      </c>
      <c r="BC6" s="66">
        <f t="shared" si="4"/>
        <v>43159</v>
      </c>
      <c r="BD6" s="66">
        <f t="shared" si="4"/>
        <v>43160</v>
      </c>
      <c r="BE6" s="66">
        <f t="shared" si="4"/>
        <v>43161</v>
      </c>
      <c r="BF6" s="66">
        <f t="shared" si="4"/>
        <v>43162</v>
      </c>
      <c r="BG6" s="91">
        <f t="shared" si="4"/>
        <v>43163</v>
      </c>
      <c r="BH6" s="92">
        <f t="shared" si="4"/>
        <v>43164</v>
      </c>
      <c r="BI6" s="66">
        <f t="shared" si="4"/>
        <v>43165</v>
      </c>
      <c r="BJ6" s="66">
        <f t="shared" si="4"/>
        <v>43166</v>
      </c>
      <c r="BK6" s="66">
        <f t="shared" si="4"/>
        <v>43167</v>
      </c>
      <c r="BL6" s="66">
        <f t="shared" si="4"/>
        <v>43168</v>
      </c>
      <c r="BM6" s="66">
        <f t="shared" si="4"/>
        <v>43169</v>
      </c>
      <c r="BN6" s="93">
        <f t="shared" si="4"/>
        <v>43170</v>
      </c>
    </row>
    <row r="7" spans="1:150" s="62" customFormat="1" ht="30" customHeight="1" thickBot="1" x14ac:dyDescent="0.25">
      <c r="A7" s="55" t="s">
        <v>0</v>
      </c>
      <c r="B7" s="56" t="s">
        <v>59</v>
      </c>
      <c r="C7" s="57" t="s">
        <v>60</v>
      </c>
      <c r="D7" s="58" t="s">
        <v>66</v>
      </c>
      <c r="E7" s="59" t="s">
        <v>61</v>
      </c>
      <c r="F7" s="59" t="s">
        <v>62</v>
      </c>
      <c r="G7" s="57" t="s">
        <v>63</v>
      </c>
      <c r="H7" s="57" t="s">
        <v>64</v>
      </c>
      <c r="I7" s="96" t="s">
        <v>65</v>
      </c>
      <c r="J7" s="54"/>
      <c r="K7" s="76" t="str">
        <f t="shared" ref="K7:AP7" si="5">CHOOSE(WEEKDAY(K6,1),"S","M","T","W","T","F","S")</f>
        <v>M</v>
      </c>
      <c r="L7" s="60" t="str">
        <f t="shared" si="5"/>
        <v>T</v>
      </c>
      <c r="M7" s="60" t="str">
        <f t="shared" si="5"/>
        <v>W</v>
      </c>
      <c r="N7" s="60" t="str">
        <f t="shared" si="5"/>
        <v>T</v>
      </c>
      <c r="O7" s="60" t="str">
        <f t="shared" si="5"/>
        <v>F</v>
      </c>
      <c r="P7" s="60" t="str">
        <f t="shared" si="5"/>
        <v>S</v>
      </c>
      <c r="Q7" s="77" t="str">
        <f t="shared" si="5"/>
        <v>S</v>
      </c>
      <c r="R7" s="76" t="str">
        <f t="shared" si="5"/>
        <v>M</v>
      </c>
      <c r="S7" s="60" t="str">
        <f t="shared" si="5"/>
        <v>T</v>
      </c>
      <c r="T7" s="60" t="str">
        <f t="shared" si="5"/>
        <v>W</v>
      </c>
      <c r="U7" s="60" t="str">
        <f t="shared" si="5"/>
        <v>T</v>
      </c>
      <c r="V7" s="60" t="str">
        <f t="shared" si="5"/>
        <v>F</v>
      </c>
      <c r="W7" s="60" t="str">
        <f t="shared" si="5"/>
        <v>S</v>
      </c>
      <c r="X7" s="77" t="str">
        <f t="shared" si="5"/>
        <v>S</v>
      </c>
      <c r="Y7" s="75" t="str">
        <f t="shared" si="5"/>
        <v>M</v>
      </c>
      <c r="Z7" s="60" t="str">
        <f t="shared" si="5"/>
        <v>T</v>
      </c>
      <c r="AA7" s="60" t="str">
        <f t="shared" si="5"/>
        <v>W</v>
      </c>
      <c r="AB7" s="60" t="str">
        <f t="shared" si="5"/>
        <v>T</v>
      </c>
      <c r="AC7" s="60" t="str">
        <f t="shared" si="5"/>
        <v>F</v>
      </c>
      <c r="AD7" s="60" t="str">
        <f t="shared" si="5"/>
        <v>S</v>
      </c>
      <c r="AE7" s="78" t="str">
        <f t="shared" si="5"/>
        <v>S</v>
      </c>
      <c r="AF7" s="76" t="str">
        <f t="shared" si="5"/>
        <v>M</v>
      </c>
      <c r="AG7" s="60" t="str">
        <f t="shared" si="5"/>
        <v>T</v>
      </c>
      <c r="AH7" s="60" t="str">
        <f t="shared" si="5"/>
        <v>W</v>
      </c>
      <c r="AI7" s="60" t="str">
        <f t="shared" si="5"/>
        <v>T</v>
      </c>
      <c r="AJ7" s="60" t="str">
        <f t="shared" si="5"/>
        <v>F</v>
      </c>
      <c r="AK7" s="60" t="str">
        <f t="shared" si="5"/>
        <v>S</v>
      </c>
      <c r="AL7" s="77" t="str">
        <f t="shared" si="5"/>
        <v>S</v>
      </c>
      <c r="AM7" s="76" t="str">
        <f t="shared" si="5"/>
        <v>M</v>
      </c>
      <c r="AN7" s="60" t="str">
        <f t="shared" si="5"/>
        <v>T</v>
      </c>
      <c r="AO7" s="60" t="str">
        <f t="shared" si="5"/>
        <v>W</v>
      </c>
      <c r="AP7" s="60" t="str">
        <f t="shared" si="5"/>
        <v>T</v>
      </c>
      <c r="AQ7" s="60" t="str">
        <f t="shared" ref="AQ7:BN7" si="6">CHOOSE(WEEKDAY(AQ6,1),"S","M","T","W","T","F","S")</f>
        <v>F</v>
      </c>
      <c r="AR7" s="60" t="str">
        <f t="shared" si="6"/>
        <v>S</v>
      </c>
      <c r="AS7" s="77" t="str">
        <f t="shared" si="6"/>
        <v>S</v>
      </c>
      <c r="AT7" s="76" t="str">
        <f t="shared" si="6"/>
        <v>M</v>
      </c>
      <c r="AU7" s="60" t="str">
        <f t="shared" si="6"/>
        <v>T</v>
      </c>
      <c r="AV7" s="60" t="str">
        <f t="shared" si="6"/>
        <v>W</v>
      </c>
      <c r="AW7" s="60" t="str">
        <f t="shared" si="6"/>
        <v>T</v>
      </c>
      <c r="AX7" s="60" t="str">
        <f t="shared" si="6"/>
        <v>F</v>
      </c>
      <c r="AY7" s="60" t="str">
        <f t="shared" si="6"/>
        <v>S</v>
      </c>
      <c r="AZ7" s="77" t="str">
        <f t="shared" si="6"/>
        <v>S</v>
      </c>
      <c r="BA7" s="76" t="str">
        <f t="shared" si="6"/>
        <v>M</v>
      </c>
      <c r="BB7" s="60" t="str">
        <f t="shared" si="6"/>
        <v>T</v>
      </c>
      <c r="BC7" s="60" t="str">
        <f t="shared" si="6"/>
        <v>W</v>
      </c>
      <c r="BD7" s="60" t="str">
        <f t="shared" si="6"/>
        <v>T</v>
      </c>
      <c r="BE7" s="60" t="str">
        <f t="shared" si="6"/>
        <v>F</v>
      </c>
      <c r="BF7" s="60" t="str">
        <f t="shared" si="6"/>
        <v>S</v>
      </c>
      <c r="BG7" s="77" t="str">
        <f t="shared" si="6"/>
        <v>S</v>
      </c>
      <c r="BH7" s="76" t="str">
        <f t="shared" si="6"/>
        <v>M</v>
      </c>
      <c r="BI7" s="60" t="str">
        <f t="shared" si="6"/>
        <v>T</v>
      </c>
      <c r="BJ7" s="60" t="str">
        <f t="shared" si="6"/>
        <v>W</v>
      </c>
      <c r="BK7" s="60" t="str">
        <f t="shared" si="6"/>
        <v>T</v>
      </c>
      <c r="BL7" s="60" t="str">
        <f t="shared" si="6"/>
        <v>F</v>
      </c>
      <c r="BM7" s="60" t="str">
        <f t="shared" si="6"/>
        <v>S</v>
      </c>
      <c r="BN7" s="77" t="str">
        <f t="shared" si="6"/>
        <v>S</v>
      </c>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c r="DA7" s="61"/>
      <c r="DB7" s="61"/>
      <c r="DC7" s="61"/>
      <c r="DD7" s="61"/>
      <c r="DE7" s="61"/>
      <c r="DF7" s="61"/>
      <c r="DG7" s="61"/>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row>
    <row r="8" spans="1:150" s="37" customFormat="1" ht="18" thickTop="1" x14ac:dyDescent="0.25">
      <c r="A8" s="99">
        <v>1</v>
      </c>
      <c r="B8" s="94" t="s">
        <v>131</v>
      </c>
      <c r="D8" s="38"/>
      <c r="E8" s="150">
        <v>43119</v>
      </c>
      <c r="F8" s="151">
        <f t="shared" ref="F8" si="7">IF(ISBLANK(E8)," - ",IF(G8=0,E8,E8+G8-1))</f>
        <v>43129</v>
      </c>
      <c r="G8" s="52">
        <v>11</v>
      </c>
      <c r="H8" s="53">
        <v>1</v>
      </c>
      <c r="I8" s="109">
        <f t="shared" ref="I8" si="8">IF(OR(F8=0,E8=0),0,NETWORKDAYS(E8,F8))</f>
        <v>7</v>
      </c>
      <c r="J8" s="10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row>
    <row r="9" spans="1:150" s="40" customFormat="1" ht="17.399999999999999" x14ac:dyDescent="0.25">
      <c r="A9" s="100">
        <v>1.1000000000000001</v>
      </c>
      <c r="B9" s="43" t="s">
        <v>132</v>
      </c>
      <c r="C9" s="97"/>
      <c r="D9" s="98"/>
      <c r="E9" s="150">
        <v>43119</v>
      </c>
      <c r="F9" s="151">
        <f t="shared" ref="F9:F14" si="9">IF(ISBLANK(E9)," - ",IF(G9=0,E9,E9+G9-1))</f>
        <v>43119</v>
      </c>
      <c r="G9" s="52">
        <v>1</v>
      </c>
      <c r="H9" s="53">
        <v>1</v>
      </c>
      <c r="I9" s="109">
        <f t="shared" ref="I9:I14" si="10">IF(OR(F9=0,E9=0),0,NETWORKDAYS(E9,F9))</f>
        <v>1</v>
      </c>
      <c r="J9" s="10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row>
    <row r="10" spans="1:150" s="40" customFormat="1" ht="17.399999999999999" x14ac:dyDescent="0.25">
      <c r="A10" s="100">
        <v>1.2</v>
      </c>
      <c r="B10" s="43" t="s">
        <v>133</v>
      </c>
      <c r="C10" s="97"/>
      <c r="D10" s="98"/>
      <c r="E10" s="150">
        <v>43151</v>
      </c>
      <c r="F10" s="151">
        <f t="shared" si="9"/>
        <v>43155</v>
      </c>
      <c r="G10" s="52">
        <v>5</v>
      </c>
      <c r="H10" s="53">
        <v>0.9</v>
      </c>
      <c r="I10" s="109">
        <f t="shared" si="10"/>
        <v>4</v>
      </c>
      <c r="J10" s="10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row>
    <row r="11" spans="1:150" s="40" customFormat="1" ht="17.399999999999999" x14ac:dyDescent="0.25">
      <c r="A11" s="100">
        <v>1.3</v>
      </c>
      <c r="B11" s="43" t="s">
        <v>134</v>
      </c>
      <c r="C11" s="97"/>
      <c r="D11" s="98"/>
      <c r="E11" s="150">
        <v>43154</v>
      </c>
      <c r="F11" s="151">
        <f t="shared" si="9"/>
        <v>43154</v>
      </c>
      <c r="G11" s="52">
        <v>1</v>
      </c>
      <c r="H11" s="53">
        <v>1</v>
      </c>
      <c r="I11" s="109">
        <f t="shared" si="10"/>
        <v>1</v>
      </c>
      <c r="J11" s="10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row>
    <row r="12" spans="1:150" s="40" customFormat="1" ht="17.399999999999999" x14ac:dyDescent="0.25">
      <c r="A12" s="100">
        <v>1.4</v>
      </c>
      <c r="B12" s="43" t="s">
        <v>135</v>
      </c>
      <c r="C12" s="97"/>
      <c r="D12" s="98"/>
      <c r="E12" s="150">
        <v>43157</v>
      </c>
      <c r="F12" s="151">
        <f t="shared" si="9"/>
        <v>43159</v>
      </c>
      <c r="G12" s="52">
        <v>3</v>
      </c>
      <c r="H12" s="53">
        <v>0.9</v>
      </c>
      <c r="I12" s="109">
        <f t="shared" si="10"/>
        <v>3</v>
      </c>
      <c r="J12" s="10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row>
    <row r="13" spans="1:150" s="40" customFormat="1" ht="17.399999999999999" x14ac:dyDescent="0.25">
      <c r="A13" s="100">
        <v>1.5</v>
      </c>
      <c r="B13" s="149" t="s">
        <v>183</v>
      </c>
      <c r="C13" s="97"/>
      <c r="D13" s="98"/>
      <c r="E13" s="150">
        <v>43168</v>
      </c>
      <c r="F13" s="151">
        <f t="shared" si="9"/>
        <v>43177</v>
      </c>
      <c r="G13" s="52">
        <v>10</v>
      </c>
      <c r="H13" s="53">
        <v>1</v>
      </c>
      <c r="I13" s="109">
        <f t="shared" si="10"/>
        <v>6</v>
      </c>
      <c r="J13" s="10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row>
    <row r="14" spans="1:150" s="40" customFormat="1" ht="17.399999999999999" x14ac:dyDescent="0.25">
      <c r="A14" s="101">
        <v>2</v>
      </c>
      <c r="B14" s="95" t="s">
        <v>136</v>
      </c>
      <c r="C14" s="39"/>
      <c r="D14" s="44"/>
      <c r="E14" s="150">
        <v>43154</v>
      </c>
      <c r="F14" s="151">
        <f t="shared" si="9"/>
        <v>43154</v>
      </c>
      <c r="G14" s="52">
        <v>1</v>
      </c>
      <c r="H14" s="53">
        <v>1</v>
      </c>
      <c r="I14" s="109">
        <f t="shared" si="10"/>
        <v>1</v>
      </c>
      <c r="J14" s="10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150" s="40" customFormat="1" ht="17.399999999999999" x14ac:dyDescent="0.25">
      <c r="A15" s="100">
        <v>2.1</v>
      </c>
      <c r="B15" s="43" t="s">
        <v>137</v>
      </c>
      <c r="D15" s="41"/>
      <c r="E15" s="150">
        <v>43154</v>
      </c>
      <c r="F15" s="151">
        <f t="shared" ref="F15:F19" si="11">IF(ISBLANK(E15)," - ",IF(G15=0,E15,E15+G15-1))</f>
        <v>43154</v>
      </c>
      <c r="G15" s="52">
        <v>1</v>
      </c>
      <c r="H15" s="53">
        <v>1</v>
      </c>
      <c r="I15" s="109">
        <f>IF(OR(F15=0,E15=0),0,NETWORKDAYS(E15,F15))</f>
        <v>1</v>
      </c>
      <c r="J15" s="10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150" s="40" customFormat="1" ht="17.399999999999999" x14ac:dyDescent="0.25">
      <c r="A16" s="101">
        <v>2.2000000000000002</v>
      </c>
      <c r="B16" s="95" t="s">
        <v>138</v>
      </c>
      <c r="C16" s="39"/>
      <c r="D16" s="44"/>
      <c r="E16" s="150">
        <v>43157</v>
      </c>
      <c r="F16" s="151">
        <f t="shared" si="11"/>
        <v>43159</v>
      </c>
      <c r="G16" s="52">
        <v>3</v>
      </c>
      <c r="H16" s="53">
        <v>1</v>
      </c>
      <c r="I16" s="109">
        <f t="shared" ref="I16" si="12">IF(OR(F16=0,E16=0),0,NETWORKDAYS(E16,F16))</f>
        <v>3</v>
      </c>
      <c r="J16" s="10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row>
    <row r="17" spans="1:150" s="40" customFormat="1" ht="17.399999999999999" x14ac:dyDescent="0.25">
      <c r="A17" s="100" t="s">
        <v>142</v>
      </c>
      <c r="B17" s="43" t="s">
        <v>139</v>
      </c>
      <c r="D17" s="41"/>
      <c r="E17" s="150">
        <v>43157</v>
      </c>
      <c r="F17" s="151">
        <f t="shared" si="11"/>
        <v>43157</v>
      </c>
      <c r="G17" s="52">
        <v>1</v>
      </c>
      <c r="H17" s="53">
        <v>0.95</v>
      </c>
      <c r="I17" s="109">
        <f>IF(OR(F17=0,E17=0),0,NETWORKDAYS(E17,F17))</f>
        <v>1</v>
      </c>
      <c r="J17" s="10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row>
    <row r="18" spans="1:150" s="39" customFormat="1" ht="17.399999999999999" x14ac:dyDescent="0.25">
      <c r="A18" s="100" t="s">
        <v>143</v>
      </c>
      <c r="B18" s="43" t="s">
        <v>140</v>
      </c>
      <c r="C18" s="40"/>
      <c r="D18" s="41"/>
      <c r="E18" s="150">
        <v>43158</v>
      </c>
      <c r="F18" s="151">
        <f t="shared" si="11"/>
        <v>43158</v>
      </c>
      <c r="G18" s="52">
        <v>1</v>
      </c>
      <c r="H18" s="53">
        <v>0.99</v>
      </c>
      <c r="I18" s="109">
        <f>IF(OR(F18=0,E18=0),0,NETWORKDAYS(E18,F18))</f>
        <v>1</v>
      </c>
      <c r="J18" s="10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row>
    <row r="19" spans="1:150" s="40" customFormat="1" ht="17.399999999999999" x14ac:dyDescent="0.25">
      <c r="A19" s="100" t="s">
        <v>144</v>
      </c>
      <c r="B19" s="43" t="s">
        <v>141</v>
      </c>
      <c r="D19" s="41"/>
      <c r="E19" s="150">
        <v>43159</v>
      </c>
      <c r="F19" s="151">
        <f t="shared" si="11"/>
        <v>43159</v>
      </c>
      <c r="G19" s="52">
        <v>1</v>
      </c>
      <c r="H19" s="53">
        <v>0.99</v>
      </c>
      <c r="I19" s="109">
        <f>IF(OR(F19=0,E19=0),0,NETWORKDAYS(E19,F19))</f>
        <v>1</v>
      </c>
      <c r="J19" s="10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row>
    <row r="20" spans="1:150" s="40" customFormat="1" ht="17.399999999999999" x14ac:dyDescent="0.25">
      <c r="A20" s="101">
        <v>2.2999999999999998</v>
      </c>
      <c r="B20" s="95" t="s">
        <v>145</v>
      </c>
      <c r="C20" s="39"/>
      <c r="D20" s="44"/>
      <c r="E20" s="152">
        <v>43160</v>
      </c>
      <c r="F20" s="151">
        <f t="shared" ref="F20" si="13">IF(ISBLANK(E20)," - ",IF(G20=0,E20,E20+G20-1))</f>
        <v>43160</v>
      </c>
      <c r="G20" s="52">
        <v>1</v>
      </c>
      <c r="H20" s="53">
        <v>1</v>
      </c>
      <c r="I20" s="109">
        <f t="shared" ref="I20" si="14">IF(OR(F20=0,E20=0),0,NETWORKDAYS(E20,F20))</f>
        <v>1</v>
      </c>
      <c r="J20" s="10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row>
    <row r="21" spans="1:150" s="40" customFormat="1" ht="17.399999999999999" x14ac:dyDescent="0.25">
      <c r="A21" s="100" t="s">
        <v>147</v>
      </c>
      <c r="B21" s="43" t="s">
        <v>146</v>
      </c>
      <c r="D21" s="41"/>
      <c r="E21" s="152">
        <v>43160</v>
      </c>
      <c r="F21" s="151">
        <f t="shared" ref="F21:F25" si="15">IF(ISBLANK(E21)," - ",IF(G21=0,E21,E21+G21-1))</f>
        <v>43160</v>
      </c>
      <c r="G21" s="52">
        <v>1</v>
      </c>
      <c r="H21" s="53">
        <v>1</v>
      </c>
      <c r="I21" s="109">
        <f>IF(OR(F21=0,E21=0),0,NETWORKDAYS(E21,F21))</f>
        <v>1</v>
      </c>
      <c r="J21" s="10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row>
    <row r="22" spans="1:150" s="40" customFormat="1" ht="17.399999999999999" x14ac:dyDescent="0.25">
      <c r="A22" s="101">
        <v>2.4</v>
      </c>
      <c r="B22" s="95" t="s">
        <v>148</v>
      </c>
      <c r="C22" s="39"/>
      <c r="D22" s="44"/>
      <c r="E22" s="150">
        <v>43154</v>
      </c>
      <c r="F22" s="151">
        <f t="shared" si="15"/>
        <v>43158</v>
      </c>
      <c r="G22" s="52">
        <v>5</v>
      </c>
      <c r="H22" s="53">
        <v>1</v>
      </c>
      <c r="I22" s="109">
        <f t="shared" ref="I22" si="16">IF(OR(F22=0,E22=0),0,NETWORKDAYS(E22,F22))</f>
        <v>3</v>
      </c>
      <c r="J22" s="10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row>
    <row r="23" spans="1:150" s="40" customFormat="1" ht="17.399999999999999" x14ac:dyDescent="0.25">
      <c r="A23" s="100" t="s">
        <v>163</v>
      </c>
      <c r="B23" s="43" t="s">
        <v>149</v>
      </c>
      <c r="D23" s="41"/>
      <c r="E23" s="150">
        <v>43154</v>
      </c>
      <c r="F23" s="151">
        <f t="shared" si="15"/>
        <v>43154</v>
      </c>
      <c r="G23" s="52">
        <v>1</v>
      </c>
      <c r="H23" s="53">
        <v>1</v>
      </c>
      <c r="I23" s="109">
        <f>IF(OR(F23=0,E23=0),0,NETWORKDAYS(E23,F23))</f>
        <v>1</v>
      </c>
      <c r="J23" s="10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row>
    <row r="24" spans="1:150" s="39" customFormat="1" ht="17.399999999999999" x14ac:dyDescent="0.25">
      <c r="A24" s="100" t="s">
        <v>164</v>
      </c>
      <c r="B24" s="43" t="s">
        <v>150</v>
      </c>
      <c r="C24" s="40"/>
      <c r="D24" s="41"/>
      <c r="E24" s="150">
        <v>43155</v>
      </c>
      <c r="F24" s="151">
        <f t="shared" si="15"/>
        <v>43155</v>
      </c>
      <c r="G24" s="52">
        <v>1</v>
      </c>
      <c r="H24" s="53">
        <v>0.9</v>
      </c>
      <c r="I24" s="109">
        <f>IF(OR(F24=0,E24=0),0,NETWORKDAYS(E24,F24))</f>
        <v>0</v>
      </c>
      <c r="J24" s="10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0"/>
      <c r="BP24" s="40"/>
      <c r="BQ24" s="40"/>
      <c r="BR24" s="40"/>
      <c r="BS24" s="40"/>
      <c r="BT24" s="40"/>
      <c r="BU24" s="40"/>
      <c r="BV24" s="40"/>
      <c r="BW24" s="40"/>
      <c r="BX24" s="40"/>
      <c r="BY24" s="40"/>
      <c r="BZ24" s="40"/>
      <c r="CA24" s="40"/>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row>
    <row r="25" spans="1:150" s="40" customFormat="1" ht="17.399999999999999" x14ac:dyDescent="0.25">
      <c r="A25" s="100" t="s">
        <v>165</v>
      </c>
      <c r="B25" s="43" t="s">
        <v>151</v>
      </c>
      <c r="D25" s="41"/>
      <c r="E25" s="150">
        <v>43156</v>
      </c>
      <c r="F25" s="151">
        <f t="shared" si="15"/>
        <v>43156</v>
      </c>
      <c r="G25" s="52">
        <v>1</v>
      </c>
      <c r="H25" s="53">
        <v>0.8</v>
      </c>
      <c r="I25" s="109">
        <f>IF(OR(F25=0,E25=0),0,NETWORKDAYS(E25,F25))</f>
        <v>0</v>
      </c>
      <c r="J25" s="10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row>
    <row r="26" spans="1:150" s="40" customFormat="1" ht="17.399999999999999" x14ac:dyDescent="0.25">
      <c r="A26" s="100" t="s">
        <v>166</v>
      </c>
      <c r="B26" s="43" t="s">
        <v>152</v>
      </c>
      <c r="D26" s="41"/>
      <c r="E26" s="150">
        <v>43157</v>
      </c>
      <c r="F26" s="151">
        <f t="shared" ref="F26:F28" si="17">IF(ISBLANK(E26)," - ",IF(G26=0,E26,E26+G26-1))</f>
        <v>43157</v>
      </c>
      <c r="G26" s="52">
        <v>1</v>
      </c>
      <c r="H26" s="53">
        <v>0.8</v>
      </c>
      <c r="I26" s="109">
        <f>IF(OR(F26=0,E26=0),0,NETWORKDAYS(E26,F26))</f>
        <v>1</v>
      </c>
      <c r="J26" s="10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row>
    <row r="27" spans="1:150" s="40" customFormat="1" ht="17.399999999999999" x14ac:dyDescent="0.25">
      <c r="A27" s="100" t="s">
        <v>167</v>
      </c>
      <c r="B27" s="43" t="s">
        <v>153</v>
      </c>
      <c r="D27" s="41"/>
      <c r="E27" s="151">
        <v>43159</v>
      </c>
      <c r="F27" s="151">
        <f t="shared" si="17"/>
        <v>43159</v>
      </c>
      <c r="G27" s="52">
        <v>1</v>
      </c>
      <c r="H27" s="53">
        <v>0</v>
      </c>
      <c r="I27" s="109">
        <f>IF(OR(F27=0,E27=0),0,NETWORKDAYS(E27,F27))</f>
        <v>1</v>
      </c>
      <c r="J27" s="10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row>
    <row r="28" spans="1:150" s="40" customFormat="1" ht="17.399999999999999" x14ac:dyDescent="0.25">
      <c r="A28" s="101">
        <v>3</v>
      </c>
      <c r="B28" s="95" t="s">
        <v>154</v>
      </c>
      <c r="C28" s="39"/>
      <c r="D28" s="44"/>
      <c r="E28" s="150">
        <v>43129</v>
      </c>
      <c r="F28" s="151">
        <f t="shared" si="17"/>
        <v>43131</v>
      </c>
      <c r="G28" s="52">
        <v>3</v>
      </c>
      <c r="H28" s="53">
        <v>1</v>
      </c>
      <c r="I28" s="109">
        <f t="shared" ref="I28" si="18">IF(OR(F28=0,E28=0),0,NETWORKDAYS(E28,F28))</f>
        <v>3</v>
      </c>
      <c r="J28" s="10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row>
    <row r="29" spans="1:150" s="40" customFormat="1" ht="17.399999999999999" x14ac:dyDescent="0.25">
      <c r="A29" s="100">
        <v>3.1</v>
      </c>
      <c r="B29" s="43" t="s">
        <v>155</v>
      </c>
      <c r="D29" s="41"/>
      <c r="E29" s="150">
        <v>43129</v>
      </c>
      <c r="F29" s="151">
        <f t="shared" ref="F29:F32" si="19">IF(ISBLANK(E29)," - ",IF(G29=0,E29,E29+G29-1))</f>
        <v>43129</v>
      </c>
      <c r="G29" s="52">
        <v>1</v>
      </c>
      <c r="H29" s="53">
        <v>0</v>
      </c>
      <c r="I29" s="109">
        <f>IF(OR(F29=0,E29=0),0,NETWORKDAYS(E29,F29))</f>
        <v>1</v>
      </c>
      <c r="J29" s="10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row>
    <row r="30" spans="1:150" s="39" customFormat="1" ht="17.399999999999999" x14ac:dyDescent="0.25">
      <c r="A30" s="100">
        <v>3.2</v>
      </c>
      <c r="B30" s="43" t="s">
        <v>156</v>
      </c>
      <c r="C30" s="40"/>
      <c r="D30" s="41"/>
      <c r="E30" s="150">
        <v>43130</v>
      </c>
      <c r="F30" s="151">
        <f t="shared" si="19"/>
        <v>43131</v>
      </c>
      <c r="G30" s="52">
        <v>2</v>
      </c>
      <c r="H30" s="53">
        <v>0</v>
      </c>
      <c r="I30" s="109">
        <f>IF(OR(F30=0,E30=0),0,NETWORKDAYS(E30,F30))</f>
        <v>2</v>
      </c>
      <c r="J30" s="10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0"/>
      <c r="BP30" s="40"/>
      <c r="BQ30" s="40"/>
      <c r="BR30" s="40"/>
      <c r="BS30" s="40"/>
      <c r="BT30" s="40"/>
      <c r="BU30" s="40"/>
      <c r="BV30" s="40"/>
      <c r="BW30" s="40"/>
      <c r="BX30" s="40"/>
      <c r="BY30" s="40"/>
      <c r="BZ30" s="40"/>
      <c r="CA30" s="40"/>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row>
    <row r="31" spans="1:150" s="40" customFormat="1" ht="17.399999999999999" x14ac:dyDescent="0.25">
      <c r="A31" s="101">
        <v>3.3</v>
      </c>
      <c r="B31" s="95" t="s">
        <v>157</v>
      </c>
      <c r="C31" s="39"/>
      <c r="D31" s="44"/>
      <c r="E31" s="150">
        <v>43130</v>
      </c>
      <c r="F31" s="151">
        <f t="shared" si="19"/>
        <v>43130</v>
      </c>
      <c r="G31" s="52">
        <v>1</v>
      </c>
      <c r="H31" s="53">
        <v>1</v>
      </c>
      <c r="I31" s="109">
        <f t="shared" ref="I31" si="20">IF(OR(F31=0,E31=0),0,NETWORKDAYS(E31,F31))</f>
        <v>1</v>
      </c>
      <c r="J31" s="10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row>
    <row r="32" spans="1:150" s="40" customFormat="1" ht="17.399999999999999" x14ac:dyDescent="0.25">
      <c r="A32" s="100" t="s">
        <v>168</v>
      </c>
      <c r="B32" s="43" t="s">
        <v>158</v>
      </c>
      <c r="D32" s="41"/>
      <c r="E32" s="150">
        <v>43130</v>
      </c>
      <c r="F32" s="151">
        <f t="shared" si="19"/>
        <v>43130</v>
      </c>
      <c r="G32" s="52">
        <v>1</v>
      </c>
      <c r="H32" s="53">
        <v>0</v>
      </c>
      <c r="I32" s="109">
        <f>IF(OR(F32=0,E32=0),0,NETWORKDAYS(E32,F32))</f>
        <v>1</v>
      </c>
      <c r="J32" s="10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row>
    <row r="33" spans="1:150" s="40" customFormat="1" ht="17.399999999999999" x14ac:dyDescent="0.25">
      <c r="A33" s="101">
        <v>3.4</v>
      </c>
      <c r="B33" s="95" t="s">
        <v>157</v>
      </c>
      <c r="C33" s="39"/>
      <c r="D33" s="44"/>
      <c r="E33" s="150">
        <v>43129</v>
      </c>
      <c r="F33" s="151">
        <f t="shared" ref="F33" si="21">IF(ISBLANK(E33)," - ",IF(G33=0,E33,E33+G33-1))</f>
        <v>43133</v>
      </c>
      <c r="G33" s="52">
        <v>5</v>
      </c>
      <c r="H33" s="53">
        <v>1</v>
      </c>
      <c r="I33" s="109">
        <f t="shared" ref="I33" si="22">IF(OR(F33=0,E33=0),0,NETWORKDAYS(E33,F33))</f>
        <v>5</v>
      </c>
      <c r="J33" s="10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row>
    <row r="34" spans="1:150" s="40" customFormat="1" ht="17.399999999999999" x14ac:dyDescent="0.25">
      <c r="A34" s="100" t="s">
        <v>169</v>
      </c>
      <c r="B34" s="43" t="s">
        <v>158</v>
      </c>
      <c r="D34" s="41"/>
      <c r="E34" s="150">
        <v>43145</v>
      </c>
      <c r="F34" s="151">
        <f t="shared" ref="F34:F38" si="23">IF(ISBLANK(E34)," - ",IF(G34=0,E34,E34+G34-1))</f>
        <v>43147</v>
      </c>
      <c r="G34" s="52">
        <v>3</v>
      </c>
      <c r="H34" s="53">
        <v>0</v>
      </c>
      <c r="I34" s="109">
        <f>IF(OR(F34=0,E34=0),0,NETWORKDAYS(E34,F34))</f>
        <v>3</v>
      </c>
      <c r="J34" s="10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row>
    <row r="35" spans="1:150" s="40" customFormat="1" ht="17.399999999999999" x14ac:dyDescent="0.25">
      <c r="A35" s="101">
        <v>3.5</v>
      </c>
      <c r="B35" s="95" t="s">
        <v>159</v>
      </c>
      <c r="C35" s="39"/>
      <c r="D35" s="44"/>
      <c r="E35" s="150">
        <v>43129</v>
      </c>
      <c r="F35" s="151">
        <f t="shared" si="23"/>
        <v>43138</v>
      </c>
      <c r="G35" s="52">
        <v>10</v>
      </c>
      <c r="H35" s="53">
        <v>1</v>
      </c>
      <c r="I35" s="109">
        <f t="shared" ref="I35" si="24">IF(OR(F35=0,E35=0),0,NETWORKDAYS(E35,F35))</f>
        <v>8</v>
      </c>
      <c r="J35" s="10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row>
    <row r="36" spans="1:150" s="45" customFormat="1" ht="17.399999999999999" x14ac:dyDescent="0.25">
      <c r="A36" s="100" t="s">
        <v>170</v>
      </c>
      <c r="B36" s="43" t="s">
        <v>160</v>
      </c>
      <c r="C36" s="40"/>
      <c r="D36" s="41"/>
      <c r="E36" s="150">
        <v>43133</v>
      </c>
      <c r="F36" s="151">
        <f t="shared" si="23"/>
        <v>43136</v>
      </c>
      <c r="G36" s="52">
        <v>4</v>
      </c>
      <c r="H36" s="53">
        <v>1</v>
      </c>
      <c r="I36" s="109">
        <f>IF(OR(F36=0,E36=0),0,NETWORKDAYS(E36,F36))</f>
        <v>2</v>
      </c>
      <c r="J36" s="10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row>
    <row r="37" spans="1:150" s="45" customFormat="1" ht="17.399999999999999" x14ac:dyDescent="0.25">
      <c r="A37" s="100" t="s">
        <v>171</v>
      </c>
      <c r="B37" s="43" t="s">
        <v>181</v>
      </c>
      <c r="C37" s="40"/>
      <c r="D37" s="41"/>
      <c r="E37" s="150">
        <v>43135</v>
      </c>
      <c r="F37" s="151">
        <f t="shared" si="23"/>
        <v>43137</v>
      </c>
      <c r="G37" s="52">
        <v>3</v>
      </c>
      <c r="H37" s="53">
        <v>1</v>
      </c>
      <c r="I37" s="109">
        <f>IF(OR(F37=0,E37=0),0,NETWORKDAYS(E37,F37))</f>
        <v>2</v>
      </c>
      <c r="J37" s="10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0"/>
      <c r="BP37" s="40"/>
      <c r="BQ37" s="40"/>
      <c r="BR37" s="40"/>
      <c r="BS37" s="40"/>
      <c r="BT37" s="40"/>
      <c r="BU37" s="40"/>
      <c r="BV37" s="40"/>
      <c r="BW37" s="40"/>
      <c r="BX37" s="40"/>
      <c r="BY37" s="40"/>
      <c r="BZ37" s="40"/>
      <c r="CA37" s="40"/>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c r="DR37" s="40"/>
      <c r="DS37" s="40"/>
      <c r="DT37" s="40"/>
      <c r="DU37" s="40"/>
      <c r="DV37" s="40"/>
      <c r="DW37" s="40"/>
      <c r="DX37" s="40"/>
      <c r="DY37" s="40"/>
      <c r="DZ37" s="40"/>
      <c r="EA37" s="40"/>
      <c r="EB37" s="40"/>
      <c r="EC37" s="40"/>
      <c r="ED37" s="40"/>
      <c r="EE37" s="40"/>
      <c r="EF37" s="40"/>
      <c r="EG37" s="40"/>
      <c r="EH37" s="40"/>
      <c r="EI37" s="40"/>
      <c r="EJ37" s="40"/>
      <c r="EK37" s="40"/>
      <c r="EL37" s="40"/>
      <c r="EM37" s="40"/>
      <c r="EN37" s="40"/>
      <c r="EO37" s="40"/>
      <c r="EP37" s="40"/>
      <c r="EQ37" s="40"/>
      <c r="ER37" s="40"/>
      <c r="ES37" s="40"/>
      <c r="ET37" s="40"/>
    </row>
    <row r="38" spans="1:150" s="46" customFormat="1" ht="27" customHeight="1" x14ac:dyDescent="0.25">
      <c r="A38" s="100" t="s">
        <v>172</v>
      </c>
      <c r="B38" s="43" t="s">
        <v>162</v>
      </c>
      <c r="C38" s="40"/>
      <c r="D38" s="41"/>
      <c r="E38" s="150">
        <v>43138</v>
      </c>
      <c r="F38" s="151">
        <f t="shared" si="23"/>
        <v>43140</v>
      </c>
      <c r="G38" s="52">
        <v>3</v>
      </c>
      <c r="H38" s="53">
        <v>0.9</v>
      </c>
      <c r="I38" s="109">
        <f>IF(OR(F38=0,E38=0),0,NETWORKDAYS(E38,F38))</f>
        <v>3</v>
      </c>
      <c r="J38" s="10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row>
    <row r="39" spans="1:150" s="45" customFormat="1" ht="17.399999999999999" x14ac:dyDescent="0.25">
      <c r="A39" s="101">
        <v>3.6</v>
      </c>
      <c r="B39" s="95" t="s">
        <v>184</v>
      </c>
      <c r="C39" s="39"/>
      <c r="D39" s="44"/>
      <c r="E39" s="151">
        <v>43141</v>
      </c>
      <c r="F39" s="151">
        <f t="shared" ref="F39" si="25">IF(ISBLANK(E39)," - ",IF(G39=0,E39,E39+G39-1))</f>
        <v>43154</v>
      </c>
      <c r="G39" s="52">
        <v>14</v>
      </c>
      <c r="H39" s="53">
        <v>0.97</v>
      </c>
      <c r="I39" s="109">
        <f t="shared" ref="I39" si="26">IF(OR(F39=0,E39=0),0,NETWORKDAYS(E39,F39))</f>
        <v>10</v>
      </c>
      <c r="J39" s="10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row>
    <row r="40" spans="1:150" s="45" customFormat="1" ht="17.399999999999999" x14ac:dyDescent="0.25">
      <c r="A40" s="100" t="s">
        <v>173</v>
      </c>
      <c r="B40" s="43" t="s">
        <v>180</v>
      </c>
      <c r="C40" s="40"/>
      <c r="D40" s="41"/>
      <c r="E40" s="151">
        <v>43141</v>
      </c>
      <c r="F40" s="151">
        <f t="shared" ref="F40:F43" si="27">IF(ISBLANK(E40)," - ",IF(G40=0,E40,E40+G40-1))</f>
        <v>43145</v>
      </c>
      <c r="G40" s="52">
        <v>5</v>
      </c>
      <c r="H40" s="53">
        <v>1</v>
      </c>
      <c r="I40" s="109">
        <f>IF(OR(F40=0,E40=0),0,NETWORKDAYS(E40,F40))</f>
        <v>3</v>
      </c>
      <c r="J40" s="10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row>
    <row r="41" spans="1:150" s="45" customFormat="1" ht="17.399999999999999" x14ac:dyDescent="0.25">
      <c r="A41" s="100" t="s">
        <v>174</v>
      </c>
      <c r="B41" s="43" t="s">
        <v>161</v>
      </c>
      <c r="C41" s="40"/>
      <c r="D41" s="41"/>
      <c r="E41" s="151">
        <v>43146</v>
      </c>
      <c r="F41" s="151">
        <f t="shared" si="27"/>
        <v>43150</v>
      </c>
      <c r="G41" s="52">
        <v>5</v>
      </c>
      <c r="H41" s="53">
        <v>1</v>
      </c>
      <c r="I41" s="109">
        <f>IF(OR(F41=0,E41=0),0,NETWORKDAYS(E41,F41))</f>
        <v>3</v>
      </c>
      <c r="J41" s="10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0"/>
      <c r="BP41" s="40"/>
      <c r="BQ41" s="40"/>
      <c r="BR41" s="40"/>
      <c r="BS41" s="40"/>
      <c r="BT41" s="40"/>
      <c r="BU41" s="40"/>
      <c r="BV41" s="40"/>
      <c r="BW41" s="40"/>
      <c r="BX41" s="40"/>
      <c r="BY41" s="40"/>
      <c r="BZ41" s="40"/>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row>
    <row r="42" spans="1:150" s="45" customFormat="1" ht="22.8" x14ac:dyDescent="0.25">
      <c r="A42" s="100" t="s">
        <v>175</v>
      </c>
      <c r="B42" s="43" t="s">
        <v>182</v>
      </c>
      <c r="C42" s="40"/>
      <c r="D42" s="41"/>
      <c r="E42" s="150">
        <v>43150</v>
      </c>
      <c r="F42" s="151">
        <f t="shared" si="27"/>
        <v>43153</v>
      </c>
      <c r="G42" s="52">
        <v>4</v>
      </c>
      <c r="H42" s="53">
        <v>0.9</v>
      </c>
      <c r="I42" s="109">
        <f>IF(OR(F42=0,E42=0),0,NETWORKDAYS(E42,F42))</f>
        <v>4</v>
      </c>
      <c r="J42" s="10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row>
    <row r="43" spans="1:150" s="45" customFormat="1" ht="17.399999999999999" x14ac:dyDescent="0.25">
      <c r="A43" s="101">
        <v>3.7</v>
      </c>
      <c r="B43" s="95" t="s">
        <v>185</v>
      </c>
      <c r="C43" s="39"/>
      <c r="D43" s="44"/>
      <c r="E43" s="151">
        <v>43185</v>
      </c>
      <c r="F43" s="151">
        <f t="shared" si="27"/>
        <v>43196</v>
      </c>
      <c r="G43" s="52">
        <v>12</v>
      </c>
      <c r="H43" s="53">
        <v>0.97</v>
      </c>
      <c r="I43" s="109">
        <f t="shared" ref="I43" si="28">IF(OR(F43=0,E43=0),0,NETWORKDAYS(E43,F43))</f>
        <v>10</v>
      </c>
      <c r="J43" s="10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0"/>
      <c r="BP43" s="40"/>
      <c r="BQ43" s="40"/>
      <c r="BR43" s="40"/>
      <c r="BS43" s="40"/>
      <c r="BT43" s="40"/>
      <c r="BU43" s="40"/>
      <c r="BV43" s="40"/>
      <c r="BW43" s="40"/>
      <c r="BX43" s="40"/>
      <c r="BY43" s="40"/>
      <c r="BZ43" s="40"/>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row>
    <row r="44" spans="1:150" s="47" customFormat="1" ht="19.5" customHeight="1" x14ac:dyDescent="0.25">
      <c r="A44" s="100" t="s">
        <v>176</v>
      </c>
      <c r="B44" s="43" t="s">
        <v>186</v>
      </c>
      <c r="C44" s="40"/>
      <c r="D44" s="41"/>
      <c r="E44" s="151">
        <v>43185</v>
      </c>
      <c r="F44" s="151">
        <f t="shared" ref="F44:F47" si="29">IF(ISBLANK(E44)," - ",IF(G44=0,E44,E44+G44-1))</f>
        <v>43188</v>
      </c>
      <c r="G44" s="52">
        <v>4</v>
      </c>
      <c r="H44" s="53">
        <v>1</v>
      </c>
      <c r="I44" s="109">
        <f>IF(OR(F44=0,E44=0),0,NETWORKDAYS(E44,F44))</f>
        <v>4</v>
      </c>
      <c r="J44" s="10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0"/>
      <c r="BP44" s="40"/>
      <c r="BQ44" s="40"/>
      <c r="BR44" s="40"/>
      <c r="BS44" s="40"/>
      <c r="BT44" s="40"/>
      <c r="BU44" s="40"/>
      <c r="BV44" s="40"/>
      <c r="BW44" s="40"/>
      <c r="BX44" s="40"/>
      <c r="BY44" s="40"/>
      <c r="BZ44" s="40"/>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row>
    <row r="45" spans="1:150" ht="19.5" customHeight="1" x14ac:dyDescent="0.25">
      <c r="A45" s="100" t="s">
        <v>177</v>
      </c>
      <c r="B45" s="43" t="s">
        <v>188</v>
      </c>
      <c r="C45" s="40"/>
      <c r="D45" s="41"/>
      <c r="E45" s="151">
        <v>43189</v>
      </c>
      <c r="F45" s="151">
        <f t="shared" si="29"/>
        <v>43195</v>
      </c>
      <c r="G45" s="52">
        <v>7</v>
      </c>
      <c r="H45" s="53">
        <v>1</v>
      </c>
      <c r="I45" s="109">
        <f>IF(OR(F45=0,E45=0),0,NETWORKDAYS(E45,F45))</f>
        <v>5</v>
      </c>
      <c r="J45" s="10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0"/>
      <c r="BP45" s="40"/>
      <c r="BQ45" s="40"/>
      <c r="BR45" s="40"/>
      <c r="BS45" s="40"/>
      <c r="BT45" s="40"/>
      <c r="BU45" s="40"/>
      <c r="BV45" s="40"/>
      <c r="BW45" s="40"/>
      <c r="BX45" s="40"/>
      <c r="BY45" s="40"/>
      <c r="BZ45" s="40"/>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row>
    <row r="46" spans="1:150" ht="19.5" customHeight="1" x14ac:dyDescent="0.25">
      <c r="A46" s="100" t="s">
        <v>187</v>
      </c>
      <c r="B46" s="43" t="s">
        <v>189</v>
      </c>
      <c r="C46" s="40"/>
      <c r="D46" s="41"/>
      <c r="E46" s="150">
        <v>43196</v>
      </c>
      <c r="F46" s="151">
        <f t="shared" si="29"/>
        <v>43196</v>
      </c>
      <c r="G46" s="52">
        <v>1</v>
      </c>
      <c r="H46" s="53">
        <v>0.9</v>
      </c>
      <c r="I46" s="109">
        <f>IF(OR(F46=0,E46=0),0,NETWORKDAYS(E46,F46))</f>
        <v>1</v>
      </c>
      <c r="J46" s="10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0"/>
      <c r="BP46" s="40"/>
      <c r="BQ46" s="40"/>
      <c r="BR46" s="40"/>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row>
    <row r="47" spans="1:150" ht="17.399999999999999" x14ac:dyDescent="0.25">
      <c r="A47" s="101">
        <v>3.8</v>
      </c>
      <c r="B47" s="95" t="s">
        <v>190</v>
      </c>
      <c r="C47" s="39"/>
      <c r="D47" s="44"/>
      <c r="E47" s="151">
        <v>43200</v>
      </c>
      <c r="F47" s="151">
        <f t="shared" si="29"/>
        <v>43207</v>
      </c>
      <c r="G47" s="52">
        <v>8</v>
      </c>
      <c r="H47" s="53">
        <v>0.97</v>
      </c>
      <c r="I47" s="109">
        <f t="shared" ref="I47" si="30">IF(OR(F47=0,E47=0),0,NETWORKDAYS(E47,F47))</f>
        <v>6</v>
      </c>
      <c r="J47" s="10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c r="DH47" s="40"/>
      <c r="DI47" s="40"/>
      <c r="DJ47" s="40"/>
      <c r="DK47" s="40"/>
      <c r="DL47" s="40"/>
      <c r="DM47" s="40"/>
      <c r="DN47" s="40"/>
      <c r="DO47" s="40"/>
      <c r="DP47" s="40"/>
      <c r="DQ47" s="40"/>
      <c r="DR47" s="40"/>
      <c r="DS47" s="40"/>
      <c r="DT47" s="40"/>
      <c r="DU47" s="40"/>
      <c r="DV47" s="40"/>
      <c r="DW47" s="40"/>
      <c r="DX47" s="40"/>
      <c r="DY47" s="40"/>
      <c r="DZ47" s="40"/>
      <c r="EA47" s="40"/>
      <c r="EB47" s="40"/>
      <c r="EC47" s="40"/>
      <c r="ED47" s="40"/>
      <c r="EE47" s="40"/>
      <c r="EF47" s="40"/>
      <c r="EG47" s="40"/>
      <c r="EH47" s="40"/>
      <c r="EI47" s="40"/>
      <c r="EJ47" s="40"/>
      <c r="EK47" s="40"/>
      <c r="EL47" s="40"/>
      <c r="EM47" s="40"/>
      <c r="EN47" s="40"/>
      <c r="EO47" s="40"/>
      <c r="EP47" s="40"/>
      <c r="EQ47" s="40"/>
      <c r="ER47" s="40"/>
      <c r="ES47" s="40"/>
      <c r="ET47" s="40"/>
    </row>
    <row r="48" spans="1:150" ht="17.399999999999999" x14ac:dyDescent="0.25">
      <c r="A48" s="100" t="s">
        <v>178</v>
      </c>
      <c r="B48" s="43" t="s">
        <v>191</v>
      </c>
      <c r="C48" s="40"/>
      <c r="D48" s="41"/>
      <c r="E48" s="151">
        <v>43200</v>
      </c>
      <c r="F48" s="151">
        <f t="shared" ref="F48:F51" si="31">IF(ISBLANK(E48)," - ",IF(G48=0,E48,E48+G48-1))</f>
        <v>43203</v>
      </c>
      <c r="G48" s="52">
        <v>4</v>
      </c>
      <c r="H48" s="53">
        <v>1</v>
      </c>
      <c r="I48" s="109">
        <f>IF(OR(F48=0,E48=0),0,NETWORKDAYS(E48,F48))</f>
        <v>4</v>
      </c>
      <c r="J48" s="10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0"/>
      <c r="BP48" s="40"/>
      <c r="BQ48" s="40"/>
      <c r="BR48" s="40"/>
      <c r="BS48" s="40"/>
      <c r="BT48" s="40"/>
      <c r="BU48" s="40"/>
      <c r="BV48" s="40"/>
      <c r="BW48" s="40"/>
      <c r="BX48" s="40"/>
      <c r="BY48" s="40"/>
      <c r="BZ48" s="40"/>
      <c r="CA48" s="40"/>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c r="DR48" s="40"/>
      <c r="DS48" s="40"/>
      <c r="DT48" s="40"/>
      <c r="DU48" s="40"/>
      <c r="DV48" s="40"/>
      <c r="DW48" s="40"/>
      <c r="DX48" s="40"/>
      <c r="DY48" s="40"/>
      <c r="DZ48" s="40"/>
      <c r="EA48" s="40"/>
      <c r="EB48" s="40"/>
      <c r="EC48" s="40"/>
      <c r="ED48" s="40"/>
      <c r="EE48" s="40"/>
      <c r="EF48" s="40"/>
      <c r="EG48" s="40"/>
      <c r="EH48" s="40"/>
      <c r="EI48" s="40"/>
      <c r="EJ48" s="40"/>
      <c r="EK48" s="40"/>
      <c r="EL48" s="40"/>
      <c r="EM48" s="40"/>
      <c r="EN48" s="40"/>
      <c r="EO48" s="40"/>
      <c r="EP48" s="40"/>
      <c r="EQ48" s="40"/>
      <c r="ER48" s="40"/>
      <c r="ES48" s="40"/>
      <c r="ET48" s="40"/>
    </row>
    <row r="49" spans="1:150" ht="17.399999999999999" x14ac:dyDescent="0.25">
      <c r="A49" s="100" t="s">
        <v>179</v>
      </c>
      <c r="B49" s="43" t="s">
        <v>188</v>
      </c>
      <c r="C49" s="40"/>
      <c r="D49" s="41"/>
      <c r="E49" s="151">
        <v>43202</v>
      </c>
      <c r="F49" s="151">
        <f t="shared" si="31"/>
        <v>43206</v>
      </c>
      <c r="G49" s="52">
        <v>5</v>
      </c>
      <c r="H49" s="53">
        <v>1</v>
      </c>
      <c r="I49" s="109">
        <f>IF(OR(F49=0,E49=0),0,NETWORKDAYS(E49,F49))</f>
        <v>3</v>
      </c>
      <c r="J49" s="10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row>
    <row r="50" spans="1:150" ht="17.399999999999999" x14ac:dyDescent="0.25">
      <c r="A50" s="100" t="s">
        <v>192</v>
      </c>
      <c r="B50" s="43" t="s">
        <v>189</v>
      </c>
      <c r="C50" s="40"/>
      <c r="D50" s="41"/>
      <c r="E50" s="150">
        <v>43207</v>
      </c>
      <c r="F50" s="151">
        <f t="shared" si="31"/>
        <v>43207</v>
      </c>
      <c r="G50" s="52">
        <v>1</v>
      </c>
      <c r="H50" s="53">
        <v>0.9</v>
      </c>
      <c r="I50" s="109">
        <f>IF(OR(F50=0,E50=0),0,NETWORKDAYS(E50,F50))</f>
        <v>1</v>
      </c>
      <c r="J50" s="10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row>
    <row r="51" spans="1:150" ht="17.399999999999999" x14ac:dyDescent="0.25">
      <c r="A51" s="101">
        <v>4</v>
      </c>
      <c r="B51" s="95" t="s">
        <v>193</v>
      </c>
      <c r="C51" s="39"/>
      <c r="D51" s="44"/>
      <c r="E51" s="151">
        <v>43207</v>
      </c>
      <c r="F51" s="151">
        <f t="shared" si="31"/>
        <v>43218</v>
      </c>
      <c r="G51" s="52">
        <v>12</v>
      </c>
      <c r="H51" s="53">
        <v>0.97</v>
      </c>
      <c r="I51" s="109">
        <f t="shared" ref="I51" si="32">IF(OR(F51=0,E51=0),0,NETWORKDAYS(E51,F51))</f>
        <v>9</v>
      </c>
      <c r="J51" s="10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row>
    <row r="52" spans="1:150" ht="17.399999999999999" x14ac:dyDescent="0.25">
      <c r="A52" s="100">
        <v>4.0999999999999996</v>
      </c>
      <c r="B52" s="43" t="s">
        <v>194</v>
      </c>
      <c r="C52" s="40"/>
      <c r="D52" s="41"/>
      <c r="E52" s="151">
        <v>43207</v>
      </c>
      <c r="F52" s="151">
        <f t="shared" ref="F52:F53" si="33">IF(ISBLANK(E52)," - ",IF(G52=0,E52,E52+G52-1))</f>
        <v>43213</v>
      </c>
      <c r="G52" s="52">
        <v>7</v>
      </c>
      <c r="H52" s="53">
        <v>1</v>
      </c>
      <c r="I52" s="109">
        <f>IF(OR(F52=0,E52=0),0,NETWORKDAYS(E52,F52))</f>
        <v>5</v>
      </c>
      <c r="J52" s="10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row>
    <row r="53" spans="1:150" ht="17.399999999999999" x14ac:dyDescent="0.25">
      <c r="A53" s="100">
        <v>4.2</v>
      </c>
      <c r="B53" s="43" t="s">
        <v>195</v>
      </c>
      <c r="C53" s="40"/>
      <c r="D53" s="41"/>
      <c r="E53" s="151">
        <v>43214</v>
      </c>
      <c r="F53" s="151">
        <f t="shared" si="33"/>
        <v>43218</v>
      </c>
      <c r="G53" s="52">
        <v>5</v>
      </c>
      <c r="H53" s="53">
        <v>1</v>
      </c>
      <c r="I53" s="109">
        <f>IF(OR(F53=0,E53=0),0,NETWORKDAYS(E53,F53))</f>
        <v>4</v>
      </c>
      <c r="J53" s="10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row>
    <row r="54" spans="1:150" ht="17.399999999999999" x14ac:dyDescent="0.25">
      <c r="A54" s="100"/>
      <c r="B54" s="43"/>
      <c r="C54" s="40"/>
      <c r="D54" s="41"/>
      <c r="E54" s="150"/>
      <c r="F54" s="151"/>
      <c r="G54" s="52"/>
      <c r="H54" s="53"/>
      <c r="I54" s="109"/>
      <c r="J54" s="10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0"/>
      <c r="BP54" s="40"/>
      <c r="BQ54" s="40"/>
      <c r="BR54" s="40"/>
      <c r="BS54" s="40"/>
      <c r="BT54" s="40"/>
      <c r="BU54" s="40"/>
      <c r="BV54" s="40"/>
      <c r="BW54" s="40"/>
      <c r="BX54" s="40"/>
      <c r="BY54" s="40"/>
      <c r="BZ54" s="40"/>
      <c r="CA54" s="40"/>
      <c r="CB54" s="40"/>
      <c r="CC54" s="40"/>
      <c r="CD54" s="40"/>
      <c r="CE54" s="40"/>
      <c r="CF54" s="40"/>
      <c r="CG54" s="40"/>
      <c r="CH54" s="40"/>
      <c r="CI54" s="40"/>
      <c r="CJ54" s="40"/>
      <c r="CK54" s="40"/>
      <c r="CL54" s="40"/>
      <c r="CM54" s="40"/>
      <c r="CN54" s="40"/>
      <c r="CO54" s="40"/>
      <c r="CP54" s="40"/>
      <c r="CQ54" s="40"/>
      <c r="CR54" s="40"/>
      <c r="CS54" s="40"/>
      <c r="CT54" s="40"/>
      <c r="CU54" s="40"/>
      <c r="CV54" s="40"/>
      <c r="CW54" s="40"/>
      <c r="CX54" s="40"/>
      <c r="CY54" s="40"/>
      <c r="CZ54" s="40"/>
      <c r="DA54" s="40"/>
      <c r="DB54" s="40"/>
      <c r="DC54" s="40"/>
      <c r="DD54" s="40"/>
      <c r="DE54" s="40"/>
      <c r="DF54" s="40"/>
      <c r="DG54" s="40"/>
      <c r="DH54" s="40"/>
      <c r="DI54" s="40"/>
      <c r="DJ54" s="40"/>
      <c r="DK54" s="40"/>
      <c r="DL54" s="40"/>
      <c r="DM54" s="40"/>
      <c r="DN54" s="40"/>
      <c r="DO54" s="40"/>
      <c r="DP54" s="40"/>
      <c r="DQ54" s="40"/>
      <c r="DR54" s="40"/>
      <c r="DS54" s="40"/>
      <c r="DT54" s="40"/>
      <c r="DU54" s="40"/>
      <c r="DV54" s="40"/>
      <c r="DW54" s="40"/>
      <c r="DX54" s="40"/>
      <c r="DY54" s="40"/>
      <c r="DZ54" s="40"/>
      <c r="EA54" s="40"/>
      <c r="EB54" s="40"/>
      <c r="EC54" s="40"/>
      <c r="ED54" s="40"/>
      <c r="EE54" s="40"/>
      <c r="EF54" s="40"/>
      <c r="EG54" s="40"/>
      <c r="EH54" s="40"/>
      <c r="EI54" s="40"/>
      <c r="EJ54" s="40"/>
      <c r="EK54" s="40"/>
      <c r="EL54" s="40"/>
      <c r="EM54" s="40"/>
      <c r="EN54" s="40"/>
      <c r="EO54" s="40"/>
      <c r="EP54" s="40"/>
      <c r="EQ54" s="40"/>
      <c r="ER54" s="40"/>
      <c r="ES54" s="40"/>
      <c r="ET54" s="40"/>
    </row>
    <row r="55" spans="1:150" x14ac:dyDescent="0.2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row>
    <row r="56" spans="1:150" x14ac:dyDescent="0.2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row>
    <row r="57" spans="1:150"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row>
    <row r="58" spans="1:150"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row>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9:H13 H17:H19 H23:H25 H15 H21">
    <cfRule type="dataBar" priority="203">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70" priority="240">
      <formula>K$6=TODAY()</formula>
    </cfRule>
  </conditionalFormatting>
  <conditionalFormatting sqref="K9:BN13 K17:BN19 K23:BN27 K15:BN15 K21:BN21">
    <cfRule type="expression" dxfId="69" priority="243">
      <formula>AND($E9&lt;=K$6,ROUNDDOWN(($F9-$E9+1)*$H9,0)+$E9-1&gt;=K$6)</formula>
    </cfRule>
    <cfRule type="expression" dxfId="68" priority="244">
      <formula>AND(NOT(ISBLANK($E9)),$E9&lt;=K$6,$F9&gt;=K$6)</formula>
    </cfRule>
  </conditionalFormatting>
  <conditionalFormatting sqref="K6:BN7 K17:BN19 K23:BN25 K9:BN13 K15:BN15 K21:BN21">
    <cfRule type="expression" dxfId="67" priority="197">
      <formula>K$6=TODAY()</formula>
    </cfRule>
  </conditionalFormatting>
  <conditionalFormatting sqref="H26:H27">
    <cfRule type="dataBar" priority="184">
      <dataBar>
        <cfvo type="num" val="0"/>
        <cfvo type="num" val="1"/>
        <color theme="0" tint="-0.249977111117893"/>
      </dataBar>
      <extLst>
        <ext xmlns:x14="http://schemas.microsoft.com/office/spreadsheetml/2009/9/main" uri="{B025F937-C7B1-47D3-B67F-A62EFF666E3E}">
          <x14:id>{87F18C5F-0B72-2940-8C86-255B446BF0D7}</x14:id>
        </ext>
      </extLst>
    </cfRule>
  </conditionalFormatting>
  <conditionalFormatting sqref="K26:BN27">
    <cfRule type="expression" dxfId="66" priority="183">
      <formula>K$6=TODAY()</formula>
    </cfRule>
  </conditionalFormatting>
  <conditionalFormatting sqref="H29:H30">
    <cfRule type="dataBar" priority="176">
      <dataBar>
        <cfvo type="num" val="0"/>
        <cfvo type="num" val="1"/>
        <color theme="0" tint="-0.249977111117893"/>
      </dataBar>
      <extLst>
        <ext xmlns:x14="http://schemas.microsoft.com/office/spreadsheetml/2009/9/main" uri="{B025F937-C7B1-47D3-B67F-A62EFF666E3E}">
          <x14:id>{EEC9FA8A-E7B2-6C47-9DD4-F8BEFCD457DE}</x14:id>
        </ext>
      </extLst>
    </cfRule>
  </conditionalFormatting>
  <conditionalFormatting sqref="K29:BN30 K32:BN32">
    <cfRule type="expression" dxfId="65" priority="177">
      <formula>AND($E29&lt;=K$6,ROUNDDOWN(($F29-$E29+1)*$H29,0)+$E29-1&gt;=K$6)</formula>
    </cfRule>
    <cfRule type="expression" dxfId="64" priority="178">
      <formula>AND(NOT(ISBLANK($E29)),$E29&lt;=K$6,$F29&gt;=K$6)</formula>
    </cfRule>
  </conditionalFormatting>
  <conditionalFormatting sqref="K29:BN30">
    <cfRule type="expression" dxfId="63" priority="175">
      <formula>K$6=TODAY()</formula>
    </cfRule>
  </conditionalFormatting>
  <conditionalFormatting sqref="H32">
    <cfRule type="dataBar" priority="174">
      <dataBar>
        <cfvo type="num" val="0"/>
        <cfvo type="num" val="1"/>
        <color theme="0" tint="-0.249977111117893"/>
      </dataBar>
      <extLst>
        <ext xmlns:x14="http://schemas.microsoft.com/office/spreadsheetml/2009/9/main" uri="{B025F937-C7B1-47D3-B67F-A62EFF666E3E}">
          <x14:id>{903A636E-8850-9844-AF2A-F161CBBE860D}</x14:id>
        </ext>
      </extLst>
    </cfRule>
  </conditionalFormatting>
  <conditionalFormatting sqref="K32:BN32">
    <cfRule type="expression" dxfId="62" priority="173">
      <formula>K$6=TODAY()</formula>
    </cfRule>
  </conditionalFormatting>
  <conditionalFormatting sqref="K34:BN34">
    <cfRule type="expression" dxfId="61" priority="167">
      <formula>AND($E34&lt;=K$6,ROUNDDOWN(($F34-$E34+1)*$H34,0)+$E34-1&gt;=K$6)</formula>
    </cfRule>
    <cfRule type="expression" dxfId="60" priority="168">
      <formula>AND(NOT(ISBLANK($E34)),$E34&lt;=K$6,$F34&gt;=K$6)</formula>
    </cfRule>
  </conditionalFormatting>
  <conditionalFormatting sqref="H34">
    <cfRule type="dataBar" priority="166">
      <dataBar>
        <cfvo type="num" val="0"/>
        <cfvo type="num" val="1"/>
        <color theme="0" tint="-0.249977111117893"/>
      </dataBar>
      <extLst>
        <ext xmlns:x14="http://schemas.microsoft.com/office/spreadsheetml/2009/9/main" uri="{B025F937-C7B1-47D3-B67F-A62EFF666E3E}">
          <x14:id>{64C5D659-6358-FB4B-A390-17F510AB0A45}</x14:id>
        </ext>
      </extLst>
    </cfRule>
  </conditionalFormatting>
  <conditionalFormatting sqref="K34:BN34">
    <cfRule type="expression" dxfId="59" priority="165">
      <formula>K$6=TODAY()</formula>
    </cfRule>
  </conditionalFormatting>
  <conditionalFormatting sqref="H36:H37">
    <cfRule type="dataBar" priority="158">
      <dataBar>
        <cfvo type="num" val="0"/>
        <cfvo type="num" val="1"/>
        <color theme="0" tint="-0.249977111117893"/>
      </dataBar>
      <extLst>
        <ext xmlns:x14="http://schemas.microsoft.com/office/spreadsheetml/2009/9/main" uri="{B025F937-C7B1-47D3-B67F-A62EFF666E3E}">
          <x14:id>{7E7AF180-13A5-5043-8537-3813D7FA51E1}</x14:id>
        </ext>
      </extLst>
    </cfRule>
  </conditionalFormatting>
  <conditionalFormatting sqref="K36:BN38">
    <cfRule type="expression" dxfId="58" priority="159">
      <formula>AND($E36&lt;=K$6,ROUNDDOWN(($F36-$E36+1)*$H36,0)+$E36-1&gt;=K$6)</formula>
    </cfRule>
    <cfRule type="expression" dxfId="57" priority="160">
      <formula>AND(NOT(ISBLANK($E36)),$E36&lt;=K$6,$F36&gt;=K$6)</formula>
    </cfRule>
  </conditionalFormatting>
  <conditionalFormatting sqref="K36:BN37">
    <cfRule type="expression" dxfId="56" priority="157">
      <formula>K$6=TODAY()</formula>
    </cfRule>
  </conditionalFormatting>
  <conditionalFormatting sqref="H38">
    <cfRule type="dataBar" priority="156">
      <dataBar>
        <cfvo type="num" val="0"/>
        <cfvo type="num" val="1"/>
        <color theme="0" tint="-0.249977111117893"/>
      </dataBar>
      <extLst>
        <ext xmlns:x14="http://schemas.microsoft.com/office/spreadsheetml/2009/9/main" uri="{B025F937-C7B1-47D3-B67F-A62EFF666E3E}">
          <x14:id>{60ABB761-3EEE-A146-9106-6F5818F5E943}</x14:id>
        </ext>
      </extLst>
    </cfRule>
  </conditionalFormatting>
  <conditionalFormatting sqref="K38:BN38">
    <cfRule type="expression" dxfId="55" priority="155">
      <formula>K$6=TODAY()</formula>
    </cfRule>
  </conditionalFormatting>
  <conditionalFormatting sqref="H40:H41">
    <cfRule type="dataBar" priority="136">
      <dataBar>
        <cfvo type="num" val="0"/>
        <cfvo type="num" val="1"/>
        <color theme="0" tint="-0.249977111117893"/>
      </dataBar>
      <extLst>
        <ext xmlns:x14="http://schemas.microsoft.com/office/spreadsheetml/2009/9/main" uri="{B025F937-C7B1-47D3-B67F-A62EFF666E3E}">
          <x14:id>{47AEECCB-3348-AC47-991B-85E471FA111F}</x14:id>
        </ext>
      </extLst>
    </cfRule>
  </conditionalFormatting>
  <conditionalFormatting sqref="K40:BN42">
    <cfRule type="expression" dxfId="54" priority="137">
      <formula>AND($E40&lt;=K$6,ROUNDDOWN(($F40-$E40+1)*$H40,0)+$E40-1&gt;=K$6)</formula>
    </cfRule>
    <cfRule type="expression" dxfId="53" priority="138">
      <formula>AND(NOT(ISBLANK($E40)),$E40&lt;=K$6,$F40&gt;=K$6)</formula>
    </cfRule>
  </conditionalFormatting>
  <conditionalFormatting sqref="K40:BN41">
    <cfRule type="expression" dxfId="52" priority="135">
      <formula>K$6=TODAY()</formula>
    </cfRule>
  </conditionalFormatting>
  <conditionalFormatting sqref="H42">
    <cfRule type="dataBar" priority="134">
      <dataBar>
        <cfvo type="num" val="0"/>
        <cfvo type="num" val="1"/>
        <color theme="0" tint="-0.249977111117893"/>
      </dataBar>
      <extLst>
        <ext xmlns:x14="http://schemas.microsoft.com/office/spreadsheetml/2009/9/main" uri="{B025F937-C7B1-47D3-B67F-A62EFF666E3E}">
          <x14:id>{D9E13FDE-CAA6-284D-A674-9D67968C51A3}</x14:id>
        </ext>
      </extLst>
    </cfRule>
  </conditionalFormatting>
  <conditionalFormatting sqref="K42:BN42">
    <cfRule type="expression" dxfId="51" priority="133">
      <formula>K$6=TODAY()</formula>
    </cfRule>
  </conditionalFormatting>
  <conditionalFormatting sqref="H8">
    <cfRule type="dataBar" priority="88">
      <dataBar>
        <cfvo type="num" val="0"/>
        <cfvo type="num" val="1"/>
        <color theme="0" tint="-0.249977111117893"/>
      </dataBar>
      <extLst>
        <ext xmlns:x14="http://schemas.microsoft.com/office/spreadsheetml/2009/9/main" uri="{B025F937-C7B1-47D3-B67F-A62EFF666E3E}">
          <x14:id>{6A925973-0555-F74F-8C38-54A12339BEAF}</x14:id>
        </ext>
      </extLst>
    </cfRule>
  </conditionalFormatting>
  <conditionalFormatting sqref="K8:BN8">
    <cfRule type="expression" dxfId="50" priority="89">
      <formula>AND($E8&lt;=K$6,ROUNDDOWN(($F8-$E8+1)*$H8,0)+$E8-1&gt;=K$6)</formula>
    </cfRule>
    <cfRule type="expression" dxfId="49" priority="90">
      <formula>AND(NOT(ISBLANK($E8)),$E8&lt;=K$6,$F8&gt;=K$6)</formula>
    </cfRule>
  </conditionalFormatting>
  <conditionalFormatting sqref="K8:BN8">
    <cfRule type="expression" dxfId="48" priority="87">
      <formula>K$6=TODAY()</formula>
    </cfRule>
  </conditionalFormatting>
  <conditionalFormatting sqref="H14">
    <cfRule type="dataBar" priority="80">
      <dataBar>
        <cfvo type="num" val="0"/>
        <cfvo type="num" val="1"/>
        <color theme="0" tint="-0.249977111117893"/>
      </dataBar>
      <extLst>
        <ext xmlns:x14="http://schemas.microsoft.com/office/spreadsheetml/2009/9/main" uri="{B025F937-C7B1-47D3-B67F-A62EFF666E3E}">
          <x14:id>{348A8F46-3612-B64D-AED3-11E3B00CF010}</x14:id>
        </ext>
      </extLst>
    </cfRule>
  </conditionalFormatting>
  <conditionalFormatting sqref="K14:BN14">
    <cfRule type="expression" dxfId="47" priority="81">
      <formula>AND($E14&lt;=K$6,ROUNDDOWN(($F14-$E14+1)*$H14,0)+$E14-1&gt;=K$6)</formula>
    </cfRule>
    <cfRule type="expression" dxfId="46" priority="82">
      <formula>AND(NOT(ISBLANK($E14)),$E14&lt;=K$6,$F14&gt;=K$6)</formula>
    </cfRule>
  </conditionalFormatting>
  <conditionalFormatting sqref="K14:BN14">
    <cfRule type="expression" dxfId="45" priority="79">
      <formula>K$6=TODAY()</formula>
    </cfRule>
  </conditionalFormatting>
  <conditionalFormatting sqref="H16">
    <cfRule type="dataBar" priority="76">
      <dataBar>
        <cfvo type="num" val="0"/>
        <cfvo type="num" val="1"/>
        <color theme="0" tint="-0.249977111117893"/>
      </dataBar>
      <extLst>
        <ext xmlns:x14="http://schemas.microsoft.com/office/spreadsheetml/2009/9/main" uri="{B025F937-C7B1-47D3-B67F-A62EFF666E3E}">
          <x14:id>{306DA360-C9D2-4B41-A214-B1AFF04C8181}</x14:id>
        </ext>
      </extLst>
    </cfRule>
  </conditionalFormatting>
  <conditionalFormatting sqref="K16:BN16">
    <cfRule type="expression" dxfId="44" priority="77">
      <formula>AND($E16&lt;=K$6,ROUNDDOWN(($F16-$E16+1)*$H16,0)+$E16-1&gt;=K$6)</formula>
    </cfRule>
    <cfRule type="expression" dxfId="43" priority="78">
      <formula>AND(NOT(ISBLANK($E16)),$E16&lt;=K$6,$F16&gt;=K$6)</formula>
    </cfRule>
  </conditionalFormatting>
  <conditionalFormatting sqref="K16:BN16">
    <cfRule type="expression" dxfId="42" priority="75">
      <formula>K$6=TODAY()</formula>
    </cfRule>
  </conditionalFormatting>
  <conditionalFormatting sqref="H20">
    <cfRule type="dataBar" priority="72">
      <dataBar>
        <cfvo type="num" val="0"/>
        <cfvo type="num" val="1"/>
        <color theme="0" tint="-0.249977111117893"/>
      </dataBar>
      <extLst>
        <ext xmlns:x14="http://schemas.microsoft.com/office/spreadsheetml/2009/9/main" uri="{B025F937-C7B1-47D3-B67F-A62EFF666E3E}">
          <x14:id>{B868DDD8-E8DA-0646-99FB-D8127BC3B508}</x14:id>
        </ext>
      </extLst>
    </cfRule>
  </conditionalFormatting>
  <conditionalFormatting sqref="K20:BN20">
    <cfRule type="expression" dxfId="41" priority="73">
      <formula>AND($E20&lt;=K$6,ROUNDDOWN(($F20-$E20+1)*$H20,0)+$E20-1&gt;=K$6)</formula>
    </cfRule>
    <cfRule type="expression" dxfId="40" priority="74">
      <formula>AND(NOT(ISBLANK($E20)),$E20&lt;=K$6,$F20&gt;=K$6)</formula>
    </cfRule>
  </conditionalFormatting>
  <conditionalFormatting sqref="K20:BN20">
    <cfRule type="expression" dxfId="39" priority="71">
      <formula>K$6=TODAY()</formula>
    </cfRule>
  </conditionalFormatting>
  <conditionalFormatting sqref="H22">
    <cfRule type="dataBar" priority="68">
      <dataBar>
        <cfvo type="num" val="0"/>
        <cfvo type="num" val="1"/>
        <color theme="0" tint="-0.249977111117893"/>
      </dataBar>
      <extLst>
        <ext xmlns:x14="http://schemas.microsoft.com/office/spreadsheetml/2009/9/main" uri="{B025F937-C7B1-47D3-B67F-A62EFF666E3E}">
          <x14:id>{1FF8C245-F6F9-D949-B265-5E3D59651D8F}</x14:id>
        </ext>
      </extLst>
    </cfRule>
  </conditionalFormatting>
  <conditionalFormatting sqref="K22:BN22">
    <cfRule type="expression" dxfId="38" priority="69">
      <formula>AND($E22&lt;=K$6,ROUNDDOWN(($F22-$E22+1)*$H22,0)+$E22-1&gt;=K$6)</formula>
    </cfRule>
    <cfRule type="expression" dxfId="37" priority="70">
      <formula>AND(NOT(ISBLANK($E22)),$E22&lt;=K$6,$F22&gt;=K$6)</formula>
    </cfRule>
  </conditionalFormatting>
  <conditionalFormatting sqref="K22:BN22">
    <cfRule type="expression" dxfId="36" priority="67">
      <formula>K$6=TODAY()</formula>
    </cfRule>
  </conditionalFormatting>
  <conditionalFormatting sqref="H28">
    <cfRule type="dataBar" priority="64">
      <dataBar>
        <cfvo type="num" val="0"/>
        <cfvo type="num" val="1"/>
        <color theme="0" tint="-0.249977111117893"/>
      </dataBar>
      <extLst>
        <ext xmlns:x14="http://schemas.microsoft.com/office/spreadsheetml/2009/9/main" uri="{B025F937-C7B1-47D3-B67F-A62EFF666E3E}">
          <x14:id>{B11E8B6E-900C-5540-9B82-DCCBE7071ED5}</x14:id>
        </ext>
      </extLst>
    </cfRule>
  </conditionalFormatting>
  <conditionalFormatting sqref="K28:BN28">
    <cfRule type="expression" dxfId="35" priority="65">
      <formula>AND($E28&lt;=K$6,ROUNDDOWN(($F28-$E28+1)*$H28,0)+$E28-1&gt;=K$6)</formula>
    </cfRule>
    <cfRule type="expression" dxfId="34" priority="66">
      <formula>AND(NOT(ISBLANK($E28)),$E28&lt;=K$6,$F28&gt;=K$6)</formula>
    </cfRule>
  </conditionalFormatting>
  <conditionalFormatting sqref="K28:BN28">
    <cfRule type="expression" dxfId="33" priority="63">
      <formula>K$6=TODAY()</formula>
    </cfRule>
  </conditionalFormatting>
  <conditionalFormatting sqref="H31">
    <cfRule type="dataBar" priority="60">
      <dataBar>
        <cfvo type="num" val="0"/>
        <cfvo type="num" val="1"/>
        <color theme="0" tint="-0.249977111117893"/>
      </dataBar>
      <extLst>
        <ext xmlns:x14="http://schemas.microsoft.com/office/spreadsheetml/2009/9/main" uri="{B025F937-C7B1-47D3-B67F-A62EFF666E3E}">
          <x14:id>{4C43D4CA-CB4C-A940-AEEA-283A41500DAD}</x14:id>
        </ext>
      </extLst>
    </cfRule>
  </conditionalFormatting>
  <conditionalFormatting sqref="K31:BN31">
    <cfRule type="expression" dxfId="32" priority="61">
      <formula>AND($E31&lt;=K$6,ROUNDDOWN(($F31-$E31+1)*$H31,0)+$E31-1&gt;=K$6)</formula>
    </cfRule>
    <cfRule type="expression" dxfId="31" priority="62">
      <formula>AND(NOT(ISBLANK($E31)),$E31&lt;=K$6,$F31&gt;=K$6)</formula>
    </cfRule>
  </conditionalFormatting>
  <conditionalFormatting sqref="K31:BN31">
    <cfRule type="expression" dxfId="30" priority="59">
      <formula>K$6=TODAY()</formula>
    </cfRule>
  </conditionalFormatting>
  <conditionalFormatting sqref="H33">
    <cfRule type="dataBar" priority="56">
      <dataBar>
        <cfvo type="num" val="0"/>
        <cfvo type="num" val="1"/>
        <color theme="0" tint="-0.249977111117893"/>
      </dataBar>
      <extLst>
        <ext xmlns:x14="http://schemas.microsoft.com/office/spreadsheetml/2009/9/main" uri="{B025F937-C7B1-47D3-B67F-A62EFF666E3E}">
          <x14:id>{27CE990A-CE19-5C43-B999-A87595536BED}</x14:id>
        </ext>
      </extLst>
    </cfRule>
  </conditionalFormatting>
  <conditionalFormatting sqref="K33:BN33">
    <cfRule type="expression" dxfId="29" priority="57">
      <formula>AND($E33&lt;=K$6,ROUNDDOWN(($F33-$E33+1)*$H33,0)+$E33-1&gt;=K$6)</formula>
    </cfRule>
    <cfRule type="expression" dxfId="28" priority="58">
      <formula>AND(NOT(ISBLANK($E33)),$E33&lt;=K$6,$F33&gt;=K$6)</formula>
    </cfRule>
  </conditionalFormatting>
  <conditionalFormatting sqref="K33:BN33">
    <cfRule type="expression" dxfId="27" priority="55">
      <formula>K$6=TODAY()</formula>
    </cfRule>
  </conditionalFormatting>
  <conditionalFormatting sqref="H35">
    <cfRule type="dataBar" priority="52">
      <dataBar>
        <cfvo type="num" val="0"/>
        <cfvo type="num" val="1"/>
        <color theme="0" tint="-0.249977111117893"/>
      </dataBar>
      <extLst>
        <ext xmlns:x14="http://schemas.microsoft.com/office/spreadsheetml/2009/9/main" uri="{B025F937-C7B1-47D3-B67F-A62EFF666E3E}">
          <x14:id>{17B757B2-CC8F-F74C-B320-B483E16B5A02}</x14:id>
        </ext>
      </extLst>
    </cfRule>
  </conditionalFormatting>
  <conditionalFormatting sqref="K35:BN35">
    <cfRule type="expression" dxfId="26" priority="53">
      <formula>AND($E35&lt;=K$6,ROUNDDOWN(($F35-$E35+1)*$H35,0)+$E35-1&gt;=K$6)</formula>
    </cfRule>
    <cfRule type="expression" dxfId="25" priority="54">
      <formula>AND(NOT(ISBLANK($E35)),$E35&lt;=K$6,$F35&gt;=K$6)</formula>
    </cfRule>
  </conditionalFormatting>
  <conditionalFormatting sqref="K35:BN35">
    <cfRule type="expression" dxfId="24" priority="51">
      <formula>K$6=TODAY()</formula>
    </cfRule>
  </conditionalFormatting>
  <conditionalFormatting sqref="H39">
    <cfRule type="dataBar" priority="48">
      <dataBar>
        <cfvo type="num" val="0"/>
        <cfvo type="num" val="1"/>
        <color theme="0" tint="-0.249977111117893"/>
      </dataBar>
      <extLst>
        <ext xmlns:x14="http://schemas.microsoft.com/office/spreadsheetml/2009/9/main" uri="{B025F937-C7B1-47D3-B67F-A62EFF666E3E}">
          <x14:id>{7D49AF47-5D0D-7A4D-9C08-60F3D0B7B8F4}</x14:id>
        </ext>
      </extLst>
    </cfRule>
  </conditionalFormatting>
  <conditionalFormatting sqref="K39:BN39">
    <cfRule type="expression" dxfId="23" priority="49">
      <formula>AND($E39&lt;=K$6,ROUNDDOWN(($F39-$E39+1)*$H39,0)+$E39-1&gt;=K$6)</formula>
    </cfRule>
    <cfRule type="expression" dxfId="22" priority="50">
      <formula>AND(NOT(ISBLANK($E39)),$E39&lt;=K$6,$F39&gt;=K$6)</formula>
    </cfRule>
  </conditionalFormatting>
  <conditionalFormatting sqref="K39:BN39">
    <cfRule type="expression" dxfId="21" priority="47">
      <formula>K$6=TODAY()</formula>
    </cfRule>
  </conditionalFormatting>
  <conditionalFormatting sqref="H44:H45">
    <cfRule type="dataBar" priority="28">
      <dataBar>
        <cfvo type="num" val="0"/>
        <cfvo type="num" val="1"/>
        <color theme="0" tint="-0.249977111117893"/>
      </dataBar>
      <extLst>
        <ext xmlns:x14="http://schemas.microsoft.com/office/spreadsheetml/2009/9/main" uri="{B025F937-C7B1-47D3-B67F-A62EFF666E3E}">
          <x14:id>{67360455-C6B0-A54E-8893-93CCC5FD2B43}</x14:id>
        </ext>
      </extLst>
    </cfRule>
  </conditionalFormatting>
  <conditionalFormatting sqref="K44:BN46">
    <cfRule type="expression" dxfId="20" priority="29">
      <formula>AND($E44&lt;=K$6,ROUNDDOWN(($F44-$E44+1)*$H44,0)+$E44-1&gt;=K$6)</formula>
    </cfRule>
    <cfRule type="expression" dxfId="19" priority="30">
      <formula>AND(NOT(ISBLANK($E44)),$E44&lt;=K$6,$F44&gt;=K$6)</formula>
    </cfRule>
  </conditionalFormatting>
  <conditionalFormatting sqref="K44:BN45">
    <cfRule type="expression" dxfId="18" priority="27">
      <formula>K$6=TODAY()</formula>
    </cfRule>
  </conditionalFormatting>
  <conditionalFormatting sqref="H46">
    <cfRule type="dataBar" priority="26">
      <dataBar>
        <cfvo type="num" val="0"/>
        <cfvo type="num" val="1"/>
        <color theme="0" tint="-0.249977111117893"/>
      </dataBar>
      <extLst>
        <ext xmlns:x14="http://schemas.microsoft.com/office/spreadsheetml/2009/9/main" uri="{B025F937-C7B1-47D3-B67F-A62EFF666E3E}">
          <x14:id>{E7320543-86D0-7C44-8277-76035E075516}</x14:id>
        </ext>
      </extLst>
    </cfRule>
  </conditionalFormatting>
  <conditionalFormatting sqref="K46:BN46">
    <cfRule type="expression" dxfId="17" priority="25">
      <formula>K$6=TODAY()</formula>
    </cfRule>
  </conditionalFormatting>
  <conditionalFormatting sqref="H43">
    <cfRule type="dataBar" priority="22">
      <dataBar>
        <cfvo type="num" val="0"/>
        <cfvo type="num" val="1"/>
        <color theme="0" tint="-0.249977111117893"/>
      </dataBar>
      <extLst>
        <ext xmlns:x14="http://schemas.microsoft.com/office/spreadsheetml/2009/9/main" uri="{B025F937-C7B1-47D3-B67F-A62EFF666E3E}">
          <x14:id>{F9BF41E1-C437-894B-9875-0BA525843681}</x14:id>
        </ext>
      </extLst>
    </cfRule>
  </conditionalFormatting>
  <conditionalFormatting sqref="K43:BN43">
    <cfRule type="expression" dxfId="16" priority="23">
      <formula>AND($E43&lt;=K$6,ROUNDDOWN(($F43-$E43+1)*$H43,0)+$E43-1&gt;=K$6)</formula>
    </cfRule>
    <cfRule type="expression" dxfId="15" priority="24">
      <formula>AND(NOT(ISBLANK($E43)),$E43&lt;=K$6,$F43&gt;=K$6)</formula>
    </cfRule>
  </conditionalFormatting>
  <conditionalFormatting sqref="K43:BN43">
    <cfRule type="expression" dxfId="14" priority="21">
      <formula>K$6=TODAY()</formula>
    </cfRule>
  </conditionalFormatting>
  <conditionalFormatting sqref="H48:H49">
    <cfRule type="dataBar" priority="18">
      <dataBar>
        <cfvo type="num" val="0"/>
        <cfvo type="num" val="1"/>
        <color theme="0" tint="-0.249977111117893"/>
      </dataBar>
      <extLst>
        <ext xmlns:x14="http://schemas.microsoft.com/office/spreadsheetml/2009/9/main" uri="{B025F937-C7B1-47D3-B67F-A62EFF666E3E}">
          <x14:id>{FA465F92-6C92-A642-9070-1BE62624EFBC}</x14:id>
        </ext>
      </extLst>
    </cfRule>
  </conditionalFormatting>
  <conditionalFormatting sqref="K48:BN50">
    <cfRule type="expression" dxfId="13" priority="19">
      <formula>AND($E48&lt;=K$6,ROUNDDOWN(($F48-$E48+1)*$H48,0)+$E48-1&gt;=K$6)</formula>
    </cfRule>
    <cfRule type="expression" dxfId="12" priority="20">
      <formula>AND(NOT(ISBLANK($E48)),$E48&lt;=K$6,$F48&gt;=K$6)</formula>
    </cfRule>
  </conditionalFormatting>
  <conditionalFormatting sqref="K48:BN49">
    <cfRule type="expression" dxfId="11" priority="17">
      <formula>K$6=TODAY()</formula>
    </cfRule>
  </conditionalFormatting>
  <conditionalFormatting sqref="H50">
    <cfRule type="dataBar" priority="16">
      <dataBar>
        <cfvo type="num" val="0"/>
        <cfvo type="num" val="1"/>
        <color theme="0" tint="-0.249977111117893"/>
      </dataBar>
      <extLst>
        <ext xmlns:x14="http://schemas.microsoft.com/office/spreadsheetml/2009/9/main" uri="{B025F937-C7B1-47D3-B67F-A62EFF666E3E}">
          <x14:id>{B6A5DE2F-5EF6-EF4E-8DC3-347DA20190CE}</x14:id>
        </ext>
      </extLst>
    </cfRule>
  </conditionalFormatting>
  <conditionalFormatting sqref="K50:BN50">
    <cfRule type="expression" dxfId="10" priority="15">
      <formula>K$6=TODAY()</formula>
    </cfRule>
  </conditionalFormatting>
  <conditionalFormatting sqref="H47">
    <cfRule type="dataBar" priority="12">
      <dataBar>
        <cfvo type="num" val="0"/>
        <cfvo type="num" val="1"/>
        <color theme="0" tint="-0.249977111117893"/>
      </dataBar>
      <extLst>
        <ext xmlns:x14="http://schemas.microsoft.com/office/spreadsheetml/2009/9/main" uri="{B025F937-C7B1-47D3-B67F-A62EFF666E3E}">
          <x14:id>{C9D42008-D996-2D4A-AE29-4635906AF265}</x14:id>
        </ext>
      </extLst>
    </cfRule>
  </conditionalFormatting>
  <conditionalFormatting sqref="K47:BN47">
    <cfRule type="expression" dxfId="9" priority="13">
      <formula>AND($E47&lt;=K$6,ROUNDDOWN(($F47-$E47+1)*$H47,0)+$E47-1&gt;=K$6)</formula>
    </cfRule>
    <cfRule type="expression" dxfId="8" priority="14">
      <formula>AND(NOT(ISBLANK($E47)),$E47&lt;=K$6,$F47&gt;=K$6)</formula>
    </cfRule>
  </conditionalFormatting>
  <conditionalFormatting sqref="K47:BN47">
    <cfRule type="expression" dxfId="7" priority="11">
      <formula>K$6=TODAY()</formula>
    </cfRule>
  </conditionalFormatting>
  <conditionalFormatting sqref="H52:H53">
    <cfRule type="dataBar" priority="8">
      <dataBar>
        <cfvo type="num" val="0"/>
        <cfvo type="num" val="1"/>
        <color theme="0" tint="-0.249977111117893"/>
      </dataBar>
      <extLst>
        <ext xmlns:x14="http://schemas.microsoft.com/office/spreadsheetml/2009/9/main" uri="{B025F937-C7B1-47D3-B67F-A62EFF666E3E}">
          <x14:id>{85B669E4-7E5A-AF4D-8A66-0A9092C83419}</x14:id>
        </ext>
      </extLst>
    </cfRule>
  </conditionalFormatting>
  <conditionalFormatting sqref="K52:BN54">
    <cfRule type="expression" dxfId="6" priority="9">
      <formula>AND($E52&lt;=K$6,ROUNDDOWN(($F52-$E52+1)*$H52,0)+$E52-1&gt;=K$6)</formula>
    </cfRule>
    <cfRule type="expression" dxfId="5" priority="10">
      <formula>AND(NOT(ISBLANK($E52)),$E52&lt;=K$6,$F52&gt;=K$6)</formula>
    </cfRule>
  </conditionalFormatting>
  <conditionalFormatting sqref="K52:BN53">
    <cfRule type="expression" dxfId="4" priority="7">
      <formula>K$6=TODAY()</formula>
    </cfRule>
  </conditionalFormatting>
  <conditionalFormatting sqref="H54">
    <cfRule type="dataBar" priority="6">
      <dataBar>
        <cfvo type="num" val="0"/>
        <cfvo type="num" val="1"/>
        <color theme="0" tint="-0.249977111117893"/>
      </dataBar>
      <extLst>
        <ext xmlns:x14="http://schemas.microsoft.com/office/spreadsheetml/2009/9/main" uri="{B025F937-C7B1-47D3-B67F-A62EFF666E3E}">
          <x14:id>{EE611188-75DA-E04A-AA05-48CEED819689}</x14:id>
        </ext>
      </extLst>
    </cfRule>
  </conditionalFormatting>
  <conditionalFormatting sqref="K54:BN54">
    <cfRule type="expression" dxfId="3" priority="5">
      <formula>K$6=TODAY()</formula>
    </cfRule>
  </conditionalFormatting>
  <conditionalFormatting sqref="H51">
    <cfRule type="dataBar" priority="2">
      <dataBar>
        <cfvo type="num" val="0"/>
        <cfvo type="num" val="1"/>
        <color theme="0" tint="-0.249977111117893"/>
      </dataBar>
      <extLst>
        <ext xmlns:x14="http://schemas.microsoft.com/office/spreadsheetml/2009/9/main" uri="{B025F937-C7B1-47D3-B67F-A62EFF666E3E}">
          <x14:id>{17014FD9-3A0F-0E4C-8F11-69E0D1BB980F}</x14:id>
        </ext>
      </extLst>
    </cfRule>
  </conditionalFormatting>
  <conditionalFormatting sqref="K51:BN51">
    <cfRule type="expression" dxfId="2" priority="3">
      <formula>AND($E51&lt;=K$6,ROUNDDOWN(($F51-$E51+1)*$H51,0)+$E51-1&gt;=K$6)</formula>
    </cfRule>
    <cfRule type="expression" dxfId="1" priority="4">
      <formula>AND(NOT(ISBLANK($E51)),$E51&lt;=K$6,$F51&gt;=K$6)</formula>
    </cfRule>
  </conditionalFormatting>
  <conditionalFormatting sqref="K51:BN51">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H9:I9 I15 I10:I12 I18 I13 I21 I24 I17 I23"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15240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H9:H13 H17:H19 H23:H25 H15 H21</xm:sqref>
        </x14:conditionalFormatting>
        <x14:conditionalFormatting xmlns:xm="http://schemas.microsoft.com/office/excel/2006/main">
          <x14:cfRule type="dataBar" id="{87F18C5F-0B72-2940-8C86-255B446BF0D7}">
            <x14:dataBar minLength="0" maxLength="100" gradient="0">
              <x14:cfvo type="num">
                <xm:f>0</xm:f>
              </x14:cfvo>
              <x14:cfvo type="num">
                <xm:f>1</xm:f>
              </x14:cfvo>
              <x14:negativeFillColor rgb="FFFF0000"/>
              <x14:axisColor rgb="FF000000"/>
            </x14:dataBar>
          </x14:cfRule>
          <xm:sqref>H26:H27</xm:sqref>
        </x14:conditionalFormatting>
        <x14:conditionalFormatting xmlns:xm="http://schemas.microsoft.com/office/excel/2006/main">
          <x14:cfRule type="dataBar" id="{EEC9FA8A-E7B2-6C47-9DD4-F8BEFCD457DE}">
            <x14:dataBar minLength="0" maxLength="100" gradient="0">
              <x14:cfvo type="num">
                <xm:f>0</xm:f>
              </x14:cfvo>
              <x14:cfvo type="num">
                <xm:f>1</xm:f>
              </x14:cfvo>
              <x14:negativeFillColor rgb="FFFF0000"/>
              <x14:axisColor rgb="FF000000"/>
            </x14:dataBar>
          </x14:cfRule>
          <xm:sqref>H29:H30</xm:sqref>
        </x14:conditionalFormatting>
        <x14:conditionalFormatting xmlns:xm="http://schemas.microsoft.com/office/excel/2006/main">
          <x14:cfRule type="dataBar" id="{903A636E-8850-9844-AF2A-F161CBBE860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4C5D659-6358-FB4B-A390-17F510AB0A4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7E7AF180-13A5-5043-8537-3813D7FA51E1}">
            <x14:dataBar minLength="0" maxLength="100" gradient="0">
              <x14:cfvo type="num">
                <xm:f>0</xm:f>
              </x14:cfvo>
              <x14:cfvo type="num">
                <xm:f>1</xm:f>
              </x14:cfvo>
              <x14:negativeFillColor rgb="FFFF0000"/>
              <x14:axisColor rgb="FF000000"/>
            </x14:dataBar>
          </x14:cfRule>
          <xm:sqref>H36:H37</xm:sqref>
        </x14:conditionalFormatting>
        <x14:conditionalFormatting xmlns:xm="http://schemas.microsoft.com/office/excel/2006/main">
          <x14:cfRule type="dataBar" id="{60ABB761-3EEE-A146-9106-6F5818F5E94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7AEECCB-3348-AC47-991B-85E471FA111F}">
            <x14:dataBar minLength="0" maxLength="100" gradient="0">
              <x14:cfvo type="num">
                <xm:f>0</xm:f>
              </x14:cfvo>
              <x14:cfvo type="num">
                <xm:f>1</xm:f>
              </x14:cfvo>
              <x14:negativeFillColor rgb="FFFF0000"/>
              <x14:axisColor rgb="FF000000"/>
            </x14:dataBar>
          </x14:cfRule>
          <xm:sqref>H40:H41</xm:sqref>
        </x14:conditionalFormatting>
        <x14:conditionalFormatting xmlns:xm="http://schemas.microsoft.com/office/excel/2006/main">
          <x14:cfRule type="dataBar" id="{D9E13FDE-CAA6-284D-A674-9D67968C51A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6A925973-0555-F74F-8C38-54A12339BEAF}">
            <x14:dataBar minLength="0" maxLength="100" gradient="0">
              <x14:cfvo type="num">
                <xm:f>0</xm:f>
              </x14:cfvo>
              <x14:cfvo type="num">
                <xm:f>1</xm:f>
              </x14:cfvo>
              <x14:negativeFillColor rgb="FFFF0000"/>
              <x14:axisColor rgb="FF000000"/>
            </x14:dataBar>
          </x14:cfRule>
          <xm:sqref>H8</xm:sqref>
        </x14:conditionalFormatting>
        <x14:conditionalFormatting xmlns:xm="http://schemas.microsoft.com/office/excel/2006/main">
          <x14:cfRule type="dataBar" id="{348A8F46-3612-B64D-AED3-11E3B00CF010}">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06DA360-C9D2-4B41-A214-B1AFF04C81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B868DDD8-E8DA-0646-99FB-D8127BC3B508}">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1FF8C245-F6F9-D949-B265-5E3D59651D8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11E8B6E-900C-5540-9B82-DCCBE7071ED5}">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4C43D4CA-CB4C-A940-AEEA-283A41500DA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7CE990A-CE19-5C43-B999-A87595536B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17B757B2-CC8F-F74C-B320-B483E16B5A0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D49AF47-5D0D-7A4D-9C08-60F3D0B7B8F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7360455-C6B0-A54E-8893-93CCC5FD2B43}">
            <x14:dataBar minLength="0" maxLength="100" gradient="0">
              <x14:cfvo type="num">
                <xm:f>0</xm:f>
              </x14:cfvo>
              <x14:cfvo type="num">
                <xm:f>1</xm:f>
              </x14:cfvo>
              <x14:negativeFillColor rgb="FFFF0000"/>
              <x14:axisColor rgb="FF000000"/>
            </x14:dataBar>
          </x14:cfRule>
          <xm:sqref>H44:H45</xm:sqref>
        </x14:conditionalFormatting>
        <x14:conditionalFormatting xmlns:xm="http://schemas.microsoft.com/office/excel/2006/main">
          <x14:cfRule type="dataBar" id="{E7320543-86D0-7C44-8277-76035E07551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F9BF41E1-C437-894B-9875-0BA525843681}">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FA465F92-6C92-A642-9070-1BE62624EFBC}">
            <x14:dataBar minLength="0" maxLength="100" gradient="0">
              <x14:cfvo type="num">
                <xm:f>0</xm:f>
              </x14:cfvo>
              <x14:cfvo type="num">
                <xm:f>1</xm:f>
              </x14:cfvo>
              <x14:negativeFillColor rgb="FFFF0000"/>
              <x14:axisColor rgb="FF000000"/>
            </x14:dataBar>
          </x14:cfRule>
          <xm:sqref>H48:H49</xm:sqref>
        </x14:conditionalFormatting>
        <x14:conditionalFormatting xmlns:xm="http://schemas.microsoft.com/office/excel/2006/main">
          <x14:cfRule type="dataBar" id="{B6A5DE2F-5EF6-EF4E-8DC3-347DA20190C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9D42008-D996-2D4A-AE29-4635906AF265}">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B669E4-7E5A-AF4D-8A66-0A9092C83419}">
            <x14:dataBar minLength="0" maxLength="100" gradient="0">
              <x14:cfvo type="num">
                <xm:f>0</xm:f>
              </x14:cfvo>
              <x14:cfvo type="num">
                <xm:f>1</xm:f>
              </x14:cfvo>
              <x14:negativeFillColor rgb="FFFF0000"/>
              <x14:axisColor rgb="FF000000"/>
            </x14:dataBar>
          </x14:cfRule>
          <xm:sqref>H52:H53</xm:sqref>
        </x14:conditionalFormatting>
        <x14:conditionalFormatting xmlns:xm="http://schemas.microsoft.com/office/excel/2006/main">
          <x14:cfRule type="dataBar" id="{EE611188-75DA-E04A-AA05-48CEED81968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17014FD9-3A0F-0E4C-8F11-69E0D1BB980F}">
            <x14:dataBar minLength="0" maxLength="100" gradient="0">
              <x14:cfvo type="num">
                <xm:f>0</xm:f>
              </x14:cfvo>
              <x14:cfvo type="num">
                <xm:f>1</xm:f>
              </x14:cfvo>
              <x14:negativeFillColor rgb="FFFF0000"/>
              <x14:axisColor rgb="FF000000"/>
            </x14:dataBar>
          </x14:cfRule>
          <xm:sqref>H51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77734375" defaultRowHeight="13.2" x14ac:dyDescent="0.25"/>
  <cols>
    <col min="1" max="1" width="5.44140625" style="13" customWidth="1"/>
    <col min="2" max="2" width="90.44140625" style="13" customWidth="1"/>
    <col min="3" max="3" width="16.44140625" style="13" bestFit="1" customWidth="1"/>
    <col min="4" max="4" width="8.77734375" style="13"/>
    <col min="5" max="16384" width="8.77734375" style="1"/>
  </cols>
  <sheetData>
    <row r="1" spans="1:4" ht="30" customHeight="1" x14ac:dyDescent="0.25">
      <c r="A1" s="26" t="s">
        <v>70</v>
      </c>
      <c r="B1" s="27"/>
      <c r="C1" s="28"/>
    </row>
    <row r="2" spans="1:4" ht="13.8" x14ac:dyDescent="0.25">
      <c r="A2" s="121" t="s">
        <v>45</v>
      </c>
      <c r="B2" s="3"/>
      <c r="C2" s="2"/>
    </row>
    <row r="3" spans="1:4" x14ac:dyDescent="0.25">
      <c r="A3" s="2"/>
      <c r="B3" s="3"/>
      <c r="C3" s="2"/>
    </row>
    <row r="4" spans="1:4" s="2" customFormat="1" ht="17.399999999999999" x14ac:dyDescent="0.3">
      <c r="A4" s="122" t="s">
        <v>71</v>
      </c>
      <c r="B4" s="25"/>
    </row>
    <row r="5" spans="1:4" s="2" customFormat="1" ht="55.2" x14ac:dyDescent="0.25">
      <c r="B5" s="123" t="s">
        <v>72</v>
      </c>
    </row>
    <row r="7" spans="1:4" ht="27.6" x14ac:dyDescent="0.25">
      <c r="B7" s="123" t="s">
        <v>18</v>
      </c>
    </row>
    <row r="9" spans="1:4" ht="13.8" x14ac:dyDescent="0.25">
      <c r="B9" s="121" t="s">
        <v>57</v>
      </c>
    </row>
    <row r="11" spans="1:4" ht="27.6" x14ac:dyDescent="0.25">
      <c r="B11" s="124" t="s">
        <v>58</v>
      </c>
    </row>
    <row r="12" spans="1:4" s="13" customFormat="1" x14ac:dyDescent="0.25"/>
    <row r="13" spans="1:4" ht="17.399999999999999" x14ac:dyDescent="0.3">
      <c r="A13" s="189" t="s">
        <v>1</v>
      </c>
      <c r="B13" s="189"/>
    </row>
    <row r="14" spans="1:4" s="2" customFormat="1" x14ac:dyDescent="0.25">
      <c r="A14" s="13"/>
      <c r="B14" s="13"/>
      <c r="C14" s="13"/>
      <c r="D14" s="13"/>
    </row>
    <row r="15" spans="1:4" s="2" customFormat="1" ht="17.399999999999999" x14ac:dyDescent="0.25">
      <c r="A15" s="125"/>
      <c r="B15" s="126" t="s">
        <v>73</v>
      </c>
      <c r="C15" s="127"/>
      <c r="D15" s="127"/>
    </row>
    <row r="16" spans="1:4" ht="17.399999999999999" x14ac:dyDescent="0.25">
      <c r="A16" s="125"/>
      <c r="B16" s="128" t="s">
        <v>74</v>
      </c>
      <c r="C16" s="127"/>
      <c r="D16" s="127"/>
    </row>
    <row r="17" spans="1:4" ht="17.399999999999999" x14ac:dyDescent="0.3">
      <c r="A17" s="129"/>
      <c r="B17" s="128" t="s">
        <v>75</v>
      </c>
    </row>
    <row r="18" spans="1:4" ht="17.399999999999999" x14ac:dyDescent="0.3">
      <c r="A18" s="129"/>
      <c r="B18" s="128" t="s">
        <v>76</v>
      </c>
    </row>
    <row r="19" spans="1:4" s="2" customFormat="1" ht="27.6" x14ac:dyDescent="0.3">
      <c r="A19" s="130"/>
      <c r="B19" s="128" t="s">
        <v>127</v>
      </c>
      <c r="C19" s="28"/>
      <c r="D19" s="28"/>
    </row>
    <row r="20" spans="1:4" ht="17.399999999999999" x14ac:dyDescent="0.3">
      <c r="A20" s="129"/>
      <c r="B20" s="128" t="s">
        <v>77</v>
      </c>
    </row>
    <row r="21" spans="1:4" s="2" customFormat="1" ht="17.399999999999999" x14ac:dyDescent="0.3">
      <c r="A21" s="131"/>
      <c r="B21" s="132" t="s">
        <v>78</v>
      </c>
    </row>
    <row r="22" spans="1:4" s="2" customFormat="1" ht="17.399999999999999" x14ac:dyDescent="0.3">
      <c r="A22" s="131"/>
      <c r="B22" s="4"/>
    </row>
    <row r="23" spans="1:4" ht="17.399999999999999" x14ac:dyDescent="0.3">
      <c r="A23" s="189" t="s">
        <v>79</v>
      </c>
      <c r="B23" s="189"/>
      <c r="C23" s="2"/>
      <c r="D23" s="2"/>
    </row>
    <row r="24" spans="1:4" ht="41.4" x14ac:dyDescent="0.3">
      <c r="A24" s="131"/>
      <c r="B24" s="128" t="s">
        <v>80</v>
      </c>
      <c r="C24" s="2"/>
      <c r="D24" s="2"/>
    </row>
    <row r="25" spans="1:4" ht="17.399999999999999" x14ac:dyDescent="0.3">
      <c r="A25" s="131"/>
      <c r="B25" s="128"/>
      <c r="C25" s="2"/>
      <c r="D25" s="2"/>
    </row>
    <row r="26" spans="1:4" ht="17.399999999999999" x14ac:dyDescent="0.3">
      <c r="A26" s="131"/>
      <c r="B26" s="133" t="s">
        <v>81</v>
      </c>
      <c r="C26" s="2"/>
      <c r="D26" s="2"/>
    </row>
    <row r="27" spans="1:4" ht="17.399999999999999" x14ac:dyDescent="0.3">
      <c r="A27" s="131"/>
      <c r="B27" s="128" t="s">
        <v>82</v>
      </c>
      <c r="C27" s="2"/>
      <c r="D27" s="2"/>
    </row>
    <row r="28" spans="1:4" ht="27.6" x14ac:dyDescent="0.3">
      <c r="A28" s="131"/>
      <c r="B28" s="128" t="s">
        <v>83</v>
      </c>
      <c r="C28" s="2"/>
      <c r="D28" s="2"/>
    </row>
    <row r="29" spans="1:4" ht="17.399999999999999" x14ac:dyDescent="0.3">
      <c r="A29" s="131"/>
      <c r="B29" s="128"/>
      <c r="C29" s="2"/>
      <c r="D29" s="2"/>
    </row>
    <row r="30" spans="1:4" ht="17.399999999999999" x14ac:dyDescent="0.3">
      <c r="A30" s="131"/>
      <c r="B30" s="133" t="s">
        <v>84</v>
      </c>
      <c r="C30" s="2"/>
      <c r="D30" s="2"/>
    </row>
    <row r="31" spans="1:4" ht="17.399999999999999" x14ac:dyDescent="0.3">
      <c r="A31" s="131"/>
      <c r="B31" s="128" t="s">
        <v>85</v>
      </c>
      <c r="C31" s="2"/>
      <c r="D31" s="2"/>
    </row>
    <row r="32" spans="1:4" ht="17.399999999999999" x14ac:dyDescent="0.3">
      <c r="A32" s="131"/>
      <c r="B32" s="128" t="s">
        <v>86</v>
      </c>
      <c r="C32" s="2"/>
      <c r="D32" s="2"/>
    </row>
    <row r="33" spans="1:4" ht="17.399999999999999" x14ac:dyDescent="0.3">
      <c r="A33" s="131"/>
      <c r="B33" s="4"/>
      <c r="C33" s="2"/>
      <c r="D33" s="2"/>
    </row>
    <row r="34" spans="1:4" ht="27.6" x14ac:dyDescent="0.3">
      <c r="A34" s="131"/>
      <c r="B34" s="128" t="s">
        <v>87</v>
      </c>
      <c r="C34" s="2"/>
      <c r="D34" s="2"/>
    </row>
    <row r="35" spans="1:4" ht="17.399999999999999" x14ac:dyDescent="0.3">
      <c r="A35" s="131"/>
      <c r="B35" s="134" t="s">
        <v>88</v>
      </c>
      <c r="C35" s="2"/>
      <c r="D35" s="2"/>
    </row>
    <row r="36" spans="1:4" ht="17.399999999999999" x14ac:dyDescent="0.3">
      <c r="A36" s="131"/>
      <c r="B36" s="4"/>
      <c r="C36" s="2"/>
      <c r="D36" s="2"/>
    </row>
    <row r="37" spans="1:4" ht="17.399999999999999" x14ac:dyDescent="0.3">
      <c r="A37" s="189" t="s">
        <v>6</v>
      </c>
      <c r="B37" s="189"/>
    </row>
    <row r="38" spans="1:4" ht="27.6" x14ac:dyDescent="0.25">
      <c r="B38" s="128" t="s">
        <v>89</v>
      </c>
    </row>
    <row r="40" spans="1:4" ht="13.8" x14ac:dyDescent="0.25">
      <c r="B40" s="128" t="s">
        <v>90</v>
      </c>
    </row>
    <row r="42" spans="1:4" s="2" customFormat="1" ht="27.6" x14ac:dyDescent="0.25">
      <c r="A42" s="13"/>
      <c r="B42" s="128" t="s">
        <v>91</v>
      </c>
      <c r="C42" s="13"/>
      <c r="D42" s="13"/>
    </row>
    <row r="44" spans="1:4" ht="27.6" x14ac:dyDescent="0.25">
      <c r="B44" s="128" t="s">
        <v>92</v>
      </c>
    </row>
    <row r="45" spans="1:4" x14ac:dyDescent="0.25">
      <c r="B45" s="14"/>
    </row>
    <row r="46" spans="1:4" ht="27.6" x14ac:dyDescent="0.25">
      <c r="B46" s="128" t="s">
        <v>93</v>
      </c>
    </row>
    <row r="47" spans="1:4" x14ac:dyDescent="0.25">
      <c r="B47" s="6"/>
    </row>
    <row r="48" spans="1:4" ht="17.399999999999999" x14ac:dyDescent="0.3">
      <c r="A48" s="189" t="s">
        <v>4</v>
      </c>
      <c r="B48" s="189"/>
    </row>
    <row r="49" spans="1:2" ht="27.6" x14ac:dyDescent="0.25">
      <c r="B49" s="128" t="s">
        <v>94</v>
      </c>
    </row>
    <row r="50" spans="1:2" x14ac:dyDescent="0.25">
      <c r="B50" s="6"/>
    </row>
    <row r="51" spans="1:2" ht="13.8" x14ac:dyDescent="0.25">
      <c r="A51" s="135" t="s">
        <v>7</v>
      </c>
      <c r="B51" s="128" t="s">
        <v>8</v>
      </c>
    </row>
    <row r="52" spans="1:2" ht="13.8" x14ac:dyDescent="0.25">
      <c r="A52" s="135" t="s">
        <v>9</v>
      </c>
      <c r="B52" s="128" t="s">
        <v>10</v>
      </c>
    </row>
    <row r="53" spans="1:2" ht="13.8" x14ac:dyDescent="0.25">
      <c r="A53" s="135" t="s">
        <v>11</v>
      </c>
      <c r="B53" s="128" t="s">
        <v>12</v>
      </c>
    </row>
    <row r="54" spans="1:2" ht="28.2" x14ac:dyDescent="0.25">
      <c r="A54" s="124"/>
      <c r="B54" s="128" t="s">
        <v>95</v>
      </c>
    </row>
    <row r="55" spans="1:2" ht="28.2" x14ac:dyDescent="0.25">
      <c r="A55" s="124"/>
      <c r="B55" s="128" t="s">
        <v>96</v>
      </c>
    </row>
    <row r="56" spans="1:2" ht="13.8" x14ac:dyDescent="0.25">
      <c r="A56" s="135" t="s">
        <v>13</v>
      </c>
      <c r="B56" s="128" t="s">
        <v>14</v>
      </c>
    </row>
    <row r="57" spans="1:2" ht="14.4" x14ac:dyDescent="0.25">
      <c r="A57" s="124"/>
      <c r="B57" s="128" t="s">
        <v>97</v>
      </c>
    </row>
    <row r="58" spans="1:2" s="13" customFormat="1" ht="14.4" x14ac:dyDescent="0.25">
      <c r="A58" s="124"/>
      <c r="B58" s="128" t="s">
        <v>98</v>
      </c>
    </row>
    <row r="59" spans="1:2" s="13" customFormat="1" ht="13.8" x14ac:dyDescent="0.25">
      <c r="A59" s="135" t="s">
        <v>15</v>
      </c>
      <c r="B59" s="128" t="s">
        <v>16</v>
      </c>
    </row>
    <row r="60" spans="1:2" s="13" customFormat="1" ht="28.2" x14ac:dyDescent="0.25">
      <c r="A60" s="124"/>
      <c r="B60" s="128" t="s">
        <v>99</v>
      </c>
    </row>
    <row r="61" spans="1:2" ht="13.8" x14ac:dyDescent="0.25">
      <c r="A61" s="135" t="s">
        <v>100</v>
      </c>
      <c r="B61" s="128" t="s">
        <v>101</v>
      </c>
    </row>
    <row r="62" spans="1:2" s="13" customFormat="1" ht="13.8" x14ac:dyDescent="0.25">
      <c r="A62" s="136"/>
      <c r="B62" s="128" t="s">
        <v>102</v>
      </c>
    </row>
    <row r="63" spans="1:2" s="13" customFormat="1" x14ac:dyDescent="0.25">
      <c r="B63" s="5"/>
    </row>
    <row r="64" spans="1:2" s="13" customFormat="1" ht="17.399999999999999" x14ac:dyDescent="0.3">
      <c r="A64" s="189" t="s">
        <v>5</v>
      </c>
      <c r="B64" s="189"/>
    </row>
    <row r="65" spans="1:4" s="2" customFormat="1" ht="41.4" x14ac:dyDescent="0.25">
      <c r="A65" s="13"/>
      <c r="B65" s="128" t="s">
        <v>103</v>
      </c>
      <c r="C65" s="13"/>
      <c r="D65" s="13"/>
    </row>
    <row r="66" spans="1:4" s="13" customFormat="1" x14ac:dyDescent="0.25">
      <c r="B66" s="6"/>
    </row>
    <row r="67" spans="1:4" s="2" customFormat="1" ht="17.399999999999999" x14ac:dyDescent="0.3">
      <c r="A67" s="189" t="s">
        <v>2</v>
      </c>
      <c r="B67" s="189"/>
    </row>
    <row r="68" spans="1:4" s="2" customFormat="1" ht="13.8" x14ac:dyDescent="0.25">
      <c r="A68" s="137" t="s">
        <v>3</v>
      </c>
      <c r="B68" s="138" t="s">
        <v>104</v>
      </c>
      <c r="C68" s="13"/>
      <c r="D68" s="13"/>
    </row>
    <row r="69" spans="1:4" ht="27.6" x14ac:dyDescent="0.25">
      <c r="A69" s="139"/>
      <c r="B69" s="140" t="s">
        <v>105</v>
      </c>
      <c r="C69" s="2"/>
      <c r="D69" s="2"/>
    </row>
    <row r="70" spans="1:4" s="2" customFormat="1" ht="13.8" x14ac:dyDescent="0.25">
      <c r="A70" s="139"/>
      <c r="B70" s="141"/>
    </row>
    <row r="71" spans="1:4" s="2" customFormat="1" ht="13.8" x14ac:dyDescent="0.25">
      <c r="A71" s="137" t="s">
        <v>3</v>
      </c>
      <c r="B71" s="138" t="s">
        <v>106</v>
      </c>
      <c r="C71" s="13"/>
      <c r="D71" s="13"/>
    </row>
    <row r="72" spans="1:4" s="2" customFormat="1" ht="28.2" x14ac:dyDescent="0.25">
      <c r="A72" s="139"/>
      <c r="B72" s="140" t="s">
        <v>107</v>
      </c>
    </row>
    <row r="73" spans="1:4" s="2" customFormat="1" ht="13.8" x14ac:dyDescent="0.25">
      <c r="A73" s="139"/>
      <c r="B73" s="141"/>
    </row>
    <row r="74" spans="1:4" ht="13.8" x14ac:dyDescent="0.25">
      <c r="A74" s="137" t="s">
        <v>3</v>
      </c>
      <c r="B74" s="142" t="s">
        <v>108</v>
      </c>
    </row>
    <row r="75" spans="1:4" ht="41.4" x14ac:dyDescent="0.25">
      <c r="A75" s="139"/>
      <c r="B75" s="123" t="s">
        <v>109</v>
      </c>
      <c r="C75" s="2"/>
      <c r="D75" s="2"/>
    </row>
    <row r="76" spans="1:4" s="2" customFormat="1" ht="13.8" x14ac:dyDescent="0.25">
      <c r="A76" s="136"/>
      <c r="B76" s="136"/>
      <c r="C76" s="13"/>
      <c r="D76" s="13"/>
    </row>
    <row r="77" spans="1:4" s="2" customFormat="1" ht="13.8" x14ac:dyDescent="0.25">
      <c r="A77" s="137" t="s">
        <v>3</v>
      </c>
      <c r="B77" s="142" t="s">
        <v>110</v>
      </c>
      <c r="C77" s="13"/>
      <c r="D77" s="13"/>
    </row>
    <row r="78" spans="1:4" s="2" customFormat="1" ht="27.6" x14ac:dyDescent="0.25">
      <c r="A78" s="139"/>
      <c r="B78" s="123" t="s">
        <v>111</v>
      </c>
    </row>
    <row r="79" spans="1:4" ht="13.8" x14ac:dyDescent="0.25">
      <c r="A79" s="136"/>
      <c r="B79" s="136"/>
    </row>
    <row r="80" spans="1:4" ht="13.8" x14ac:dyDescent="0.25">
      <c r="A80" s="137" t="s">
        <v>3</v>
      </c>
      <c r="B80" s="142" t="s">
        <v>112</v>
      </c>
    </row>
    <row r="81" spans="1:4" s="2" customFormat="1" ht="14.4" x14ac:dyDescent="0.3">
      <c r="A81" s="139"/>
      <c r="B81" s="143" t="s">
        <v>113</v>
      </c>
    </row>
    <row r="82" spans="1:4" s="2" customFormat="1" ht="14.4" x14ac:dyDescent="0.3">
      <c r="A82" s="139"/>
      <c r="B82" s="143" t="s">
        <v>114</v>
      </c>
    </row>
    <row r="83" spans="1:4" s="2" customFormat="1" ht="14.4" x14ac:dyDescent="0.3">
      <c r="A83" s="139"/>
      <c r="B83" s="143" t="s">
        <v>115</v>
      </c>
    </row>
    <row r="84" spans="1:4" ht="13.8" x14ac:dyDescent="0.25">
      <c r="A84" s="136"/>
      <c r="B84" s="144"/>
    </row>
    <row r="85" spans="1:4" ht="13.8" x14ac:dyDescent="0.25">
      <c r="A85" s="137" t="s">
        <v>3</v>
      </c>
      <c r="B85" s="142" t="s">
        <v>116</v>
      </c>
    </row>
    <row r="86" spans="1:4" ht="41.4" x14ac:dyDescent="0.25">
      <c r="A86" s="139"/>
      <c r="B86" s="123" t="s">
        <v>117</v>
      </c>
      <c r="C86" s="2"/>
      <c r="D86" s="2"/>
    </row>
    <row r="87" spans="1:4" ht="14.4" x14ac:dyDescent="0.3">
      <c r="A87" s="139"/>
      <c r="B87" s="145" t="s">
        <v>118</v>
      </c>
      <c r="C87" s="2"/>
      <c r="D87" s="2"/>
    </row>
    <row r="88" spans="1:4" ht="41.4" x14ac:dyDescent="0.25">
      <c r="A88" s="139"/>
      <c r="B88" s="146" t="s">
        <v>119</v>
      </c>
      <c r="C88" s="2"/>
      <c r="D88" s="2"/>
    </row>
    <row r="89" spans="1:4" ht="13.8" x14ac:dyDescent="0.25">
      <c r="A89" s="136"/>
      <c r="B89" s="136"/>
    </row>
    <row r="90" spans="1:4" ht="13.8" x14ac:dyDescent="0.25">
      <c r="A90" s="137" t="s">
        <v>3</v>
      </c>
      <c r="B90" s="147" t="s">
        <v>120</v>
      </c>
    </row>
    <row r="91" spans="1:4" ht="27.6" x14ac:dyDescent="0.25">
      <c r="A91" s="124"/>
      <c r="B91" s="143" t="s">
        <v>17</v>
      </c>
    </row>
    <row r="93" spans="1:4" x14ac:dyDescent="0.25">
      <c r="A93" s="20"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topLeftCell="A62" workbookViewId="0">
      <selection activeCell="A2" sqref="A2"/>
    </sheetView>
  </sheetViews>
  <sheetFormatPr defaultColWidth="8.77734375" defaultRowHeight="13.2" x14ac:dyDescent="0.25"/>
  <cols>
    <col min="1" max="1" width="5.44140625" style="9" customWidth="1"/>
    <col min="2" max="2" width="37.6640625" style="9" customWidth="1"/>
    <col min="3" max="3" width="55.109375" style="9" customWidth="1"/>
    <col min="4" max="7" width="8.77734375" style="9"/>
  </cols>
  <sheetData>
    <row r="1" spans="1:3" ht="30" customHeight="1" x14ac:dyDescent="0.25">
      <c r="A1" s="21" t="s">
        <v>19</v>
      </c>
    </row>
    <row r="4" spans="1:3" x14ac:dyDescent="0.25">
      <c r="C4" s="15" t="s">
        <v>27</v>
      </c>
    </row>
    <row r="5" spans="1:3" x14ac:dyDescent="0.25">
      <c r="C5" s="13" t="s">
        <v>28</v>
      </c>
    </row>
    <row r="6" spans="1:3" x14ac:dyDescent="0.25">
      <c r="C6" s="13"/>
    </row>
    <row r="7" spans="1:3" ht="17.399999999999999" x14ac:dyDescent="0.3">
      <c r="C7" s="16" t="s">
        <v>47</v>
      </c>
    </row>
    <row r="8" spans="1:3" x14ac:dyDescent="0.25">
      <c r="C8" s="17" t="s">
        <v>45</v>
      </c>
    </row>
    <row r="10" spans="1:3" x14ac:dyDescent="0.25">
      <c r="C10" s="13" t="s">
        <v>44</v>
      </c>
    </row>
    <row r="11" spans="1:3" x14ac:dyDescent="0.25">
      <c r="C11" s="13" t="s">
        <v>43</v>
      </c>
    </row>
    <row r="13" spans="1:3" ht="17.399999999999999" x14ac:dyDescent="0.3">
      <c r="C13" s="16" t="s">
        <v>42</v>
      </c>
    </row>
    <row r="16" spans="1:3" ht="15.6" x14ac:dyDescent="0.3">
      <c r="A16" s="19" t="s">
        <v>21</v>
      </c>
    </row>
    <row r="17" spans="2:2" s="9" customFormat="1" x14ac:dyDescent="0.25"/>
    <row r="18" spans="2:2" ht="13.8" x14ac:dyDescent="0.25">
      <c r="B18" s="18" t="s">
        <v>32</v>
      </c>
    </row>
    <row r="19" spans="2:2" x14ac:dyDescent="0.25">
      <c r="B19" s="13" t="s">
        <v>37</v>
      </c>
    </row>
    <row r="20" spans="2:2" x14ac:dyDescent="0.25">
      <c r="B20" s="13" t="s">
        <v>38</v>
      </c>
    </row>
    <row r="22" spans="2:2" s="9" customFormat="1" ht="13.8" x14ac:dyDescent="0.25">
      <c r="B22" s="18" t="s">
        <v>39</v>
      </c>
    </row>
    <row r="23" spans="2:2" s="9" customFormat="1" x14ac:dyDescent="0.25">
      <c r="B23" s="13" t="s">
        <v>40</v>
      </c>
    </row>
    <row r="24" spans="2:2" s="9" customFormat="1" x14ac:dyDescent="0.25">
      <c r="B24" s="13" t="s">
        <v>41</v>
      </c>
    </row>
    <row r="26" spans="2:2" s="9" customFormat="1" ht="13.8" x14ac:dyDescent="0.25">
      <c r="B26" s="18" t="s">
        <v>29</v>
      </c>
    </row>
    <row r="27" spans="2:2" s="9" customFormat="1" x14ac:dyDescent="0.25">
      <c r="B27" s="13" t="s">
        <v>33</v>
      </c>
    </row>
    <row r="28" spans="2:2" s="9" customFormat="1" x14ac:dyDescent="0.25">
      <c r="B28" s="13" t="s">
        <v>34</v>
      </c>
    </row>
    <row r="29" spans="2:2" x14ac:dyDescent="0.25">
      <c r="B29" s="13" t="s">
        <v>35</v>
      </c>
    </row>
    <row r="30" spans="2:2" x14ac:dyDescent="0.25">
      <c r="B30" s="9" t="s">
        <v>22</v>
      </c>
    </row>
    <row r="31" spans="2:2" x14ac:dyDescent="0.25">
      <c r="B31" s="9" t="s">
        <v>23</v>
      </c>
    </row>
    <row r="32" spans="2:2" x14ac:dyDescent="0.25">
      <c r="B32" s="9" t="s">
        <v>24</v>
      </c>
    </row>
    <row r="34" spans="2:2" ht="13.8" x14ac:dyDescent="0.25">
      <c r="B34" s="18" t="s">
        <v>25</v>
      </c>
    </row>
    <row r="35" spans="2:2" x14ac:dyDescent="0.25">
      <c r="B35" s="13" t="s">
        <v>121</v>
      </c>
    </row>
    <row r="36" spans="2:2" x14ac:dyDescent="0.25">
      <c r="B36" s="13" t="s">
        <v>122</v>
      </c>
    </row>
    <row r="37" spans="2:2" x14ac:dyDescent="0.25">
      <c r="B37" s="13" t="s">
        <v>123</v>
      </c>
    </row>
    <row r="39" spans="2:2" ht="13.8" x14ac:dyDescent="0.25">
      <c r="B39" s="18" t="s">
        <v>26</v>
      </c>
    </row>
    <row r="40" spans="2:2" x14ac:dyDescent="0.25">
      <c r="B40" s="13" t="s">
        <v>36</v>
      </c>
    </row>
    <row r="42" spans="2:2" s="9" customFormat="1" ht="13.8" x14ac:dyDescent="0.25">
      <c r="B42" s="18" t="s">
        <v>30</v>
      </c>
    </row>
    <row r="43" spans="2:2" s="9" customFormat="1" x14ac:dyDescent="0.25">
      <c r="B43" s="13" t="s">
        <v>124</v>
      </c>
    </row>
    <row r="44" spans="2:2" s="9" customFormat="1" x14ac:dyDescent="0.25">
      <c r="B44" s="13" t="s">
        <v>31</v>
      </c>
    </row>
    <row r="45" spans="2:2" s="9" customFormat="1" x14ac:dyDescent="0.25"/>
    <row r="46" spans="2:2" ht="17.399999999999999" x14ac:dyDescent="0.3">
      <c r="B46" s="16"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77734375" defaultRowHeight="13.2" x14ac:dyDescent="0.25"/>
  <cols>
    <col min="1" max="1" width="5.44140625" style="13" customWidth="1"/>
    <col min="2" max="2" width="82.109375" style="13" customWidth="1"/>
    <col min="3" max="16384" width="8.77734375" style="9"/>
  </cols>
  <sheetData>
    <row r="1" spans="1:4" ht="30" customHeight="1" x14ac:dyDescent="0.25">
      <c r="A1" s="26" t="s">
        <v>48</v>
      </c>
      <c r="B1" s="26"/>
      <c r="C1" s="31"/>
      <c r="D1" s="31"/>
    </row>
    <row r="2" spans="1:4" ht="15" x14ac:dyDescent="0.25">
      <c r="A2" s="28"/>
      <c r="B2" s="32"/>
      <c r="C2" s="31"/>
      <c r="D2" s="31"/>
    </row>
    <row r="3" spans="1:4" ht="15" x14ac:dyDescent="0.25">
      <c r="A3" s="29"/>
      <c r="B3" s="22" t="s">
        <v>49</v>
      </c>
      <c r="C3" s="30"/>
    </row>
    <row r="4" spans="1:4" ht="13.8" x14ac:dyDescent="0.25">
      <c r="A4" s="7"/>
      <c r="B4" s="24" t="s">
        <v>45</v>
      </c>
      <c r="C4" s="8"/>
    </row>
    <row r="5" spans="1:4" ht="15" x14ac:dyDescent="0.25">
      <c r="A5" s="7"/>
      <c r="B5" s="10"/>
      <c r="C5" s="8"/>
    </row>
    <row r="6" spans="1:4" ht="15.6" x14ac:dyDescent="0.3">
      <c r="A6" s="7"/>
      <c r="B6" s="11" t="s">
        <v>50</v>
      </c>
      <c r="C6" s="8"/>
    </row>
    <row r="7" spans="1:4" ht="15" x14ac:dyDescent="0.25">
      <c r="A7" s="7"/>
      <c r="B7" s="10"/>
      <c r="C7" s="8"/>
    </row>
    <row r="8" spans="1:4" ht="30" x14ac:dyDescent="0.25">
      <c r="A8" s="7"/>
      <c r="B8" s="10" t="s">
        <v>51</v>
      </c>
      <c r="C8" s="8"/>
    </row>
    <row r="9" spans="1:4" ht="15" x14ac:dyDescent="0.25">
      <c r="A9" s="7"/>
      <c r="B9" s="10"/>
      <c r="C9" s="8"/>
    </row>
    <row r="10" spans="1:4" ht="46.2" x14ac:dyDescent="0.3">
      <c r="A10" s="7"/>
      <c r="B10" s="10" t="s">
        <v>52</v>
      </c>
      <c r="C10" s="8"/>
    </row>
    <row r="11" spans="1:4" ht="15" x14ac:dyDescent="0.25">
      <c r="A11" s="7"/>
      <c r="B11" s="10"/>
      <c r="C11" s="8"/>
    </row>
    <row r="12" spans="1:4" ht="45" x14ac:dyDescent="0.25">
      <c r="A12" s="7"/>
      <c r="B12" s="10" t="s">
        <v>53</v>
      </c>
      <c r="C12" s="8"/>
    </row>
    <row r="13" spans="1:4" ht="15" x14ac:dyDescent="0.25">
      <c r="A13" s="7"/>
      <c r="B13" s="10"/>
      <c r="C13" s="8"/>
    </row>
    <row r="14" spans="1:4" ht="60" x14ac:dyDescent="0.25">
      <c r="A14" s="7"/>
      <c r="B14" s="10" t="s">
        <v>54</v>
      </c>
      <c r="C14" s="8"/>
    </row>
    <row r="15" spans="1:4" ht="15" x14ac:dyDescent="0.25">
      <c r="A15" s="7"/>
      <c r="B15" s="10"/>
      <c r="C15" s="8"/>
    </row>
    <row r="16" spans="1:4" ht="30.6" x14ac:dyDescent="0.25">
      <c r="A16" s="7"/>
      <c r="B16" s="10" t="s">
        <v>55</v>
      </c>
      <c r="C16" s="8"/>
    </row>
    <row r="17" spans="1:3" ht="15" x14ac:dyDescent="0.25">
      <c r="A17" s="7"/>
      <c r="B17" s="10"/>
      <c r="C17" s="8"/>
    </row>
    <row r="18" spans="1:3" ht="15.6" x14ac:dyDescent="0.3">
      <c r="A18" s="7"/>
      <c r="B18" s="11" t="s">
        <v>56</v>
      </c>
      <c r="C18" s="8"/>
    </row>
    <row r="19" spans="1:3" ht="15" x14ac:dyDescent="0.25">
      <c r="A19" s="7"/>
      <c r="B19" s="23" t="s">
        <v>46</v>
      </c>
      <c r="C19" s="8"/>
    </row>
    <row r="20" spans="1:3" ht="15" x14ac:dyDescent="0.25">
      <c r="A20" s="7"/>
      <c r="B20" s="12"/>
      <c r="C20" s="8"/>
    </row>
    <row r="21" spans="1:3" x14ac:dyDescent="0.25">
      <c r="A21" s="7"/>
      <c r="B21" s="7"/>
      <c r="C21" s="8"/>
    </row>
    <row r="22" spans="1:3" x14ac:dyDescent="0.25">
      <c r="A22" s="7"/>
      <c r="B22" s="7"/>
      <c r="C22" s="8"/>
    </row>
    <row r="23" spans="1:3" x14ac:dyDescent="0.25">
      <c r="A23" s="7"/>
      <c r="B23" s="7"/>
      <c r="C23" s="8"/>
    </row>
    <row r="24" spans="1:3" x14ac:dyDescent="0.25">
      <c r="A24" s="7"/>
      <c r="B24" s="7"/>
      <c r="C24" s="8"/>
    </row>
    <row r="25" spans="1:3" x14ac:dyDescent="0.25">
      <c r="A25" s="7"/>
      <c r="B25" s="7"/>
      <c r="C25" s="8"/>
    </row>
    <row r="26" spans="1:3" x14ac:dyDescent="0.25">
      <c r="A26" s="7"/>
      <c r="B26" s="7"/>
      <c r="C26" s="8"/>
    </row>
    <row r="27" spans="1:3" x14ac:dyDescent="0.25">
      <c r="A27" s="7"/>
      <c r="B27" s="7"/>
      <c r="C27" s="8"/>
    </row>
    <row r="28" spans="1:3" x14ac:dyDescent="0.25">
      <c r="A28" s="7"/>
      <c r="B28" s="7"/>
      <c r="C28" s="8"/>
    </row>
    <row r="29" spans="1:3" x14ac:dyDescent="0.25">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Rhea Ayungon</cp:lastModifiedBy>
  <cp:lastPrinted>2018-02-09T22:40:51Z</cp:lastPrinted>
  <dcterms:created xsi:type="dcterms:W3CDTF">2010-06-09T16:05:03Z</dcterms:created>
  <dcterms:modified xsi:type="dcterms:W3CDTF">2018-03-19T15:00:28Z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