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W\articles\Poisoning\poisoning\imp\Rollup-Poisoning-Detection-Dev\results\results\"/>
    </mc:Choice>
  </mc:AlternateContent>
  <xr:revisionPtr revIDLastSave="0" documentId="13_ncr:1_{0EAEBD0E-2560-4CED-ABE6-5CFAA6CDD7C1}" xr6:coauthVersionLast="47" xr6:coauthVersionMax="47" xr10:uidLastSave="{00000000-0000-0000-0000-000000000000}"/>
  <bookViews>
    <workbookView xWindow="1536" yWindow="1452" windowWidth="28500" windowHeight="1510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23" i="1" l="1"/>
  <c r="N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N1" i="1"/>
</calcChain>
</file>

<file path=xl/sharedStrings.xml><?xml version="1.0" encoding="utf-8"?>
<sst xmlns="http://schemas.openxmlformats.org/spreadsheetml/2006/main" count="101" uniqueCount="77">
  <si>
    <t>amount</t>
  </si>
  <si>
    <t>cost</t>
  </si>
  <si>
    <t>contract_address</t>
  </si>
  <si>
    <t>txhash</t>
  </si>
  <si>
    <t>time</t>
  </si>
  <si>
    <t>suspicious_txhash</t>
  </si>
  <si>
    <t>victim</t>
  </si>
  <si>
    <t>attacker</t>
  </si>
  <si>
    <t>0x4200000000000000000000000000000000000042</t>
  </si>
  <si>
    <t>0x7f5c764cbc14f9669b88837ca1490cca17c31607</t>
  </si>
  <si>
    <t>0x8c6f28f2f1a3c87f0f938b96d27520d9751ec8d9</t>
  </si>
  <si>
    <t>0x94b008aa00579c1307b0ef2c499ad98a8ce58e58</t>
  </si>
  <si>
    <t>0x4200000000000000000000000000000000000006</t>
  </si>
  <si>
    <t>0x350a791bfc2c21f9ed5d10980dad2e2638ffa7f6</t>
  </si>
  <si>
    <t>0x0b2c639c533813f4aa9d7837caf62653d097ff85</t>
  </si>
  <si>
    <t>0x09a9632e3b03b84902021da1511737d772e920a493a933842e06ef4f600deb09</t>
  </si>
  <si>
    <t>0xf2a80b6248e0ce23eef18f7865d42325f198190b79acf8b701eccc9fc1c55f00</t>
  </si>
  <si>
    <t>0x3d0247cac6ec3ee7393ef2191b5d2b4ebb0424e19fc4c87f404115b48c8dd6a9</t>
  </si>
  <si>
    <t>0x75b158ead92581e0c684c4371fd90d83efcb74538e205f334c4282ae4809c470</t>
  </si>
  <si>
    <t>0x4dc5119a642c47bc5531aac4d3a13b364954ba4102d53b2c1f966be6c35dcd1d</t>
  </si>
  <si>
    <t>0x51f633ead6001b4b1170527393fa2bd6e2a1dfd30abed6034f19050998343cbb</t>
  </si>
  <si>
    <t>0xe16cf3dd69ccb29741c77ea3af82cbe3a5fcd7cb0875ab5f8a118b2dada64b04</t>
  </si>
  <si>
    <t>0xa9d8dffa81f30202b171aabaa039f039e47a60615dd41ba544da49ab4d498bc6</t>
  </si>
  <si>
    <t>0x6b3e1dae9f05030c3d91e0a77fbc930217fd808a119ef82314512566fa0d7e72</t>
  </si>
  <si>
    <t>0x7fb4872fb1c547876a0382254801398674fe7be0fc00c4db1f2043a70817895a</t>
  </si>
  <si>
    <t>0xcaba095261a3e42c64abbc982942490aaee98191ad3dde4d92847550357ab138</t>
  </si>
  <si>
    <t>0x68cba67ce264cdd528df6c5ccb30e9e75f6668651079505fa08e93e443e60379</t>
  </si>
  <si>
    <t>0xeb8630a3f2829c90faad77ff49e9b776fa75ebf434a46f997b3fb5f91be6a227</t>
  </si>
  <si>
    <t>0x209658825e4950ae6ea2322753e03f6460d651f3192f7cf14969655d63f0f98e</t>
  </si>
  <si>
    <t>0x7808ee6bf41b26348da89405aa0e323dd48f88fcc715ac88774ca215430b12fe</t>
  </si>
  <si>
    <t>0xcbc235080aba5ec6c70d9de87cf7014e8b57c34841e4b8378df9b2702b041d85</t>
  </si>
  <si>
    <t>0x272c4c97def5b0a9755445d5a7f40398b4075c03349df810d0bdc7044e3d724a</t>
  </si>
  <si>
    <t>0xffd029c27dea90f92f9a0cd64da64c60fac60c40cf0cce2702e12c472584c825</t>
  </si>
  <si>
    <t>0x96dba7a5239ec2f3e4451178dc3c1025f4e9170d26b50efeca166acea33c1fd8</t>
  </si>
  <si>
    <t>0xf952715ee6b2ea41184b1780c669084b88d8e170599bc7b40e4af324180fee3e</t>
  </si>
  <si>
    <t>0x292d1f727d071dcb923f89377f39e6122e69acdf65ecab5853a91d7b91744f65</t>
  </si>
  <si>
    <t>0xe165ab5728d39720107b2023b0877f38e96d961cfd0ff8236919f8a40aa60450</t>
  </si>
  <si>
    <t>0x49a2eb4461d6e42e96b9464d31ddf766e139bf7b1824b71d5d2c86ebeacda83b</t>
  </si>
  <si>
    <t>0x07096f5b42cdd4faa38838b1e5304bc2938aa214286a059c12d8c8284673ca14</t>
  </si>
  <si>
    <t>0xa52a59d1cc2983b0a6881850cb4d5b2ac2d3f08f144762be00ac585818b3ad4a</t>
  </si>
  <si>
    <t>0xd997fa934cea505d40b22fba8d10320ccdabfbcda836e403cd929f67bf9df678</t>
  </si>
  <si>
    <t>0xdb6ef441147174dbe06a74c4cfa8d3c8c18bf61d942c08331594166871bfc969</t>
  </si>
  <si>
    <t>0x0d88fb794df1aa1f0766f7916f93a86075290f8d2904509aab75ee1489060868</t>
  </si>
  <si>
    <t>0xd7754f48eb90b94ae94db1cd13129f9b5442cbd0cadf8e7af4b9a35e1feaff61</t>
  </si>
  <si>
    <t>0xd5a63be8a4ca8caa9e4b4255a87e6fd9bcde6d8b4b156014d4d6095807720976</t>
  </si>
  <si>
    <t>0xc616c259f9d453897fdbf2efd4af52b7038c705b</t>
  </si>
  <si>
    <t>0xc1cab7d0a55eb192a077981864938f773ef398fc</t>
  </si>
  <si>
    <t>0xb634f40d77600db4a61458af9312c7925a2d65d1</t>
  </si>
  <si>
    <t>0xb35a56c4fab264f275b66bc9bbfec9e10fd0d346</t>
  </si>
  <si>
    <t>0xb19f571ad901ef558a49cafad90291d11ff85216</t>
  </si>
  <si>
    <t>0xa352e6148fa1b13ada7ddc2891f785246793ebee</t>
  </si>
  <si>
    <t>0xa34ed712c42aeeb49a505f1965084364ea966a7b</t>
  </si>
  <si>
    <t>0x9ae506cddd27dee1275fd1fe6627e5dc65257061</t>
  </si>
  <si>
    <t>0x95d31ae90870b3af551b8e5931206e84d27c38a6</t>
  </si>
  <si>
    <t>0x88a7f61fbdc3b24cc467756eaa3a88ea7a6213ac</t>
  </si>
  <si>
    <t>0x88597dc6ef6354e86c2c47a84a947fe06d59142d</t>
  </si>
  <si>
    <t>0x7a4508b4c3ddbb4cbca59edfa77cae11983ef74a</t>
  </si>
  <si>
    <t>0x774b17100368b8b40f76b5cb7d60ef35188892dc</t>
  </si>
  <si>
    <t>0x72b89a999c7ceb178deb8849aa36ea8ba50288bc</t>
  </si>
  <si>
    <t>0xe1aa441644ebb251ec57f63365be55d2668f5967</t>
  </si>
  <si>
    <t>0xbae17c108f8ec924125453024c772efb72be88ae</t>
  </si>
  <si>
    <t>0x132e47cf2c19ec2d8dd56e1528fc7e18dc09188f</t>
  </si>
  <si>
    <t>0xb6398fad2f8d238afd3a522a8ceafd400e71ef62</t>
  </si>
  <si>
    <t>0xfd33c5148cd37f9dd3e5a7e3fdf8d0f26fce1fd0</t>
  </si>
  <si>
    <t>0x7ff5a86851ffd1b92178efef0b79c5873d9dfb5f</t>
  </si>
  <si>
    <t>0x62b9d9537e4b52b66542abf27ca6ee6d7c35500c</t>
  </si>
  <si>
    <t>0x3559b7256e235109f7519b457060ed37106a91fb</t>
  </si>
  <si>
    <t>0x47fa0c6b40b4dfb925ae81f199c3e7ccbfdf0497</t>
  </si>
  <si>
    <t>0xddd7148286c3df9fa0d5499d55f341179795aeb0</t>
  </si>
  <si>
    <t>0xaecd92edcb5712a8ac6f58a71b1ef4013a5264f1</t>
  </si>
  <si>
    <t>0xd2f5239c1b613d6e791d662877dad4a9f8020086</t>
  </si>
  <si>
    <t>0x0000ffab0ef226c78031545b70a815e7dc530000</t>
  </si>
  <si>
    <t>0xe3f0254b09aec48ffa46f9eee5a3bc7a8e510e6d</t>
  </si>
  <si>
    <t>0x4ab05cd1fab92e9010decf926c6959336e3b9aed</t>
  </si>
  <si>
    <t>to_remove</t>
  </si>
  <si>
    <t>possible_utility_victim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</si>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</sst>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3" borderId="2" xfId="0" applyFill="1" applyBorder="1"/>
    <xf numFmtId="0" fontId="0" fillId="0" borderId="2" xfId="0" applyBorder="1"/>
    <xf numFmtId="0" fontId="2" fillId="2" borderId="2" xfId="0" applyFont="1" applyFill="1" applyBorder="1"/>
    <xf numFmtId="0" fontId="3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210AB5-F87E-43DF-A911-5ABA7CB39487}" name="Table1" displayName="Table1" ref="A1:K17" totalsRowShown="0" headerRowDxfId="4" headerRowBorderDxfId="3" tableBorderDxfId="2">
  <autoFilter ref="A1:K17" xr:uid="{6B210AB5-F87E-43DF-A911-5ABA7CB39487}">
    <filterColumn colId="8">
      <filters>
        <filter val="0"/>
      </filters>
    </filterColumn>
  </autoFilter>
  <tableColumns count="11">
    <tableColumn id="1" xr3:uid="{6F57936C-6AB4-45AA-B80F-0405D983D680}" name="amount"/>
    <tableColumn id="2" xr3:uid="{7BC95519-47B1-4804-8828-05CC7D7E51AB}" name="cost"/>
    <tableColumn id="3" xr3:uid="{3CB0E8C1-0BAD-4DA1-B751-820B236A02D5}" name="contract_address"/>
    <tableColumn id="4" xr3:uid="{368C8072-4ABB-49BB-976F-6AFA9BA09DA5}" name="txhash"/>
    <tableColumn id="5" xr3:uid="{ECED159A-782E-49E8-BCF2-FD29571E7412}" name="time" dataDxfId="1"/>
    <tableColumn id="6" xr3:uid="{D9C2A42D-220C-41C2-B30C-A3A35AD49246}" name="suspicious_txhash"/>
    <tableColumn id="7" xr3:uid="{F90259A3-BB76-40DB-8ABA-13FAC3C521A7}" name="victim"/>
    <tableColumn id="8" xr3:uid="{C3808CDF-4222-4EDA-9F87-E4699B99F67A}" name="attacker"/>
    <tableColumn id="9" xr3:uid="{2729C386-AE9F-4255-8253-7FEB4B7E663D}" name="to_remove" dataDxfId="0">
      <calculatedColumnFormula>IF(ISNUMBER(MATCH(Table1[[#This Row],[suspicious_txhash]],$P$1:$P$10, 0)), 1, 0)</calculatedColumnFormula>
    </tableColumn>
    <tableColumn id="10" xr3:uid="{D5DF6EAE-1947-4339-B35F-663E224DE6F0}" name="possible_utility_victim"/>
    <tableColumn id="11" xr3:uid="{C6BFFC9B-606E-4E6F-A90A-B731B9A92D36}" name="Scor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zoomScale="115" zoomScaleNormal="115" workbookViewId="0">
      <selection activeCell="E34" sqref="E34"/>
    </sheetView>
  </sheetViews>
  <sheetFormatPr defaultRowHeight="14.4" x14ac:dyDescent="0.3"/>
  <cols>
    <col min="1" max="1" width="9.5546875" customWidth="1"/>
    <col min="3" max="3" width="17.33203125" customWidth="1"/>
    <col min="5" max="5" width="18.33203125" customWidth="1"/>
    <col min="6" max="6" width="71" customWidth="1"/>
    <col min="7" max="7" width="43.21875" customWidth="1"/>
    <col min="8" max="8" width="56.44140625" customWidth="1"/>
    <col min="9" max="9" width="14.109375" customWidth="1"/>
    <col min="10" max="10" width="23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74</v>
      </c>
      <c r="J1" s="2" t="s">
        <v>75</v>
      </c>
      <c r="K1" s="2" t="s">
        <v>76</v>
      </c>
      <c r="N1">
        <f>SUM(Table1[cost])</f>
        <v>21016.692063174403</v>
      </c>
      <c r="P1" s="3" t="s">
        <v>30</v>
      </c>
    </row>
    <row r="2" spans="1:16" hidden="1" x14ac:dyDescent="0.3">
      <c r="A2">
        <v>0.42507802355899998</v>
      </c>
      <c r="B2">
        <v>0.34006241884720001</v>
      </c>
      <c r="C2" t="s">
        <v>8</v>
      </c>
      <c r="D2" t="s">
        <v>15</v>
      </c>
      <c r="E2" s="1">
        <v>45107.793807870366</v>
      </c>
      <c r="F2" t="s">
        <v>30</v>
      </c>
      <c r="G2" t="s">
        <v>45</v>
      </c>
      <c r="H2" t="s">
        <v>59</v>
      </c>
      <c r="I2">
        <f>IF(ISNUMBER(MATCH(Table1[[#This Row],[suspicious_txhash]],$P$1:$P$10, 0)), 1, 0)</f>
        <v>1</v>
      </c>
      <c r="P2" s="4" t="s">
        <v>31</v>
      </c>
    </row>
    <row r="3" spans="1:16" hidden="1" x14ac:dyDescent="0.3">
      <c r="A3">
        <v>4.9399999999999997E-4</v>
      </c>
      <c r="B3">
        <v>4.9399999999999997E-4</v>
      </c>
      <c r="C3" t="s">
        <v>9</v>
      </c>
      <c r="D3" t="s">
        <v>16</v>
      </c>
      <c r="E3" s="1">
        <v>45247.745219907411</v>
      </c>
      <c r="F3" t="s">
        <v>31</v>
      </c>
      <c r="G3" t="s">
        <v>46</v>
      </c>
      <c r="H3" t="s">
        <v>60</v>
      </c>
      <c r="I3">
        <f>IF(ISNUMBER(MATCH(Table1[[#This Row],[suspicious_txhash]],$P$1:$P$10, 0)), 1, 0)</f>
        <v>1</v>
      </c>
      <c r="P3" s="3" t="s">
        <v>33</v>
      </c>
    </row>
    <row r="4" spans="1:16" hidden="1" x14ac:dyDescent="0.3">
      <c r="A4">
        <v>1.6608999999999999E-2</v>
      </c>
      <c r="B4">
        <v>1.6608999999999999E-2</v>
      </c>
      <c r="C4" t="s">
        <v>9</v>
      </c>
      <c r="D4" t="s">
        <v>17</v>
      </c>
      <c r="E4" s="1">
        <v>45159.784918981481</v>
      </c>
      <c r="F4" t="s">
        <v>32</v>
      </c>
      <c r="G4" t="s">
        <v>46</v>
      </c>
      <c r="H4" t="s">
        <v>61</v>
      </c>
      <c r="I4">
        <f>IF(ISNUMBER(MATCH(Table1[[#This Row],[suspicious_txhash]],$P$1:$P$10, 0)), 1, 0)</f>
        <v>1</v>
      </c>
      <c r="P4" s="4" t="s">
        <v>43</v>
      </c>
    </row>
    <row r="5" spans="1:16" hidden="1" x14ac:dyDescent="0.3">
      <c r="A5">
        <v>6.0999999999999995E-16</v>
      </c>
      <c r="B5">
        <v>5.6729999999999997E-16</v>
      </c>
      <c r="C5" t="s">
        <v>10</v>
      </c>
      <c r="D5" t="s">
        <v>18</v>
      </c>
      <c r="E5" s="1">
        <v>45374.131284722222</v>
      </c>
      <c r="F5" t="s">
        <v>33</v>
      </c>
      <c r="G5" t="s">
        <v>47</v>
      </c>
      <c r="H5" t="s">
        <v>62</v>
      </c>
      <c r="I5">
        <f>IF(ISNUMBER(MATCH(Table1[[#This Row],[suspicious_txhash]],$P$1:$P$10, 0)), 1, 0)</f>
        <v>1</v>
      </c>
      <c r="P5" s="3" t="s">
        <v>41</v>
      </c>
    </row>
    <row r="6" spans="1:16" x14ac:dyDescent="0.3">
      <c r="A6">
        <v>0.19939000000000001</v>
      </c>
      <c r="B6">
        <v>0.19939000000000001</v>
      </c>
      <c r="C6" t="s">
        <v>9</v>
      </c>
      <c r="D6" t="s">
        <v>19</v>
      </c>
      <c r="E6" s="1">
        <v>45382.491006944438</v>
      </c>
      <c r="F6" s="6" t="s">
        <v>34</v>
      </c>
      <c r="G6" t="s">
        <v>48</v>
      </c>
      <c r="H6" t="s">
        <v>63</v>
      </c>
      <c r="I6">
        <f>IF(ISNUMBER(MATCH(Table1[[#This Row],[suspicious_txhash]],$P$1:$P$10, 0)), 1, 0)</f>
        <v>0</v>
      </c>
      <c r="J6" t="b">
        <v>0</v>
      </c>
      <c r="K6">
        <v>4</v>
      </c>
      <c r="P6" s="4" t="s">
        <v>38</v>
      </c>
    </row>
    <row r="7" spans="1:16" x14ac:dyDescent="0.3">
      <c r="A7">
        <v>7.8887919999999996</v>
      </c>
      <c r="B7">
        <v>7.8887919999999996</v>
      </c>
      <c r="C7" t="s">
        <v>9</v>
      </c>
      <c r="D7" t="s">
        <v>20</v>
      </c>
      <c r="E7" s="1">
        <v>45373.760798611111</v>
      </c>
      <c r="F7" s="6" t="s">
        <v>35</v>
      </c>
      <c r="G7" t="s">
        <v>49</v>
      </c>
      <c r="H7" t="s">
        <v>64</v>
      </c>
      <c r="I7">
        <f>IF(ISNUMBER(MATCH(Table1[[#This Row],[suspicious_txhash]],$P$1:$P$10, 0)), 1, 0)</f>
        <v>0</v>
      </c>
      <c r="J7" t="b">
        <v>0</v>
      </c>
      <c r="K7">
        <v>4</v>
      </c>
      <c r="P7" s="3" t="s">
        <v>39</v>
      </c>
    </row>
    <row r="8" spans="1:16" x14ac:dyDescent="0.3">
      <c r="A8">
        <v>99.624965000000003</v>
      </c>
      <c r="B8">
        <v>99.624965000000003</v>
      </c>
      <c r="C8" t="s">
        <v>11</v>
      </c>
      <c r="D8" t="s">
        <v>21</v>
      </c>
      <c r="E8" s="1">
        <v>45111.890798611108</v>
      </c>
      <c r="F8" s="6" t="s">
        <v>36</v>
      </c>
      <c r="G8" t="s">
        <v>50</v>
      </c>
      <c r="H8" t="s">
        <v>65</v>
      </c>
      <c r="I8">
        <f>IF(ISNUMBER(MATCH(Table1[[#This Row],[suspicious_txhash]],$P$1:$P$10, 0)), 1, 0)</f>
        <v>0</v>
      </c>
      <c r="J8" t="b">
        <v>0</v>
      </c>
      <c r="K8">
        <v>4</v>
      </c>
      <c r="N8">
        <f>SUM(B6,B7,B8,B12,B17)</f>
        <v>18235.751078999998</v>
      </c>
      <c r="P8" s="4" t="s">
        <v>32</v>
      </c>
    </row>
    <row r="9" spans="1:16" hidden="1" x14ac:dyDescent="0.3">
      <c r="A9">
        <v>2.9E-5</v>
      </c>
      <c r="B9">
        <v>2.9E-5</v>
      </c>
      <c r="C9" t="s">
        <v>11</v>
      </c>
      <c r="D9" t="s">
        <v>22</v>
      </c>
      <c r="E9" s="1">
        <v>45241.573182870372</v>
      </c>
      <c r="F9" t="s">
        <v>37</v>
      </c>
      <c r="G9" t="s">
        <v>51</v>
      </c>
      <c r="H9" t="s">
        <v>66</v>
      </c>
      <c r="I9">
        <f>IF(ISNUMBER(MATCH(Table1[[#This Row],[suspicious_txhash]],$P$1:$P$10, 0)), 1, 0)</f>
        <v>1</v>
      </c>
      <c r="P9" s="3" t="s">
        <v>42</v>
      </c>
    </row>
    <row r="10" spans="1:16" hidden="1" x14ac:dyDescent="0.3">
      <c r="A10">
        <v>0.69899163166647804</v>
      </c>
      <c r="B10">
        <v>2705.09761454927</v>
      </c>
      <c r="C10" t="s">
        <v>12</v>
      </c>
      <c r="D10" t="s">
        <v>23</v>
      </c>
      <c r="E10" s="1">
        <v>45319.189895833333</v>
      </c>
      <c r="F10" t="s">
        <v>38</v>
      </c>
      <c r="G10" t="s">
        <v>52</v>
      </c>
      <c r="H10" t="s">
        <v>67</v>
      </c>
      <c r="I10">
        <f>IF(ISNUMBER(MATCH(Table1[[#This Row],[suspicious_txhash]],$P$1:$P$10, 0)), 1, 0)</f>
        <v>1</v>
      </c>
      <c r="P10" s="4" t="s">
        <v>37</v>
      </c>
    </row>
    <row r="11" spans="1:16" hidden="1" x14ac:dyDescent="0.3">
      <c r="A11">
        <v>0.42685413679187101</v>
      </c>
      <c r="B11">
        <v>0.34148330943349697</v>
      </c>
      <c r="C11" t="s">
        <v>8</v>
      </c>
      <c r="D11" t="s">
        <v>24</v>
      </c>
      <c r="E11" s="1">
        <v>45134.445219907408</v>
      </c>
      <c r="F11" t="s">
        <v>39</v>
      </c>
      <c r="G11" t="s">
        <v>53</v>
      </c>
      <c r="H11" t="s">
        <v>68</v>
      </c>
      <c r="I11">
        <f>IF(ISNUMBER(MATCH(Table1[[#This Row],[suspicious_txhash]],$P$1:$P$10, 0)), 1, 0)</f>
        <v>1</v>
      </c>
    </row>
    <row r="12" spans="1:16" x14ac:dyDescent="0.3">
      <c r="A12">
        <v>800.000001</v>
      </c>
      <c r="B12">
        <v>800.000001</v>
      </c>
      <c r="C12" t="s">
        <v>11</v>
      </c>
      <c r="D12" t="s">
        <v>25</v>
      </c>
      <c r="E12" s="1">
        <v>45419.602256944447</v>
      </c>
      <c r="F12" s="6" t="s">
        <v>40</v>
      </c>
      <c r="G12" t="s">
        <v>54</v>
      </c>
      <c r="H12" t="s">
        <v>69</v>
      </c>
      <c r="I12">
        <f>IF(ISNUMBER(MATCH(Table1[[#This Row],[suspicious_txhash]],$P$1:$P$10, 0)), 1, 0)</f>
        <v>0</v>
      </c>
      <c r="J12" t="b">
        <v>0</v>
      </c>
      <c r="K12">
        <v>3</v>
      </c>
    </row>
    <row r="13" spans="1:16" hidden="1" x14ac:dyDescent="0.3">
      <c r="A13">
        <v>2.2420747328807899E-2</v>
      </c>
      <c r="B13">
        <v>1.79365978630463E-2</v>
      </c>
      <c r="C13" t="s">
        <v>8</v>
      </c>
      <c r="D13" t="s">
        <v>26</v>
      </c>
      <c r="E13" s="1">
        <v>45212.492094907408</v>
      </c>
      <c r="F13" t="s">
        <v>41</v>
      </c>
      <c r="G13" t="s">
        <v>55</v>
      </c>
      <c r="H13" t="s">
        <v>70</v>
      </c>
      <c r="I13">
        <f>IF(ISNUMBER(MATCH(Table1[[#This Row],[suspicious_txhash]],$P$1:$P$10, 0)), 1, 0)</f>
        <v>1</v>
      </c>
    </row>
    <row r="14" spans="1:16" hidden="1" x14ac:dyDescent="0.3">
      <c r="A14">
        <v>1.79551272912136</v>
      </c>
      <c r="B14">
        <v>34.1686072351795</v>
      </c>
      <c r="C14" t="s">
        <v>13</v>
      </c>
      <c r="D14" t="s">
        <v>27</v>
      </c>
      <c r="E14" s="1">
        <v>45235.03434027778</v>
      </c>
      <c r="F14" t="s">
        <v>42</v>
      </c>
      <c r="G14" t="s">
        <v>56</v>
      </c>
      <c r="H14" t="s">
        <v>71</v>
      </c>
      <c r="I14">
        <f>IF(ISNUMBER(MATCH(Table1[[#This Row],[suspicious_txhash]],$P$1:$P$10, 0)), 1, 0)</f>
        <v>1</v>
      </c>
    </row>
    <row r="15" spans="1:16" hidden="1" x14ac:dyDescent="0.3">
      <c r="A15">
        <v>22.124334000000001</v>
      </c>
      <c r="B15">
        <v>22.124334000000001</v>
      </c>
      <c r="C15" t="s">
        <v>9</v>
      </c>
      <c r="D15" t="s">
        <v>28</v>
      </c>
      <c r="E15" s="1">
        <v>45288.532442129632</v>
      </c>
      <c r="F15" t="s">
        <v>43</v>
      </c>
      <c r="G15" t="s">
        <v>57</v>
      </c>
      <c r="H15" t="s">
        <v>72</v>
      </c>
      <c r="I15">
        <f>IF(ISNUMBER(MATCH(Table1[[#This Row],[suspicious_txhash]],$P$1:$P$10, 0)), 1, 0)</f>
        <v>1</v>
      </c>
    </row>
    <row r="16" spans="1:16" hidden="1" x14ac:dyDescent="0.3">
      <c r="A16">
        <v>23.5422675797636</v>
      </c>
      <c r="B16">
        <v>18.833814063810902</v>
      </c>
      <c r="C16" t="s">
        <v>8</v>
      </c>
      <c r="D16" t="s">
        <v>28</v>
      </c>
      <c r="E16" s="1">
        <v>45288.532442129632</v>
      </c>
      <c r="F16" t="s">
        <v>43</v>
      </c>
      <c r="G16" t="s">
        <v>57</v>
      </c>
      <c r="H16" t="s">
        <v>72</v>
      </c>
      <c r="I16">
        <f>IF(ISNUMBER(MATCH(Table1[[#This Row],[suspicious_txhash]],$P$1:$P$10, 0)), 1, 0)</f>
        <v>1</v>
      </c>
    </row>
    <row r="17" spans="1:11" x14ac:dyDescent="0.3">
      <c r="A17">
        <v>17328.037930999999</v>
      </c>
      <c r="B17">
        <v>17328.037930999999</v>
      </c>
      <c r="C17" t="s">
        <v>14</v>
      </c>
      <c r="D17" t="s">
        <v>29</v>
      </c>
      <c r="E17" s="1">
        <v>45447.877465277779</v>
      </c>
      <c r="F17" s="6" t="s">
        <v>44</v>
      </c>
      <c r="G17" t="s">
        <v>58</v>
      </c>
      <c r="H17" t="s">
        <v>73</v>
      </c>
      <c r="I17">
        <f>IF(ISNUMBER(MATCH(Table1[[#This Row],[suspicious_txhash]],$P$1:$P$10, 0)), 1, 0)</f>
        <v>0</v>
      </c>
      <c r="J17" t="b">
        <v>0</v>
      </c>
      <c r="K17">
        <v>4</v>
      </c>
    </row>
    <row r="23" spans="1:11" x14ac:dyDescent="0.3">
      <c r="A23" s="5"/>
      <c r="C23">
        <f>SUM(B6,B7,B8,B12,B17)</f>
        <v>18235.751078999998</v>
      </c>
    </row>
    <row r="24" spans="1:11" x14ac:dyDescent="0.3">
      <c r="A24" s="3"/>
      <c r="G24" s="3"/>
      <c r="H24" s="3"/>
    </row>
    <row r="25" spans="1:11" x14ac:dyDescent="0.3">
      <c r="A25" s="4"/>
      <c r="G25" s="4"/>
      <c r="H25" s="4"/>
    </row>
    <row r="26" spans="1:11" x14ac:dyDescent="0.3">
      <c r="A26" s="3"/>
      <c r="G26" s="3"/>
      <c r="H26" s="3"/>
    </row>
    <row r="27" spans="1:11" x14ac:dyDescent="0.3">
      <c r="A27" s="4"/>
      <c r="G27" s="4"/>
      <c r="H27" s="4"/>
    </row>
    <row r="28" spans="1:11" x14ac:dyDescent="0.3">
      <c r="A28" s="3"/>
      <c r="G28" s="3"/>
      <c r="H28" s="3"/>
    </row>
    <row r="29" spans="1:11" x14ac:dyDescent="0.3">
      <c r="A29" s="4"/>
      <c r="G29" s="4"/>
      <c r="H29" s="4"/>
    </row>
    <row r="30" spans="1:11" x14ac:dyDescent="0.3">
      <c r="A30" s="3"/>
      <c r="G30" s="3"/>
      <c r="H30" s="3"/>
    </row>
    <row r="31" spans="1:11" x14ac:dyDescent="0.3">
      <c r="A31" s="4"/>
      <c r="G31" s="4"/>
      <c r="H31" s="4"/>
    </row>
    <row r="32" spans="1:11" x14ac:dyDescent="0.3">
      <c r="A32" s="3"/>
      <c r="G32" s="3"/>
      <c r="H32" s="3"/>
    </row>
    <row r="33" spans="1:8" x14ac:dyDescent="0.3">
      <c r="A33" s="4"/>
      <c r="G33" s="4"/>
      <c r="H33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AW</cp:lastModifiedBy>
  <dcterms:created xsi:type="dcterms:W3CDTF">2025-09-24T12:24:45Z</dcterms:created>
  <dcterms:modified xsi:type="dcterms:W3CDTF">2025-10-02T14:49:20Z</dcterms:modified>
</cp:coreProperties>
</file>