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n_c\Downloads\"/>
    </mc:Choice>
  </mc:AlternateContent>
  <bookViews>
    <workbookView xWindow="0" yWindow="0" windowWidth="28800" windowHeight="12285" activeTab="2"/>
  </bookViews>
  <sheets>
    <sheet name="Caracterización focos" sheetId="1" r:id="rId1"/>
    <sheet name="Potencia en focos" sheetId="4" r:id="rId2"/>
    <sheet name="Foco 6.3 V" sheetId="2" r:id="rId3"/>
    <sheet name="Capacitor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20" i="4"/>
  <c r="D21" i="4"/>
  <c r="D22" i="4"/>
  <c r="D23" i="4"/>
  <c r="D24" i="4"/>
  <c r="D25" i="4"/>
  <c r="D26" i="4"/>
  <c r="D27" i="4"/>
  <c r="D28" i="4"/>
  <c r="D29" i="4"/>
  <c r="D18" i="4"/>
  <c r="D4" i="4"/>
  <c r="D5" i="4"/>
  <c r="D6" i="4"/>
  <c r="D7" i="4"/>
  <c r="D8" i="4"/>
  <c r="D9" i="4"/>
  <c r="D10" i="4"/>
  <c r="D11" i="4"/>
  <c r="D12" i="4"/>
  <c r="D13" i="4"/>
  <c r="D14" i="4"/>
  <c r="D3" i="4"/>
  <c r="C7" i="3"/>
  <c r="D7" i="3"/>
  <c r="D4" i="3"/>
  <c r="D5" i="3"/>
  <c r="D6" i="3"/>
  <c r="C4" i="3"/>
  <c r="C5" i="3"/>
  <c r="C6" i="3"/>
  <c r="C3" i="3"/>
  <c r="D3" i="3"/>
  <c r="F22" i="2" l="1"/>
  <c r="F23" i="2"/>
  <c r="F24" i="2"/>
  <c r="F25" i="2"/>
  <c r="F26" i="2"/>
  <c r="F21" i="2"/>
  <c r="E22" i="2"/>
  <c r="E23" i="2"/>
  <c r="E24" i="2"/>
  <c r="E25" i="2"/>
  <c r="E26" i="2"/>
  <c r="E21" i="2"/>
  <c r="D22" i="2"/>
  <c r="D23" i="2"/>
  <c r="D24" i="2"/>
  <c r="D25" i="2"/>
  <c r="D26" i="2"/>
  <c r="D21" i="2"/>
  <c r="B26" i="2"/>
  <c r="C26" i="2"/>
  <c r="C22" i="2"/>
  <c r="C23" i="2"/>
  <c r="C24" i="2"/>
  <c r="C25" i="2"/>
  <c r="C21" i="2"/>
  <c r="B22" i="2"/>
  <c r="B23" i="2"/>
  <c r="B24" i="2"/>
  <c r="B25" i="2"/>
  <c r="B21" i="2"/>
  <c r="D15" i="2"/>
  <c r="D16" i="2"/>
  <c r="D17" i="2"/>
  <c r="D18" i="2"/>
  <c r="D14" i="2"/>
  <c r="D4" i="2"/>
  <c r="D5" i="2"/>
  <c r="D6" i="2"/>
  <c r="D7" i="2"/>
  <c r="D3" i="2"/>
  <c r="C15" i="2"/>
  <c r="C16" i="2"/>
  <c r="C17" i="2"/>
  <c r="C18" i="2"/>
  <c r="C14" i="2"/>
  <c r="C4" i="2"/>
  <c r="C5" i="2"/>
  <c r="C6" i="2"/>
  <c r="C7" i="2"/>
  <c r="C3" i="2"/>
  <c r="K21" i="1" l="1"/>
  <c r="K5" i="1"/>
</calcChain>
</file>

<file path=xl/sharedStrings.xml><?xml version="1.0" encoding="utf-8"?>
<sst xmlns="http://schemas.openxmlformats.org/spreadsheetml/2006/main" count="36" uniqueCount="21">
  <si>
    <r>
      <t>V</t>
    </r>
    <r>
      <rPr>
        <b/>
        <vertAlign val="subscript"/>
        <sz val="12"/>
        <color theme="1"/>
        <rFont val="Calibri"/>
        <family val="2"/>
        <scheme val="minor"/>
      </rPr>
      <t xml:space="preserve">foco </t>
    </r>
    <r>
      <rPr>
        <b/>
        <sz val="12"/>
        <color theme="1"/>
        <rFont val="Calibri"/>
        <family val="2"/>
        <scheme val="minor"/>
      </rPr>
      <t>[V]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</si>
  <si>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foco </t>
    </r>
    <r>
      <rPr>
        <b/>
        <sz val="12"/>
        <color theme="1"/>
        <rFont val="Calibri"/>
        <family val="2"/>
        <scheme val="minor"/>
      </rPr>
      <t>[A]</t>
    </r>
  </si>
  <si>
    <r>
      <t>R=m</t>
    </r>
    <r>
      <rPr>
        <vertAlign val="superscript"/>
        <sz val="12"/>
        <color theme="1"/>
        <rFont val="Calibri"/>
        <family val="2"/>
        <scheme val="minor"/>
      </rPr>
      <t>-1</t>
    </r>
  </si>
  <si>
    <t>Ω</t>
  </si>
  <si>
    <t>R=</t>
  </si>
  <si>
    <t>R1(Ohm)</t>
  </si>
  <si>
    <t>Vout (Volts)</t>
  </si>
  <si>
    <t>Corriente (A)</t>
  </si>
  <si>
    <t>R2(Ohm)</t>
  </si>
  <si>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fuente</t>
    </r>
    <r>
      <rPr>
        <b/>
        <sz val="12"/>
        <color theme="1"/>
        <rFont val="Calibri"/>
        <family val="2"/>
        <scheme val="minor"/>
      </rPr>
      <t>=</t>
    </r>
  </si>
  <si>
    <t>Vin</t>
  </si>
  <si>
    <t>Vout</t>
  </si>
  <si>
    <t>Iout</t>
  </si>
  <si>
    <t>V(R2)</t>
  </si>
  <si>
    <t>Vtotal</t>
  </si>
  <si>
    <r>
      <t xml:space="preserve">Capacitancia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F</t>
    </r>
  </si>
  <si>
    <t>Tol - 20%</t>
  </si>
  <si>
    <t>Tol 20%</t>
  </si>
  <si>
    <t>Potencia [W]</t>
  </si>
  <si>
    <t>Foco 6.3 V</t>
  </si>
  <si>
    <t>Foco 2.2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</si>
</sst>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4" fillId="2" borderId="0" xfId="0" applyFont="1" applyFill="1"/>
    <xf numFmtId="2" fontId="1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9" fontId="0" fillId="0" borderId="0" xfId="0" applyNumberFormat="1"/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Foco 6.3 VCD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03718285214349"/>
                  <c:y val="-5.3461650627004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'Caracterización focos'!$B$2:$B$13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xVal>
          <c:yVal>
            <c:numRef>
              <c:f>'Caracterización focos'!$C$2:$C$13</c:f>
              <c:numCache>
                <c:formatCode>General</c:formatCode>
                <c:ptCount val="12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8-4BAA-B2CC-A4601212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35439"/>
        <c:axId val="1427234607"/>
      </c:scatterChart>
      <c:valAx>
        <c:axId val="14272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234607"/>
        <c:crosses val="autoZero"/>
        <c:crossBetween val="midCat"/>
      </c:valAx>
      <c:valAx>
        <c:axId val="14272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2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Foco 2.2 VCD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748250218722665E-2"/>
                  <c:y val="-7.1336759988334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'Caracterización focos'!$B$19:$B$29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'Caracterización focos'!$C$19:$C$29</c:f>
              <c:numCache>
                <c:formatCode>General</c:formatCode>
                <c:ptCount val="11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0.17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9-477D-BAAA-F9203576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34191"/>
        <c:axId val="1427235439"/>
      </c:scatterChart>
      <c:valAx>
        <c:axId val="14272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235439"/>
        <c:crosses val="autoZero"/>
        <c:crossBetween val="midCat"/>
      </c:valAx>
      <c:valAx>
        <c:axId val="14272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23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0</xdr:row>
      <xdr:rowOff>23812</xdr:rowOff>
    </xdr:from>
    <xdr:to>
      <xdr:col>8</xdr:col>
      <xdr:colOff>103909</xdr:colOff>
      <xdr:row>9</xdr:row>
      <xdr:rowOff>138546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15</xdr:row>
      <xdr:rowOff>178810</xdr:rowOff>
    </xdr:from>
    <xdr:to>
      <xdr:col>9</xdr:col>
      <xdr:colOff>0</xdr:colOff>
      <xdr:row>29</xdr:row>
      <xdr:rowOff>83560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746677</xdr:colOff>
      <xdr:row>0</xdr:row>
      <xdr:rowOff>170208</xdr:rowOff>
    </xdr:from>
    <xdr:to>
      <xdr:col>14</xdr:col>
      <xdr:colOff>152215</xdr:colOff>
      <xdr:row>15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9052" y="170208"/>
          <a:ext cx="3572726" cy="2782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756908</xdr:colOff>
      <xdr:row>18</xdr:row>
      <xdr:rowOff>110159</xdr:rowOff>
    </xdr:from>
    <xdr:to>
      <xdr:col>14</xdr:col>
      <xdr:colOff>801626</xdr:colOff>
      <xdr:row>35</xdr:row>
      <xdr:rowOff>142875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9283" y="3634409"/>
          <a:ext cx="4211906" cy="327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304177</xdr:colOff>
      <xdr:row>15</xdr:row>
      <xdr:rowOff>47003</xdr:rowOff>
    </xdr:from>
    <xdr:to>
      <xdr:col>9</xdr:col>
      <xdr:colOff>0</xdr:colOff>
      <xdr:row>30</xdr:row>
      <xdr:rowOff>83199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09365" y="2952128"/>
          <a:ext cx="3863010" cy="2941321"/>
        </a:xfrm>
        <a:prstGeom prst="rect">
          <a:avLst/>
        </a:prstGeom>
      </xdr:spPr>
    </xdr:pic>
    <xdr:clientData/>
  </xdr:twoCellAnchor>
  <xdr:twoCellAnchor editAs="oneCell">
    <xdr:from>
      <xdr:col>4</xdr:col>
      <xdr:colOff>282466</xdr:colOff>
      <xdr:row>0</xdr:row>
      <xdr:rowOff>32844</xdr:rowOff>
    </xdr:from>
    <xdr:to>
      <xdr:col>8</xdr:col>
      <xdr:colOff>196702</xdr:colOff>
      <xdr:row>13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7654" y="32844"/>
          <a:ext cx="3247986" cy="24912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4</xdr:row>
      <xdr:rowOff>123825</xdr:rowOff>
    </xdr:from>
    <xdr:to>
      <xdr:col>11</xdr:col>
      <xdr:colOff>504825</xdr:colOff>
      <xdr:row>22</xdr:row>
      <xdr:rowOff>104775</xdr:rowOff>
    </xdr:to>
    <xdr:pic>
      <xdr:nvPicPr>
        <xdr:cNvPr id="4" name="Imagen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40" t="5694" r="7375" b="7746"/>
        <a:stretch/>
      </xdr:blipFill>
      <xdr:spPr bwMode="auto">
        <a:xfrm>
          <a:off x="6048375" y="962025"/>
          <a:ext cx="3819525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400051</xdr:colOff>
      <xdr:row>0</xdr:row>
      <xdr:rowOff>180975</xdr:rowOff>
    </xdr:from>
    <xdr:to>
      <xdr:col>8</xdr:col>
      <xdr:colOff>257176</xdr:colOff>
      <xdr:row>3</xdr:row>
      <xdr:rowOff>180975</xdr:rowOff>
    </xdr:to>
    <xdr:sp macro="" textlink="">
      <xdr:nvSpPr>
        <xdr:cNvPr id="2" name="CuadroTexto 1"/>
        <xdr:cNvSpPr txBox="1"/>
      </xdr:nvSpPr>
      <xdr:spPr>
        <a:xfrm>
          <a:off x="3867151" y="180975"/>
          <a:ext cx="3238500" cy="638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La resistencia R2 se obtuvo</a:t>
          </a:r>
          <a:r>
            <a:rPr lang="es-MX" sz="1100" baseline="0"/>
            <a:t> al calibrar los datos del foco a diferentes voltajes, ver pestaña "</a:t>
          </a:r>
          <a:r>
            <a:rPr lang="es-MX" sz="1100" i="1" baseline="0"/>
            <a:t>Caracterización focos</a:t>
          </a:r>
          <a:r>
            <a:rPr lang="es-MX" sz="1100" baseline="0"/>
            <a:t>"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zoomScale="55" zoomScaleNormal="55" workbookViewId="0">
      <selection activeCell="J1" sqref="J1:J1048576"/>
    </sheetView>
  </sheetViews>
  <sheetFormatPr baseColWidth="10" defaultRowHeight="15.75" x14ac:dyDescent="0.25"/>
  <cols>
    <col min="10" max="10" width="7.125" customWidth="1"/>
    <col min="11" max="11" width="5.875" customWidth="1"/>
    <col min="12" max="12" width="6" customWidth="1"/>
  </cols>
  <sheetData>
    <row r="1" spans="2:12" ht="18.75" x14ac:dyDescent="0.35">
      <c r="B1" s="2" t="s">
        <v>0</v>
      </c>
      <c r="C1" s="2" t="s">
        <v>1</v>
      </c>
    </row>
    <row r="2" spans="2:12" x14ac:dyDescent="0.25">
      <c r="B2" s="1">
        <v>0.5</v>
      </c>
      <c r="C2" s="1">
        <v>0.06</v>
      </c>
    </row>
    <row r="3" spans="2:12" x14ac:dyDescent="0.25">
      <c r="B3" s="1">
        <v>1</v>
      </c>
      <c r="C3" s="1">
        <v>0.08</v>
      </c>
    </row>
    <row r="4" spans="2:12" ht="18" x14ac:dyDescent="0.25">
      <c r="B4" s="1">
        <v>1.5</v>
      </c>
      <c r="C4" s="1">
        <v>0.1</v>
      </c>
      <c r="J4" t="s">
        <v>2</v>
      </c>
    </row>
    <row r="5" spans="2:12" x14ac:dyDescent="0.25">
      <c r="B5" s="1">
        <v>2</v>
      </c>
      <c r="C5" s="1">
        <v>0.12</v>
      </c>
      <c r="J5" s="3" t="s">
        <v>4</v>
      </c>
      <c r="K5" s="5">
        <f>1/0.031</f>
        <v>32.258064516129032</v>
      </c>
      <c r="L5" s="4" t="s">
        <v>3</v>
      </c>
    </row>
    <row r="6" spans="2:12" x14ac:dyDescent="0.25">
      <c r="B6" s="1">
        <v>2.5</v>
      </c>
      <c r="C6" s="1">
        <v>0.14000000000000001</v>
      </c>
    </row>
    <row r="7" spans="2:12" x14ac:dyDescent="0.25">
      <c r="B7" s="1">
        <v>3</v>
      </c>
      <c r="C7" s="1">
        <v>0.15</v>
      </c>
    </row>
    <row r="8" spans="2:12" x14ac:dyDescent="0.25">
      <c r="B8" s="1">
        <v>3.5</v>
      </c>
      <c r="C8" s="1">
        <v>0.17</v>
      </c>
    </row>
    <row r="9" spans="2:12" x14ac:dyDescent="0.25">
      <c r="B9" s="1">
        <v>4</v>
      </c>
      <c r="C9" s="1">
        <v>0.18</v>
      </c>
    </row>
    <row r="10" spans="2:12" x14ac:dyDescent="0.25">
      <c r="B10" s="1">
        <v>4.5</v>
      </c>
      <c r="C10" s="1">
        <v>0.2</v>
      </c>
    </row>
    <row r="11" spans="2:12" x14ac:dyDescent="0.25">
      <c r="B11" s="1">
        <v>5</v>
      </c>
      <c r="C11" s="1">
        <v>0.21</v>
      </c>
    </row>
    <row r="12" spans="2:12" x14ac:dyDescent="0.25">
      <c r="B12" s="1">
        <v>5.5</v>
      </c>
      <c r="C12" s="1">
        <v>0.22</v>
      </c>
    </row>
    <row r="13" spans="2:12" x14ac:dyDescent="0.25">
      <c r="B13" s="1">
        <v>6</v>
      </c>
      <c r="C13" s="1">
        <v>0.23</v>
      </c>
    </row>
    <row r="17" spans="2:12" ht="18.75" x14ac:dyDescent="0.35">
      <c r="B17" s="2" t="s">
        <v>0</v>
      </c>
      <c r="C17" s="2" t="s">
        <v>1</v>
      </c>
    </row>
    <row r="18" spans="2:12" x14ac:dyDescent="0.25">
      <c r="B18" s="1">
        <v>0.1</v>
      </c>
      <c r="C18" s="1">
        <v>0.05</v>
      </c>
    </row>
    <row r="19" spans="2:12" x14ac:dyDescent="0.25">
      <c r="B19" s="1">
        <v>0.2</v>
      </c>
      <c r="C19" s="1">
        <v>0.11</v>
      </c>
    </row>
    <row r="20" spans="2:12" x14ac:dyDescent="0.25">
      <c r="B20" s="1">
        <v>0.4</v>
      </c>
      <c r="C20" s="1">
        <v>0.13</v>
      </c>
    </row>
    <row r="21" spans="2:12" x14ac:dyDescent="0.25">
      <c r="B21" s="1">
        <v>0.6</v>
      </c>
      <c r="C21" s="1">
        <v>0.14000000000000001</v>
      </c>
      <c r="J21" s="3" t="s">
        <v>4</v>
      </c>
      <c r="K21" s="5">
        <f>1/0.0665</f>
        <v>15.037593984962406</v>
      </c>
      <c r="L21" s="4" t="s">
        <v>3</v>
      </c>
    </row>
    <row r="22" spans="2:12" x14ac:dyDescent="0.25">
      <c r="B22" s="1">
        <v>0.8</v>
      </c>
      <c r="C22" s="1">
        <v>0.15</v>
      </c>
    </row>
    <row r="23" spans="2:12" x14ac:dyDescent="0.25">
      <c r="B23" s="1">
        <v>1</v>
      </c>
      <c r="C23" s="1">
        <v>0.17</v>
      </c>
    </row>
    <row r="24" spans="2:12" x14ac:dyDescent="0.25">
      <c r="B24" s="1">
        <v>1.2</v>
      </c>
      <c r="C24" s="1">
        <v>0.18</v>
      </c>
    </row>
    <row r="25" spans="2:12" x14ac:dyDescent="0.25">
      <c r="B25" s="1">
        <v>1.4</v>
      </c>
      <c r="C25" s="1">
        <v>0.2</v>
      </c>
    </row>
    <row r="26" spans="2:12" x14ac:dyDescent="0.25">
      <c r="B26" s="1">
        <v>1.6</v>
      </c>
      <c r="C26" s="1">
        <v>0.21</v>
      </c>
    </row>
    <row r="27" spans="2:12" x14ac:dyDescent="0.25">
      <c r="B27" s="1">
        <v>1.8</v>
      </c>
      <c r="C27" s="1">
        <v>0.22</v>
      </c>
    </row>
    <row r="28" spans="2:12" x14ac:dyDescent="0.25">
      <c r="B28" s="1">
        <v>2</v>
      </c>
      <c r="C28" s="1">
        <v>0.23</v>
      </c>
    </row>
    <row r="29" spans="2:12" x14ac:dyDescent="0.25">
      <c r="B29" s="1">
        <v>2.2000000000000002</v>
      </c>
      <c r="C29" s="1">
        <v>0.24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zoomScale="40" zoomScaleNormal="40" workbookViewId="0">
      <selection activeCell="P40" sqref="P40"/>
    </sheetView>
  </sheetViews>
  <sheetFormatPr baseColWidth="10" defaultRowHeight="15.75" x14ac:dyDescent="0.25"/>
  <cols>
    <col min="4" max="4" width="12" bestFit="1" customWidth="1"/>
  </cols>
  <sheetData>
    <row r="1" spans="2:4" x14ac:dyDescent="0.25">
      <c r="C1" s="14" t="s">
        <v>19</v>
      </c>
    </row>
    <row r="2" spans="2:4" ht="18.75" x14ac:dyDescent="0.35">
      <c r="B2" s="2" t="s">
        <v>0</v>
      </c>
      <c r="C2" s="2" t="s">
        <v>1</v>
      </c>
      <c r="D2" s="7" t="s">
        <v>18</v>
      </c>
    </row>
    <row r="3" spans="2:4" x14ac:dyDescent="0.25">
      <c r="B3" s="1">
        <v>0.5</v>
      </c>
      <c r="C3" s="1">
        <v>0.06</v>
      </c>
      <c r="D3" s="1">
        <f>B3*C3</f>
        <v>0.03</v>
      </c>
    </row>
    <row r="4" spans="2:4" x14ac:dyDescent="0.25">
      <c r="B4" s="1">
        <v>1</v>
      </c>
      <c r="C4" s="1">
        <v>0.08</v>
      </c>
      <c r="D4" s="1">
        <f t="shared" ref="D4:D14" si="0">B4*C4</f>
        <v>0.08</v>
      </c>
    </row>
    <row r="5" spans="2:4" x14ac:dyDescent="0.25">
      <c r="B5" s="1">
        <v>1.5</v>
      </c>
      <c r="C5" s="1">
        <v>0.1</v>
      </c>
      <c r="D5" s="1">
        <f t="shared" si="0"/>
        <v>0.15000000000000002</v>
      </c>
    </row>
    <row r="6" spans="2:4" x14ac:dyDescent="0.25">
      <c r="B6" s="1">
        <v>2</v>
      </c>
      <c r="C6" s="1">
        <v>0.12</v>
      </c>
      <c r="D6" s="1">
        <f t="shared" si="0"/>
        <v>0.24</v>
      </c>
    </row>
    <row r="7" spans="2:4" x14ac:dyDescent="0.25">
      <c r="B7" s="1">
        <v>2.5</v>
      </c>
      <c r="C7" s="1">
        <v>0.14000000000000001</v>
      </c>
      <c r="D7" s="1">
        <f t="shared" si="0"/>
        <v>0.35000000000000003</v>
      </c>
    </row>
    <row r="8" spans="2:4" x14ac:dyDescent="0.25">
      <c r="B8" s="1">
        <v>3</v>
      </c>
      <c r="C8" s="1">
        <v>0.15</v>
      </c>
      <c r="D8" s="1">
        <f t="shared" si="0"/>
        <v>0.44999999999999996</v>
      </c>
    </row>
    <row r="9" spans="2:4" x14ac:dyDescent="0.25">
      <c r="B9" s="1">
        <v>3.5</v>
      </c>
      <c r="C9" s="1">
        <v>0.17</v>
      </c>
      <c r="D9" s="1">
        <f t="shared" si="0"/>
        <v>0.59500000000000008</v>
      </c>
    </row>
    <row r="10" spans="2:4" x14ac:dyDescent="0.25">
      <c r="B10" s="1">
        <v>4</v>
      </c>
      <c r="C10" s="1">
        <v>0.18</v>
      </c>
      <c r="D10" s="1">
        <f t="shared" si="0"/>
        <v>0.72</v>
      </c>
    </row>
    <row r="11" spans="2:4" x14ac:dyDescent="0.25">
      <c r="B11" s="1">
        <v>4.5</v>
      </c>
      <c r="C11" s="1">
        <v>0.2</v>
      </c>
      <c r="D11" s="1">
        <f t="shared" si="0"/>
        <v>0.9</v>
      </c>
    </row>
    <row r="12" spans="2:4" x14ac:dyDescent="0.25">
      <c r="B12" s="1">
        <v>5</v>
      </c>
      <c r="C12" s="1">
        <v>0.21</v>
      </c>
      <c r="D12" s="1">
        <f t="shared" si="0"/>
        <v>1.05</v>
      </c>
    </row>
    <row r="13" spans="2:4" x14ac:dyDescent="0.25">
      <c r="B13" s="1">
        <v>5.5</v>
      </c>
      <c r="C13" s="1">
        <v>0.22</v>
      </c>
      <c r="D13" s="1">
        <f t="shared" si="0"/>
        <v>1.21</v>
      </c>
    </row>
    <row r="14" spans="2:4" x14ac:dyDescent="0.25">
      <c r="B14" s="1">
        <v>6</v>
      </c>
      <c r="C14" s="1">
        <v>0.23</v>
      </c>
      <c r="D14" s="1">
        <f t="shared" si="0"/>
        <v>1.3800000000000001</v>
      </c>
    </row>
    <row r="16" spans="2:4" x14ac:dyDescent="0.25">
      <c r="C16" s="14" t="s">
        <v>20</v>
      </c>
    </row>
    <row r="17" spans="2:4" ht="18.75" x14ac:dyDescent="0.35">
      <c r="B17" s="2" t="s">
        <v>0</v>
      </c>
      <c r="C17" s="2" t="s">
        <v>1</v>
      </c>
      <c r="D17" s="7" t="s">
        <v>18</v>
      </c>
    </row>
    <row r="18" spans="2:4" x14ac:dyDescent="0.25">
      <c r="B18" s="1">
        <v>0.1</v>
      </c>
      <c r="C18" s="1">
        <v>0.05</v>
      </c>
      <c r="D18" s="1">
        <f>B18*C18</f>
        <v>5.000000000000001E-3</v>
      </c>
    </row>
    <row r="19" spans="2:4" x14ac:dyDescent="0.25">
      <c r="B19" s="1">
        <v>0.2</v>
      </c>
      <c r="C19" s="1">
        <v>0.11</v>
      </c>
      <c r="D19" s="1">
        <f t="shared" ref="D19:D29" si="1">B19*C19</f>
        <v>2.2000000000000002E-2</v>
      </c>
    </row>
    <row r="20" spans="2:4" x14ac:dyDescent="0.25">
      <c r="B20" s="1">
        <v>0.4</v>
      </c>
      <c r="C20" s="1">
        <v>0.13</v>
      </c>
      <c r="D20" s="1">
        <f t="shared" si="1"/>
        <v>5.2000000000000005E-2</v>
      </c>
    </row>
    <row r="21" spans="2:4" x14ac:dyDescent="0.25">
      <c r="B21" s="1">
        <v>0.6</v>
      </c>
      <c r="C21" s="1">
        <v>0.14000000000000001</v>
      </c>
      <c r="D21" s="1">
        <f t="shared" si="1"/>
        <v>8.4000000000000005E-2</v>
      </c>
    </row>
    <row r="22" spans="2:4" x14ac:dyDescent="0.25">
      <c r="B22" s="1">
        <v>0.8</v>
      </c>
      <c r="C22" s="1">
        <v>0.15</v>
      </c>
      <c r="D22" s="1">
        <f t="shared" si="1"/>
        <v>0.12</v>
      </c>
    </row>
    <row r="23" spans="2:4" x14ac:dyDescent="0.25">
      <c r="B23" s="1">
        <v>1</v>
      </c>
      <c r="C23" s="1">
        <v>0.17</v>
      </c>
      <c r="D23" s="1">
        <f t="shared" si="1"/>
        <v>0.17</v>
      </c>
    </row>
    <row r="24" spans="2:4" x14ac:dyDescent="0.25">
      <c r="B24" s="1">
        <v>1.2</v>
      </c>
      <c r="C24" s="1">
        <v>0.18</v>
      </c>
      <c r="D24" s="1">
        <f t="shared" si="1"/>
        <v>0.216</v>
      </c>
    </row>
    <row r="25" spans="2:4" x14ac:dyDescent="0.25">
      <c r="B25" s="1">
        <v>1.4</v>
      </c>
      <c r="C25" s="1">
        <v>0.2</v>
      </c>
      <c r="D25" s="1">
        <f t="shared" si="1"/>
        <v>0.27999999999999997</v>
      </c>
    </row>
    <row r="26" spans="2:4" x14ac:dyDescent="0.25">
      <c r="B26" s="1">
        <v>1.6</v>
      </c>
      <c r="C26" s="1">
        <v>0.21</v>
      </c>
      <c r="D26" s="1">
        <f t="shared" si="1"/>
        <v>0.33600000000000002</v>
      </c>
    </row>
    <row r="27" spans="2:4" x14ac:dyDescent="0.25">
      <c r="B27" s="1">
        <v>1.8</v>
      </c>
      <c r="C27" s="1">
        <v>0.22</v>
      </c>
      <c r="D27" s="1">
        <f t="shared" si="1"/>
        <v>0.39600000000000002</v>
      </c>
    </row>
    <row r="28" spans="2:4" x14ac:dyDescent="0.25">
      <c r="B28" s="1">
        <v>2</v>
      </c>
      <c r="C28" s="1">
        <v>0.23</v>
      </c>
      <c r="D28" s="1">
        <f t="shared" si="1"/>
        <v>0.46</v>
      </c>
    </row>
    <row r="29" spans="2:4" x14ac:dyDescent="0.25">
      <c r="B29" s="1">
        <v>2.2000000000000002</v>
      </c>
      <c r="C29" s="1">
        <v>0.24</v>
      </c>
      <c r="D29" s="1">
        <f t="shared" si="1"/>
        <v>0.52800000000000002</v>
      </c>
    </row>
  </sheetData>
  <pageMargins left="0.25" right="0.25" top="0.75" bottom="0.75" header="0.3" footer="0.3"/>
  <pageSetup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70" zoomScaleNormal="70" workbookViewId="0">
      <selection activeCell="G13" sqref="G13"/>
    </sheetView>
  </sheetViews>
  <sheetFormatPr baseColWidth="10" defaultRowHeight="15.75" x14ac:dyDescent="0.25"/>
  <cols>
    <col min="4" max="4" width="12.5" bestFit="1" customWidth="1"/>
    <col min="5" max="5" width="11.375" bestFit="1" customWidth="1"/>
  </cols>
  <sheetData>
    <row r="1" spans="1:4" ht="18.75" x14ac:dyDescent="0.35">
      <c r="A1" s="6"/>
      <c r="B1" s="10" t="s">
        <v>9</v>
      </c>
      <c r="C1" s="11">
        <v>30</v>
      </c>
    </row>
    <row r="2" spans="1:4" x14ac:dyDescent="0.25">
      <c r="A2" s="2" t="s">
        <v>8</v>
      </c>
      <c r="B2" s="2" t="s">
        <v>5</v>
      </c>
      <c r="C2" s="7" t="s">
        <v>6</v>
      </c>
      <c r="D2" s="7" t="s">
        <v>7</v>
      </c>
    </row>
    <row r="3" spans="1:4" x14ac:dyDescent="0.25">
      <c r="A3" s="1">
        <v>32</v>
      </c>
      <c r="B3" s="1">
        <v>50</v>
      </c>
      <c r="C3" s="8">
        <f>$A$3*$C$1/($A$3+B3)</f>
        <v>11.707317073170731</v>
      </c>
      <c r="D3" s="9">
        <f>$C$1/($A$3+B3)</f>
        <v>0.36585365853658536</v>
      </c>
    </row>
    <row r="4" spans="1:4" x14ac:dyDescent="0.25">
      <c r="A4" s="1"/>
      <c r="B4" s="1">
        <v>100</v>
      </c>
      <c r="C4" s="8">
        <f t="shared" ref="C4:C7" si="0">$A$3*$C$1/($A$3+B4)</f>
        <v>7.2727272727272725</v>
      </c>
      <c r="D4" s="9">
        <f t="shared" ref="D4:D7" si="1">$C$1/($A$3+B4)</f>
        <v>0.22727272727272727</v>
      </c>
    </row>
    <row r="5" spans="1:4" x14ac:dyDescent="0.25">
      <c r="A5" s="1"/>
      <c r="B5" s="1">
        <v>150</v>
      </c>
      <c r="C5" s="8">
        <f t="shared" si="0"/>
        <v>5.2747252747252746</v>
      </c>
      <c r="D5" s="9">
        <f t="shared" si="1"/>
        <v>0.16483516483516483</v>
      </c>
    </row>
    <row r="6" spans="1:4" x14ac:dyDescent="0.25">
      <c r="A6" s="1"/>
      <c r="B6" s="1">
        <v>200</v>
      </c>
      <c r="C6" s="8">
        <f t="shared" si="0"/>
        <v>4.1379310344827589</v>
      </c>
      <c r="D6" s="9">
        <f t="shared" si="1"/>
        <v>0.12931034482758622</v>
      </c>
    </row>
    <row r="7" spans="1:4" x14ac:dyDescent="0.25">
      <c r="A7" s="1"/>
      <c r="B7" s="1">
        <v>250</v>
      </c>
      <c r="C7" s="8">
        <f t="shared" si="0"/>
        <v>3.4042553191489362</v>
      </c>
      <c r="D7" s="9">
        <f t="shared" si="1"/>
        <v>0.10638297872340426</v>
      </c>
    </row>
    <row r="8" spans="1:4" x14ac:dyDescent="0.25">
      <c r="A8" s="6"/>
      <c r="B8" s="6"/>
    </row>
    <row r="9" spans="1:4" x14ac:dyDescent="0.25">
      <c r="A9" s="6"/>
      <c r="B9" s="6"/>
    </row>
    <row r="10" spans="1:4" x14ac:dyDescent="0.25">
      <c r="A10" s="6"/>
      <c r="B10" s="6"/>
    </row>
    <row r="11" spans="1:4" x14ac:dyDescent="0.25">
      <c r="A11" s="6"/>
      <c r="B11" s="6"/>
    </row>
    <row r="12" spans="1:4" ht="18.75" x14ac:dyDescent="0.35">
      <c r="A12" s="6"/>
      <c r="B12" s="10" t="s">
        <v>9</v>
      </c>
      <c r="C12" s="11">
        <v>20</v>
      </c>
    </row>
    <row r="13" spans="1:4" x14ac:dyDescent="0.25">
      <c r="A13" s="2" t="s">
        <v>8</v>
      </c>
      <c r="B13" s="2" t="s">
        <v>5</v>
      </c>
      <c r="C13" s="7" t="s">
        <v>6</v>
      </c>
      <c r="D13" s="7" t="s">
        <v>7</v>
      </c>
    </row>
    <row r="14" spans="1:4" x14ac:dyDescent="0.25">
      <c r="A14" s="1">
        <v>32</v>
      </c>
      <c r="B14" s="1">
        <v>50</v>
      </c>
      <c r="C14" s="8">
        <f>$A$3*$C$12/($A$3+B14)</f>
        <v>7.8048780487804876</v>
      </c>
      <c r="D14" s="9">
        <f>$C$12/($A$3+B14)</f>
        <v>0.24390243902439024</v>
      </c>
    </row>
    <row r="15" spans="1:4" x14ac:dyDescent="0.25">
      <c r="A15" s="1"/>
      <c r="B15" s="1">
        <v>100</v>
      </c>
      <c r="C15" s="8">
        <f t="shared" ref="C15:C18" si="2">$A$3*$C$12/($A$3+B15)</f>
        <v>4.8484848484848486</v>
      </c>
      <c r="D15" s="9">
        <f t="shared" ref="D15:D18" si="3">$C$12/($A$3+B15)</f>
        <v>0.15151515151515152</v>
      </c>
    </row>
    <row r="16" spans="1:4" x14ac:dyDescent="0.25">
      <c r="A16" s="1"/>
      <c r="B16" s="1">
        <v>150</v>
      </c>
      <c r="C16" s="8">
        <f t="shared" si="2"/>
        <v>3.5164835164835164</v>
      </c>
      <c r="D16" s="9">
        <f t="shared" si="3"/>
        <v>0.10989010989010989</v>
      </c>
    </row>
    <row r="17" spans="1:6" x14ac:dyDescent="0.25">
      <c r="A17" s="1"/>
      <c r="B17" s="1">
        <v>200</v>
      </c>
      <c r="C17" s="8">
        <f t="shared" si="2"/>
        <v>2.7586206896551726</v>
      </c>
      <c r="D17" s="9">
        <f t="shared" si="3"/>
        <v>8.6206896551724144E-2</v>
      </c>
    </row>
    <row r="18" spans="1:6" x14ac:dyDescent="0.25">
      <c r="A18" s="1"/>
      <c r="B18" s="1">
        <v>250</v>
      </c>
      <c r="C18" s="8">
        <f t="shared" si="2"/>
        <v>2.2695035460992909</v>
      </c>
      <c r="D18" s="9">
        <f t="shared" si="3"/>
        <v>7.0921985815602842E-2</v>
      </c>
    </row>
    <row r="20" spans="1:6" x14ac:dyDescent="0.25">
      <c r="A20" s="2" t="s">
        <v>10</v>
      </c>
      <c r="B20" s="2" t="s">
        <v>11</v>
      </c>
      <c r="C20" s="2" t="s">
        <v>12</v>
      </c>
      <c r="D20" s="2" t="s">
        <v>13</v>
      </c>
      <c r="E20" s="2" t="s">
        <v>13</v>
      </c>
      <c r="F20" s="2" t="s">
        <v>14</v>
      </c>
    </row>
    <row r="21" spans="1:6" x14ac:dyDescent="0.25">
      <c r="A21" s="1">
        <v>5</v>
      </c>
      <c r="B21" s="12">
        <f>(A21*32)/(282)</f>
        <v>0.56737588652482274</v>
      </c>
      <c r="C21" s="9">
        <f>A21/282</f>
        <v>1.7730496453900711E-2</v>
      </c>
      <c r="D21" s="12">
        <f>C21*32</f>
        <v>0.56737588652482274</v>
      </c>
      <c r="E21" s="12">
        <f>C21*250</f>
        <v>4.4326241134751774</v>
      </c>
      <c r="F21" s="1">
        <f>D21+E21</f>
        <v>5</v>
      </c>
    </row>
    <row r="22" spans="1:6" x14ac:dyDescent="0.25">
      <c r="A22" s="1">
        <v>10</v>
      </c>
      <c r="B22" s="12">
        <f t="shared" ref="B22:B26" si="4">(A22*32)/(282)</f>
        <v>1.1347517730496455</v>
      </c>
      <c r="C22" s="9">
        <f t="shared" ref="C22:C26" si="5">A22/282</f>
        <v>3.5460992907801421E-2</v>
      </c>
      <c r="D22" s="12">
        <f t="shared" ref="D22:D26" si="6">C22*32</f>
        <v>1.1347517730496455</v>
      </c>
      <c r="E22" s="12">
        <f t="shared" ref="E22:E26" si="7">C22*250</f>
        <v>8.8652482269503547</v>
      </c>
      <c r="F22" s="1">
        <f t="shared" ref="F22:F26" si="8">D22+E22</f>
        <v>10</v>
      </c>
    </row>
    <row r="23" spans="1:6" x14ac:dyDescent="0.25">
      <c r="A23" s="1">
        <v>15</v>
      </c>
      <c r="B23" s="12">
        <f t="shared" si="4"/>
        <v>1.7021276595744681</v>
      </c>
      <c r="C23" s="9">
        <f t="shared" si="5"/>
        <v>5.3191489361702128E-2</v>
      </c>
      <c r="D23" s="12">
        <f t="shared" si="6"/>
        <v>1.7021276595744681</v>
      </c>
      <c r="E23" s="12">
        <f t="shared" si="7"/>
        <v>13.297872340425531</v>
      </c>
      <c r="F23" s="1">
        <f t="shared" si="8"/>
        <v>15</v>
      </c>
    </row>
    <row r="24" spans="1:6" x14ac:dyDescent="0.25">
      <c r="A24" s="1">
        <v>20</v>
      </c>
      <c r="B24" s="12">
        <f t="shared" si="4"/>
        <v>2.2695035460992909</v>
      </c>
      <c r="C24" s="9">
        <f t="shared" si="5"/>
        <v>7.0921985815602842E-2</v>
      </c>
      <c r="D24" s="12">
        <f t="shared" si="6"/>
        <v>2.2695035460992909</v>
      </c>
      <c r="E24" s="12">
        <f t="shared" si="7"/>
        <v>17.730496453900709</v>
      </c>
      <c r="F24" s="1">
        <f t="shared" si="8"/>
        <v>20</v>
      </c>
    </row>
    <row r="25" spans="1:6" x14ac:dyDescent="0.25">
      <c r="A25" s="1">
        <v>25</v>
      </c>
      <c r="B25" s="12">
        <f t="shared" si="4"/>
        <v>2.8368794326241136</v>
      </c>
      <c r="C25" s="9">
        <f t="shared" si="5"/>
        <v>8.8652482269503549E-2</v>
      </c>
      <c r="D25" s="12">
        <f t="shared" si="6"/>
        <v>2.8368794326241136</v>
      </c>
      <c r="E25" s="12">
        <f t="shared" si="7"/>
        <v>22.163120567375888</v>
      </c>
      <c r="F25" s="1">
        <f t="shared" si="8"/>
        <v>25</v>
      </c>
    </row>
    <row r="26" spans="1:6" x14ac:dyDescent="0.25">
      <c r="A26" s="1">
        <v>30</v>
      </c>
      <c r="B26" s="12">
        <f t="shared" si="4"/>
        <v>3.4042553191489362</v>
      </c>
      <c r="C26" s="9">
        <f t="shared" si="5"/>
        <v>0.10638297872340426</v>
      </c>
      <c r="D26" s="12">
        <f t="shared" si="6"/>
        <v>3.4042553191489362</v>
      </c>
      <c r="E26" s="12">
        <f t="shared" si="7"/>
        <v>26.595744680851062</v>
      </c>
      <c r="F26" s="1">
        <f t="shared" si="8"/>
        <v>30</v>
      </c>
    </row>
  </sheetData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G13" sqref="G13"/>
    </sheetView>
  </sheetViews>
  <sheetFormatPr baseColWidth="10" defaultRowHeight="15.75" x14ac:dyDescent="0.25"/>
  <cols>
    <col min="2" max="2" width="14.25" customWidth="1"/>
  </cols>
  <sheetData>
    <row r="2" spans="2:4" x14ac:dyDescent="0.25">
      <c r="B2" t="s">
        <v>15</v>
      </c>
      <c r="C2" s="13" t="s">
        <v>17</v>
      </c>
      <c r="D2" t="s">
        <v>16</v>
      </c>
    </row>
    <row r="3" spans="2:4" x14ac:dyDescent="0.25">
      <c r="B3">
        <v>330</v>
      </c>
      <c r="C3">
        <f>B3*1.1</f>
        <v>363.00000000000006</v>
      </c>
      <c r="D3">
        <f>B3*0.9</f>
        <v>297</v>
      </c>
    </row>
    <row r="4" spans="2:4" x14ac:dyDescent="0.25">
      <c r="B4">
        <v>68</v>
      </c>
      <c r="C4">
        <f t="shared" ref="C4:C7" si="0">B4*1.1</f>
        <v>74.800000000000011</v>
      </c>
      <c r="D4">
        <f t="shared" ref="D4:D7" si="1">B4*0.9</f>
        <v>61.2</v>
      </c>
    </row>
    <row r="5" spans="2:4" x14ac:dyDescent="0.25">
      <c r="B5">
        <v>10</v>
      </c>
      <c r="C5">
        <f t="shared" si="0"/>
        <v>11</v>
      </c>
      <c r="D5">
        <f t="shared" si="1"/>
        <v>9</v>
      </c>
    </row>
    <row r="6" spans="2:4" x14ac:dyDescent="0.25">
      <c r="B6">
        <v>2.2000000000000002</v>
      </c>
      <c r="C6">
        <f t="shared" si="0"/>
        <v>2.4200000000000004</v>
      </c>
      <c r="D6">
        <f t="shared" si="1"/>
        <v>1.9800000000000002</v>
      </c>
    </row>
    <row r="7" spans="2:4" x14ac:dyDescent="0.25">
      <c r="B7">
        <v>220</v>
      </c>
      <c r="C7">
        <f t="shared" si="0"/>
        <v>242.00000000000003</v>
      </c>
      <c r="D7">
        <f t="shared" si="1"/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Caracterización focos</vt:lpstr>
      <vt:lpstr>Potencia en focos</vt:lpstr>
      <vt:lpstr>Foco 6.3 V</vt:lpstr>
      <vt:lpstr>Capacitores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TIRSO MURRIETA RODRIGUEZ</dc:creator>
  <cp:lastModifiedBy>Alfonso Murrieta Villegas</cp:lastModifiedBy>
  <cp:lastPrinted>2017-11-28T11:33:46Z</cp:lastPrinted>
  <dcterms:created xsi:type="dcterms:W3CDTF">2017-11-17T00:26:46Z</dcterms:created>
  <dcterms:modified xsi:type="dcterms:W3CDTF">2017-11-28T11:33:54Z</dcterms:modified>
</cp:coreProperties>
</file>