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adboardSID\"/>
    </mc:Choice>
  </mc:AlternateContent>
  <xr:revisionPtr revIDLastSave="0" documentId="13_ncr:1_{49938F8F-3A82-4025-8D9B-450B8340E01C}" xr6:coauthVersionLast="47" xr6:coauthVersionMax="47" xr10:uidLastSave="{00000000-0000-0000-0000-000000000000}"/>
  <bookViews>
    <workbookView xWindow="-120" yWindow="-120" windowWidth="29040" windowHeight="15720" xr2:uid="{27E87600-2BF2-4937-B3A4-F5B9CC20F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L29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L26" i="1"/>
  <c r="L27" i="1" s="1"/>
  <c r="L25" i="1"/>
  <c r="L22" i="1"/>
  <c r="L23" i="1" s="1"/>
  <c r="L21" i="1"/>
  <c r="L16" i="1"/>
  <c r="L17" i="1" s="1"/>
  <c r="L19" i="1" s="1"/>
  <c r="L15" i="1"/>
  <c r="L10" i="1"/>
  <c r="L12" i="1" s="1"/>
  <c r="L9" i="1"/>
  <c r="L8" i="1"/>
  <c r="L6" i="1"/>
</calcChain>
</file>

<file path=xl/sharedStrings.xml><?xml version="1.0" encoding="utf-8"?>
<sst xmlns="http://schemas.openxmlformats.org/spreadsheetml/2006/main" count="52" uniqueCount="29">
  <si>
    <t>DEC</t>
  </si>
  <si>
    <t>HEX</t>
  </si>
  <si>
    <t>(A)</t>
  </si>
  <si>
    <t>(B)</t>
  </si>
  <si>
    <t>(C)</t>
  </si>
  <si>
    <t>(D)</t>
  </si>
  <si>
    <t>(E)</t>
  </si>
  <si>
    <t>(F)</t>
  </si>
  <si>
    <t>A/D Time</t>
  </si>
  <si>
    <t>R Time</t>
  </si>
  <si>
    <t>Original</t>
  </si>
  <si>
    <t>Dec</t>
  </si>
  <si>
    <t>T / ms</t>
  </si>
  <si>
    <t>ClockFr</t>
  </si>
  <si>
    <t>ClockT</t>
  </si>
  <si>
    <t>Hz</t>
  </si>
  <si>
    <t>mS</t>
  </si>
  <si>
    <t>Max Division</t>
  </si>
  <si>
    <t>CLockFr / 16</t>
  </si>
  <si>
    <t>DivT</t>
  </si>
  <si>
    <t>S</t>
  </si>
  <si>
    <t>MaxDiv</t>
  </si>
  <si>
    <t>Clock / 256</t>
  </si>
  <si>
    <t>Clock / 1024</t>
  </si>
  <si>
    <t>Clock / 2048</t>
  </si>
  <si>
    <t>Improved (ideal)</t>
  </si>
  <si>
    <t>InitialDiv</t>
  </si>
  <si>
    <t>Dec2</t>
  </si>
  <si>
    <t>T2 /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</si>
</sst>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A/D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Sheet1!$C$4:$C$19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</c:numCache>
            </c:numRef>
          </c:xVal>
          <c:yVal>
            <c:numRef>
              <c:f>Sheet1!$E$4:$E$19</c:f>
              <c:numCache>
                <c:formatCode>General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38</c:v>
                </c:pt>
                <c:pt idx="5">
                  <c:v>56</c:v>
                </c:pt>
                <c:pt idx="6">
                  <c:v>68</c:v>
                </c:pt>
                <c:pt idx="7">
                  <c:v>80</c:v>
                </c:pt>
                <c:pt idx="8">
                  <c:v>100</c:v>
                </c:pt>
                <c:pt idx="9">
                  <c:v>250</c:v>
                </c:pt>
                <c:pt idx="10">
                  <c:v>500</c:v>
                </c:pt>
                <c:pt idx="11">
                  <c:v>800</c:v>
                </c:pt>
                <c:pt idx="12">
                  <c:v>1000</c:v>
                </c:pt>
                <c:pt idx="13">
                  <c:v>3000</c:v>
                </c:pt>
                <c:pt idx="14">
                  <c:v>5000</c:v>
                </c:pt>
                <c:pt idx="15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B-4598-AE96-9592D0C122CF}"/>
            </c:ext>
          </c:extLst>
        </c:ser>
        <c:ser>
          <c:idx val="1"/>
          <c:order val="1"/>
          <c:tx>
            <c:v>Rel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</c:numCache>
            </c:numRef>
          </c:xVal>
          <c:yVal>
            <c:numRef>
              <c:f>Sheet1!$F$4:$F$19</c:f>
              <c:numCache>
                <c:formatCode>General</c:formatCode>
                <c:ptCount val="16"/>
                <c:pt idx="0">
                  <c:v>6</c:v>
                </c:pt>
                <c:pt idx="1">
                  <c:v>24</c:v>
                </c:pt>
                <c:pt idx="2">
                  <c:v>48</c:v>
                </c:pt>
                <c:pt idx="3">
                  <c:v>72</c:v>
                </c:pt>
                <c:pt idx="4">
                  <c:v>114</c:v>
                </c:pt>
                <c:pt idx="5">
                  <c:v>168</c:v>
                </c:pt>
                <c:pt idx="6">
                  <c:v>204</c:v>
                </c:pt>
                <c:pt idx="7">
                  <c:v>240</c:v>
                </c:pt>
                <c:pt idx="8">
                  <c:v>300</c:v>
                </c:pt>
                <c:pt idx="9">
                  <c:v>750</c:v>
                </c:pt>
                <c:pt idx="10">
                  <c:v>1500</c:v>
                </c:pt>
                <c:pt idx="11">
                  <c:v>2400</c:v>
                </c:pt>
                <c:pt idx="12">
                  <c:v>3000</c:v>
                </c:pt>
                <c:pt idx="13">
                  <c:v>9000</c:v>
                </c:pt>
                <c:pt idx="14">
                  <c:v>15000</c:v>
                </c:pt>
                <c:pt idx="15">
                  <c:v>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1B-4598-AE96-9592D0C122CF}"/>
            </c:ext>
          </c:extLst>
        </c:ser>
        <c:ser>
          <c:idx val="2"/>
          <c:order val="2"/>
          <c:tx>
            <c:v>Improved (ideal)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noFill/>
              </a:ln>
              <a:effectLst/>
            </c:spPr>
          </c:marker>
          <c:xVal>
            <c:numRef>
              <c:f>Sheet1!$H$4:$H$259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Sheet1!$I$4:$I$259</c:f>
              <c:numCache>
                <c:formatCode>General</c:formatCode>
                <c:ptCount val="256"/>
                <c:pt idx="0">
                  <c:v>2</c:v>
                </c:pt>
                <c:pt idx="1">
                  <c:v>2.0777182065953288</c:v>
                </c:pt>
                <c:pt idx="2">
                  <c:v>2.1584564730088545</c:v>
                </c:pt>
                <c:pt idx="3">
                  <c:v>2.2423321560570177</c:v>
                </c:pt>
                <c:pt idx="4">
                  <c:v>2.3294671729369116</c:v>
                </c:pt>
                <c:pt idx="5">
                  <c:v>2.4199881784385853</c:v>
                </c:pt>
                <c:pt idx="6">
                  <c:v>2.5140267490436567</c:v>
                </c:pt>
                <c:pt idx="7">
                  <c:v>2.6117195741778354</c:v>
                </c:pt>
                <c:pt idx="8">
                  <c:v>2.7132086548953436</c:v>
                </c:pt>
                <c:pt idx="9">
                  <c:v>2.8186415102840385</c:v>
                </c:pt>
                <c:pt idx="10">
                  <c:v>2.9281713918912509</c:v>
                </c:pt>
                <c:pt idx="11">
                  <c:v>3.0419575064820186</c:v>
                </c:pt>
                <c:pt idx="12">
                  <c:v>3.1601652474535085</c:v>
                </c:pt>
                <c:pt idx="13">
                  <c:v>3.2829664352419932</c:v>
                </c:pt>
                <c:pt idx="14">
                  <c:v>3.4105395670718273</c:v>
                </c:pt>
                <c:pt idx="15">
                  <c:v>3.543070076409442</c:v>
                </c:pt>
                <c:pt idx="16">
                  <c:v>3.6807506024995003</c:v>
                </c:pt>
                <c:pt idx="17">
                  <c:v>3.8237812703749685</c:v>
                </c:pt>
                <c:pt idx="18">
                  <c:v>3.9723699817481433</c:v>
                </c:pt>
                <c:pt idx="19">
                  <c:v>4.1267327172054351</c:v>
                </c:pt>
                <c:pt idx="20">
                  <c:v>4.2870938501451725</c:v>
                </c:pt>
                <c:pt idx="21">
                  <c:v>4.4536864729147458</c:v>
                </c:pt>
                <c:pt idx="22">
                  <c:v>4.6267527356211495</c:v>
                </c:pt>
                <c:pt idx="23">
                  <c:v>4.8065441981074031</c:v>
                </c:pt>
                <c:pt idx="24">
                  <c:v>4.9933221956064475</c:v>
                </c:pt>
                <c:pt idx="25">
                  <c:v>5.1873582186040386</c:v>
                </c:pt>
                <c:pt idx="26">
                  <c:v>5.3889343074627609</c:v>
                </c:pt>
                <c:pt idx="27">
                  <c:v>5.5983434623807833</c:v>
                </c:pt>
                <c:pt idx="28">
                  <c:v>5.8158900692812425</c:v>
                </c:pt>
                <c:pt idx="29">
                  <c:v>6.0418903422513024</c:v>
                </c:pt>
                <c:pt idx="30">
                  <c:v>6.2766727831740052</c:v>
                </c:pt>
                <c:pt idx="31">
                  <c:v>6.5205786592210035</c:v>
                </c:pt>
                <c:pt idx="32">
                  <c:v>6.7739624989002172</c:v>
                </c:pt>
                <c:pt idx="33">
                  <c:v>7.0371926073794846</c:v>
                </c:pt>
                <c:pt idx="34">
                  <c:v>7.3106516018352048</c:v>
                </c:pt>
                <c:pt idx="35">
                  <c:v>7.5947369676041534</c:v>
                </c:pt>
                <c:pt idx="36">
                  <c:v>7.8898616359468727</c:v>
                </c:pt>
                <c:pt idx="37">
                  <c:v>8.1964545842624119</c:v>
                </c:pt>
                <c:pt idx="38">
                  <c:v>8.5149614596268783</c:v>
                </c:pt>
                <c:pt idx="39">
                  <c:v>8.845845226562151</c:v>
                </c:pt>
                <c:pt idx="40">
                  <c:v>9.189586839976279</c:v>
                </c:pt>
                <c:pt idx="41">
                  <c:v>9.5466859442537739</c:v>
                </c:pt>
                <c:pt idx="42">
                  <c:v>9.9176615995118933</c:v>
                </c:pt>
                <c:pt idx="43">
                  <c:v>10.303053036078605</c:v>
                </c:pt>
                <c:pt idx="44">
                  <c:v>10.703420438288894</c:v>
                </c:pt>
                <c:pt idx="45">
                  <c:v>11.119345758738696</c:v>
                </c:pt>
                <c:pt idx="46">
                  <c:v>11.551433564179968</c:v>
                </c:pt>
                <c:pt idx="47">
                  <c:v>12.000311914286543</c:v>
                </c:pt>
                <c:pt idx="48">
                  <c:v>12.466633274567997</c:v>
                </c:pt>
                <c:pt idx="49">
                  <c:v>12.951075464758533</c:v>
                </c:pt>
                <c:pt idx="50">
                  <c:v>13.454342644059434</c:v>
                </c:pt>
                <c:pt idx="51">
                  <c:v>13.977166334667107</c:v>
                </c:pt>
                <c:pt idx="52">
                  <c:v>14.520306485074572</c:v>
                </c:pt>
                <c:pt idx="53">
                  <c:v>15.084552574691829</c:v>
                </c:pt>
                <c:pt idx="54">
                  <c:v>15.670724761390828</c:v>
                </c:pt>
                <c:pt idx="55">
                  <c:v>16.279675073642984</c:v>
                </c:pt>
                <c:pt idx="56">
                  <c:v>16.912288648982088</c:v>
                </c:pt>
                <c:pt idx="57">
                  <c:v>17.569485020592793</c:v>
                </c:pt>
                <c:pt idx="58">
                  <c:v>18.252219453894778</c:v>
                </c:pt>
                <c:pt idx="59">
                  <c:v>18.961484335065318</c:v>
                </c:pt>
                <c:pt idx="60">
                  <c:v>19.698310613518657</c:v>
                </c:pt>
                <c:pt idx="61">
                  <c:v>20.463769300438859</c:v>
                </c:pt>
                <c:pt idx="62">
                  <c:v>21.258973025544186</c:v>
                </c:pt>
                <c:pt idx="63">
                  <c:v>22.085077654346062</c:v>
                </c:pt>
                <c:pt idx="64">
                  <c:v>22.943283968253237</c:v>
                </c:pt>
                <c:pt idx="65">
                  <c:v>23.834839409963237</c:v>
                </c:pt>
                <c:pt idx="66">
                  <c:v>24.761039896678234</c:v>
                </c:pt>
                <c:pt idx="67">
                  <c:v>25.723231703780844</c:v>
                </c:pt>
                <c:pt idx="68">
                  <c:v>26.722813421707823</c:v>
                </c:pt>
                <c:pt idx="69">
                  <c:v>27.761237988866167</c:v>
                </c:pt>
                <c:pt idx="70">
                  <c:v>28.840014803546566</c:v>
                </c:pt>
                <c:pt idx="71">
                  <c:v>29.96071191790374</c:v>
                </c:pt>
                <c:pt idx="72">
                  <c:v>31.124958317193126</c:v>
                </c:pt>
                <c:pt idx="73">
                  <c:v>32.334446287576434</c:v>
                </c:pt>
                <c:pt idx="74">
                  <c:v>33.590933875938155</c:v>
                </c:pt>
                <c:pt idx="75">
                  <c:v>34.896247445288232</c:v>
                </c:pt>
                <c:pt idx="76">
                  <c:v>36.252284329465553</c:v>
                </c:pt>
                <c:pt idx="77">
                  <c:v>37.661015591000556</c:v>
                </c:pt>
                <c:pt idx="78">
                  <c:v>39.124488886146196</c:v>
                </c:pt>
                <c:pt idx="79">
                  <c:v>40.644831441241259</c:v>
                </c:pt>
                <c:pt idx="80">
                  <c:v>42.224253144732614</c:v>
                </c:pt>
                <c:pt idx="81">
                  <c:v>43.865049759350512</c:v>
                </c:pt>
                <c:pt idx="82">
                  <c:v>45.569606259106287</c:v>
                </c:pt>
                <c:pt idx="83">
                  <c:v>47.340400295962816</c:v>
                </c:pt>
                <c:pt idx="84">
                  <c:v>49.180005801216396</c:v>
                </c:pt>
                <c:pt idx="85">
                  <c:v>51.091096726825583</c:v>
                </c:pt>
                <c:pt idx="86">
                  <c:v>53.076450932124288</c:v>
                </c:pt>
                <c:pt idx="87">
                  <c:v>55.138954221569101</c:v>
                </c:pt>
                <c:pt idx="88">
                  <c:v>57.281604539390216</c:v>
                </c:pt>
                <c:pt idx="89">
                  <c:v>59.507516327242378</c:v>
                </c:pt>
                <c:pt idx="90">
                  <c:v>61.819925051190111</c:v>
                </c:pt>
                <c:pt idx="91">
                  <c:v>64.222191904608152</c:v>
                </c:pt>
                <c:pt idx="92">
                  <c:v>66.717808693831756</c:v>
                </c:pt>
                <c:pt idx="93">
                  <c:v>69.310402913659175</c:v>
                </c:pt>
                <c:pt idx="94">
                  <c:v>72.003743020083775</c:v>
                </c:pt>
                <c:pt idx="95">
                  <c:v>74.8017439079197</c:v>
                </c:pt>
                <c:pt idx="96">
                  <c:v>77.708472601282992</c:v>
                </c:pt>
                <c:pt idx="97">
                  <c:v>80.728154165199982</c:v>
                </c:pt>
                <c:pt idx="98">
                  <c:v>83.865177846935225</c:v>
                </c:pt>
                <c:pt idx="99">
                  <c:v>87.124103455966292</c:v>
                </c:pt>
                <c:pt idx="100">
                  <c:v>90.509667991878089</c:v>
                </c:pt>
                <c:pt idx="101">
                  <c:v>94.026792529811758</c:v>
                </c:pt>
                <c:pt idx="102">
                  <c:v>97.680589373475769</c:v>
                </c:pt>
                <c:pt idx="103">
                  <c:v>101.47636948611641</c:v>
                </c:pt>
                <c:pt idx="104">
                  <c:v>105.41965021024933</c:v>
                </c:pt>
                <c:pt idx="105">
                  <c:v>109.51616328737312</c:v>
                </c:pt>
                <c:pt idx="106">
                  <c:v>113.77186318932092</c:v>
                </c:pt>
                <c:pt idx="107">
                  <c:v>118.19293577336251</c:v>
                </c:pt>
                <c:pt idx="108">
                  <c:v>122.78580727363382</c:v>
                </c:pt>
                <c:pt idx="109">
                  <c:v>127.55715364196708</c:v>
                </c:pt>
                <c:pt idx="110">
                  <c:v>132.51391025169633</c:v>
                </c:pt>
                <c:pt idx="111">
                  <c:v>137.66328197854443</c:v>
                </c:pt>
                <c:pt idx="112">
                  <c:v>143.01275367324422</c:v>
                </c:pt>
                <c:pt idx="113">
                  <c:v>148.57010104111612</c:v>
                </c:pt>
                <c:pt idx="114">
                  <c:v>154.34340194441728</c:v>
                </c:pt>
                <c:pt idx="115">
                  <c:v>160.34104814388834</c:v>
                </c:pt>
                <c:pt idx="116">
                  <c:v>166.5717574965675</c:v>
                </c:pt>
                <c:pt idx="117">
                  <c:v>173.04458662759998</c:v>
                </c:pt>
                <c:pt idx="118">
                  <c:v>179.76894409446371</c:v>
                </c:pt>
                <c:pt idx="119">
                  <c:v>186.75460406274237</c:v>
                </c:pt>
                <c:pt idx="120">
                  <c:v>194.01172051333089</c:v>
                </c:pt>
                <c:pt idx="121">
                  <c:v>201.55084200171603</c:v>
                </c:pt>
                <c:pt idx="122">
                  <c:v>209.38292699079196</c:v>
                </c:pt>
                <c:pt idx="123">
                  <c:v>217.51935977949429</c:v>
                </c:pt>
                <c:pt idx="124">
                  <c:v>225.9719670504077</c:v>
                </c:pt>
                <c:pt idx="125">
                  <c:v>234.75303506039572</c:v>
                </c:pt>
                <c:pt idx="126">
                  <c:v>243.87532749924787</c:v>
                </c:pt>
                <c:pt idx="127">
                  <c:v>253.35210404229289</c:v>
                </c:pt>
                <c:pt idx="128">
                  <c:v>263.19713962395298</c:v>
                </c:pt>
                <c:pt idx="129">
                  <c:v>273.42474446025</c:v>
                </c:pt>
                <c:pt idx="130">
                  <c:v>284.04978484936839</c:v>
                </c:pt>
                <c:pt idx="131">
                  <c:v>295.08770478050934</c:v>
                </c:pt>
                <c:pt idx="132">
                  <c:v>306.5545483824456</c:v>
                </c:pt>
                <c:pt idx="133">
                  <c:v>318.46698324440791</c:v>
                </c:pt>
                <c:pt idx="134">
                  <c:v>330.84232464319797</c:v>
                </c:pt>
                <c:pt idx="135">
                  <c:v>343.69856071174746</c:v>
                </c:pt>
                <c:pt idx="136">
                  <c:v>357.05437858570383</c:v>
                </c:pt>
                <c:pt idx="137">
                  <c:v>370.9291915660491</c:v>
                </c:pt>
                <c:pt idx="138">
                  <c:v>385.34316733723301</c:v>
                </c:pt>
                <c:pt idx="139">
                  <c:v>400.31725728184011</c:v>
                </c:pt>
                <c:pt idx="140">
                  <c:v>415.87322693439251</c:v>
                </c:pt>
                <c:pt idx="141">
                  <c:v>432.0336876185691</c:v>
                </c:pt>
                <c:pt idx="142">
                  <c:v>448.82212931380957</c:v>
                </c:pt>
                <c:pt idx="143">
                  <c:v>466.26295479909305</c:v>
                </c:pt>
                <c:pt idx="144">
                  <c:v>484.38151512350481</c:v>
                </c:pt>
                <c:pt idx="145">
                  <c:v>503.20414645516831</c:v>
                </c:pt>
                <c:pt idx="146">
                  <c:v>522.75820836208277</c:v>
                </c:pt>
                <c:pt idx="147">
                  <c:v>543.07212358052743</c:v>
                </c:pt>
                <c:pt idx="148">
                  <c:v>564.17541932882466</c:v>
                </c:pt>
                <c:pt idx="149">
                  <c:v>586.09877022652665</c:v>
                </c:pt>
                <c:pt idx="150">
                  <c:v>608.87404288139282</c:v>
                </c:pt>
                <c:pt idx="151">
                  <c:v>632.53434220898748</c:v>
                </c:pt>
                <c:pt idx="152">
                  <c:v>657.11405955220675</c:v>
                </c:pt>
                <c:pt idx="153">
                  <c:v>682.64892267069422</c:v>
                </c:pt>
                <c:pt idx="154">
                  <c:v>709.1760476727934</c:v>
                </c:pt>
                <c:pt idx="155">
                  <c:v>736.73399296553987</c:v>
                </c:pt>
                <c:pt idx="156">
                  <c:v>765.36281530108863</c:v>
                </c:pt>
                <c:pt idx="157">
                  <c:v>795.10412800106417</c:v>
                </c:pt>
                <c:pt idx="158">
                  <c:v>826.00116144345702</c:v>
                </c:pt>
                <c:pt idx="159">
                  <c:v>858.09882589997835</c:v>
                </c:pt>
                <c:pt idx="160">
                  <c:v>891.44377681523099</c:v>
                </c:pt>
                <c:pt idx="161">
                  <c:v>926.08448262255422</c:v>
                </c:pt>
                <c:pt idx="162">
                  <c:v>962.0712951951482</c:v>
                </c:pt>
                <c:pt idx="163">
                  <c:v>999.45652303485349</c:v>
                </c:pt>
                <c:pt idx="164">
                  <c:v>1038.2945073049893</c:v>
                </c:pt>
                <c:pt idx="165">
                  <c:v>1078.6417008177516</c:v>
                </c:pt>
                <c:pt idx="166">
                  <c:v>1120.5567500909981</c:v>
                </c:pt>
                <c:pt idx="167">
                  <c:v>1164.1005805936784</c:v>
                </c:pt>
                <c:pt idx="168">
                  <c:v>1209.3364853038393</c:v>
                </c:pt>
                <c:pt idx="169">
                  <c:v>1256.3302167078946</c:v>
                </c:pt>
                <c:pt idx="170">
                  <c:v>1305.1500823749238</c:v>
                </c:pt>
                <c:pt idx="171">
                  <c:v>1355.8670442448863</c:v>
                </c:pt>
                <c:pt idx="172">
                  <c:v>1408.5548217750984</c:v>
                </c:pt>
                <c:pt idx="173">
                  <c:v>1463.289999094879</c:v>
                </c:pt>
                <c:pt idx="174">
                  <c:v>1520.1521363241463</c:v>
                </c:pt>
                <c:pt idx="175">
                  <c:v>1579.2238852177318</c:v>
                </c:pt>
                <c:pt idx="176">
                  <c:v>1640.5911093035452</c:v>
                </c:pt>
                <c:pt idx="177">
                  <c:v>1704.3430086892015</c:v>
                </c:pt>
                <c:pt idx="178">
                  <c:v>1770.5722497185091</c:v>
                </c:pt>
                <c:pt idx="179">
                  <c:v>1839.375099666297</c:v>
                </c:pt>
                <c:pt idx="180">
                  <c:v>1910.8515666673816</c:v>
                </c:pt>
                <c:pt idx="181">
                  <c:v>1985.1055450830133</c:v>
                </c:pt>
                <c:pt idx="182">
                  <c:v>2062.2449665161589</c:v>
                </c:pt>
                <c:pt idx="183">
                  <c:v>2142.3819566950988</c:v>
                </c:pt>
                <c:pt idx="184">
                  <c:v>2225.6329984533663</c:v>
                </c:pt>
                <c:pt idx="185">
                  <c:v>2312.1191010429584</c:v>
                </c:pt>
                <c:pt idx="186">
                  <c:v>2401.9659760268878</c:v>
                </c:pt>
                <c:pt idx="187">
                  <c:v>2495.3042200067921</c:v>
                </c:pt>
                <c:pt idx="188">
                  <c:v>2592.2695044511315</c:v>
                </c:pt>
                <c:pt idx="189">
                  <c:v>2693.0027728999835</c:v>
                </c:pt>
                <c:pt idx="190">
                  <c:v>2797.650445833001</c:v>
                </c:pt>
                <c:pt idx="191">
                  <c:v>2906.364633498385</c:v>
                </c:pt>
                <c:pt idx="192">
                  <c:v>3019.3033570121747</c:v>
                </c:pt>
                <c:pt idx="193">
                  <c:v>3136.6307780492962</c:v>
                </c:pt>
                <c:pt idx="194">
                  <c:v>3258.5174374601474</c:v>
                </c:pt>
                <c:pt idx="195">
                  <c:v>3385.1405031596491</c:v>
                </c:pt>
                <c:pt idx="196">
                  <c:v>3516.6840276490379</c:v>
                </c:pt>
                <c:pt idx="197">
                  <c:v>3653.3392155447018</c:v>
                </c:pt>
                <c:pt idx="198">
                  <c:v>3795.3047015029583</c:v>
                </c:pt>
                <c:pt idx="199">
                  <c:v>3942.7868389447735</c:v>
                </c:pt>
                <c:pt idx="200">
                  <c:v>4096</c:v>
                </c:pt>
                <c:pt idx="201">
                  <c:v>4255.1668871072307</c:v>
                </c:pt>
                <c:pt idx="202">
                  <c:v>4420.5188567221312</c:v>
                </c:pt>
                <c:pt idx="203">
                  <c:v>4592.2962556047742</c:v>
                </c:pt>
                <c:pt idx="204">
                  <c:v>4770.7487701747941</c:v>
                </c:pt>
                <c:pt idx="205">
                  <c:v>4956.1357894422217</c:v>
                </c:pt>
                <c:pt idx="206">
                  <c:v>5148.726782041409</c:v>
                </c:pt>
                <c:pt idx="207">
                  <c:v>5348.8016879162033</c:v>
                </c:pt>
                <c:pt idx="208">
                  <c:v>5556.6513252256609</c:v>
                </c:pt>
                <c:pt idx="209">
                  <c:v>5772.5778130617091</c:v>
                </c:pt>
                <c:pt idx="210">
                  <c:v>5996.8950105932854</c:v>
                </c:pt>
                <c:pt idx="211">
                  <c:v>6229.9289732751731</c:v>
                </c:pt>
                <c:pt idx="212">
                  <c:v>6472.0184267847799</c:v>
                </c:pt>
                <c:pt idx="213">
                  <c:v>6723.5152593756029</c:v>
                </c:pt>
                <c:pt idx="214">
                  <c:v>6984.7850333630968</c:v>
                </c:pt>
                <c:pt idx="215">
                  <c:v>7256.2075164865282</c:v>
                </c:pt>
                <c:pt idx="216">
                  <c:v>7538.1772339189738</c:v>
                </c:pt>
                <c:pt idx="217">
                  <c:v>7831.104041727941</c:v>
                </c:pt>
                <c:pt idx="218">
                  <c:v>8135.4137226201974</c:v>
                </c:pt>
                <c:pt idx="219">
                  <c:v>8451.5486048367256</c:v>
                </c:pt>
                <c:pt idx="220">
                  <c:v>8779.9682050973151</c:v>
                </c:pt>
                <c:pt idx="221">
                  <c:v>9121.149896529394</c:v>
                </c:pt>
                <c:pt idx="222">
                  <c:v>9475.5896025521197</c:v>
                </c:pt>
                <c:pt idx="223">
                  <c:v>9843.8025177239579</c:v>
                </c:pt>
                <c:pt idx="224">
                  <c:v>10226.323856602012</c:v>
                </c:pt>
                <c:pt idx="225">
                  <c:v>10623.709631701071</c:v>
                </c:pt>
                <c:pt idx="226">
                  <c:v>11036.537461683725</c:v>
                </c:pt>
                <c:pt idx="227">
                  <c:v>11465.407410955828</c:v>
                </c:pt>
                <c:pt idx="228">
                  <c:v>11910.942861887977</c:v>
                </c:pt>
                <c:pt idx="229">
                  <c:v>12373.791420930673</c:v>
                </c:pt>
                <c:pt idx="230">
                  <c:v>12854.625859940361</c:v>
                </c:pt>
                <c:pt idx="231">
                  <c:v>13354.145094084601</c:v>
                </c:pt>
                <c:pt idx="232">
                  <c:v>13873.075197747647</c:v>
                </c:pt>
                <c:pt idx="233">
                  <c:v>14412.170459913175</c:v>
                </c:pt>
                <c:pt idx="234">
                  <c:v>14972.214480558478</c:v>
                </c:pt>
                <c:pt idx="235">
                  <c:v>15554.021309653301</c:v>
                </c:pt>
                <c:pt idx="236">
                  <c:v>16158.436630419206</c:v>
                </c:pt>
                <c:pt idx="237">
                  <c:v>16786.338988569416</c:v>
                </c:pt>
                <c:pt idx="238">
                  <c:v>17438.641069315832</c:v>
                </c:pt>
                <c:pt idx="239">
                  <c:v>18116.291023999285</c:v>
                </c:pt>
                <c:pt idx="240">
                  <c:v>18820.273848271408</c:v>
                </c:pt>
                <c:pt idx="241">
                  <c:v>19551.61281383174</c:v>
                </c:pt>
                <c:pt idx="242">
                  <c:v>20311.37095580035</c:v>
                </c:pt>
                <c:pt idx="243">
                  <c:v>21100.652617888994</c:v>
                </c:pt>
                <c:pt idx="244">
                  <c:v>21920.605057615659</c:v>
                </c:pt>
                <c:pt idx="245">
                  <c:v>22772.420113896831</c:v>
                </c:pt>
                <c:pt idx="246">
                  <c:v>23657.335939440538</c:v>
                </c:pt>
                <c:pt idx="247">
                  <c:v>24576.63880045883</c:v>
                </c:pt>
                <c:pt idx="248">
                  <c:v>25531.664946315272</c:v>
                </c:pt>
                <c:pt idx="249">
                  <c:v>26523.802551825473</c:v>
                </c:pt>
                <c:pt idx="250">
                  <c:v>27554.493735033691</c:v>
                </c:pt>
                <c:pt idx="251">
                  <c:v>28625.236653398239</c:v>
                </c:pt>
                <c:pt idx="252">
                  <c:v>29737.587681432706</c:v>
                </c:pt>
                <c:pt idx="253">
                  <c:v>30893.16367296888</c:v>
                </c:pt>
                <c:pt idx="254">
                  <c:v>32093.644311328404</c:v>
                </c:pt>
                <c:pt idx="255">
                  <c:v>33340.774550820846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1B-4598-AE96-9592D0C122CF}"/>
            </c:ext>
          </c:extLst>
        </c:ser>
        <c:ser>
          <c:idx val="3"/>
          <c:order val="3"/>
          <c:tx>
            <c:v>ClockDiv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Sheet1!$N$4:$N$131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Sheet1!$O$4:$O$131</c:f>
              <c:numCache>
                <c:formatCode>General</c:formatCode>
                <c:ptCount val="128"/>
                <c:pt idx="0">
                  <c:v>1.024</c:v>
                </c:pt>
                <c:pt idx="1">
                  <c:v>2.048</c:v>
                </c:pt>
                <c:pt idx="2">
                  <c:v>3.0720000000000001</c:v>
                </c:pt>
                <c:pt idx="3">
                  <c:v>4.0960000000000001</c:v>
                </c:pt>
                <c:pt idx="4">
                  <c:v>5.12</c:v>
                </c:pt>
                <c:pt idx="5">
                  <c:v>6.1440000000000001</c:v>
                </c:pt>
                <c:pt idx="6">
                  <c:v>7.1679999999999993</c:v>
                </c:pt>
                <c:pt idx="7">
                  <c:v>8.1920000000000002</c:v>
                </c:pt>
                <c:pt idx="8">
                  <c:v>9.2159999999999993</c:v>
                </c:pt>
                <c:pt idx="9">
                  <c:v>10.24</c:v>
                </c:pt>
                <c:pt idx="10">
                  <c:v>11.263999999999999</c:v>
                </c:pt>
                <c:pt idx="11">
                  <c:v>12.288</c:v>
                </c:pt>
                <c:pt idx="12">
                  <c:v>13.311999999999999</c:v>
                </c:pt>
                <c:pt idx="13">
                  <c:v>14.335999999999999</c:v>
                </c:pt>
                <c:pt idx="14">
                  <c:v>15.36</c:v>
                </c:pt>
                <c:pt idx="15">
                  <c:v>16.384</c:v>
                </c:pt>
                <c:pt idx="16">
                  <c:v>17.408000000000001</c:v>
                </c:pt>
                <c:pt idx="17">
                  <c:v>18.431999999999999</c:v>
                </c:pt>
                <c:pt idx="18">
                  <c:v>19.456</c:v>
                </c:pt>
                <c:pt idx="19">
                  <c:v>20.48</c:v>
                </c:pt>
                <c:pt idx="20">
                  <c:v>21.504000000000001</c:v>
                </c:pt>
                <c:pt idx="21">
                  <c:v>22.527999999999999</c:v>
                </c:pt>
                <c:pt idx="22">
                  <c:v>23.552</c:v>
                </c:pt>
                <c:pt idx="23">
                  <c:v>24.576000000000001</c:v>
                </c:pt>
                <c:pt idx="24">
                  <c:v>25.6</c:v>
                </c:pt>
                <c:pt idx="25">
                  <c:v>26.623999999999999</c:v>
                </c:pt>
                <c:pt idx="26">
                  <c:v>27.648</c:v>
                </c:pt>
                <c:pt idx="27">
                  <c:v>28.671999999999997</c:v>
                </c:pt>
                <c:pt idx="28">
                  <c:v>29.696000000000002</c:v>
                </c:pt>
                <c:pt idx="29">
                  <c:v>30.72</c:v>
                </c:pt>
                <c:pt idx="30">
                  <c:v>31.744</c:v>
                </c:pt>
                <c:pt idx="31">
                  <c:v>32.768000000000001</c:v>
                </c:pt>
                <c:pt idx="32">
                  <c:v>33.792000000000002</c:v>
                </c:pt>
                <c:pt idx="33">
                  <c:v>34.816000000000003</c:v>
                </c:pt>
                <c:pt idx="34">
                  <c:v>35.839999999999996</c:v>
                </c:pt>
                <c:pt idx="35">
                  <c:v>36.863999999999997</c:v>
                </c:pt>
                <c:pt idx="36">
                  <c:v>37.887999999999998</c:v>
                </c:pt>
                <c:pt idx="37">
                  <c:v>38.911999999999999</c:v>
                </c:pt>
                <c:pt idx="38">
                  <c:v>39.936</c:v>
                </c:pt>
                <c:pt idx="39">
                  <c:v>40.96</c:v>
                </c:pt>
                <c:pt idx="40">
                  <c:v>41.983999999999995</c:v>
                </c:pt>
                <c:pt idx="41">
                  <c:v>43.008000000000003</c:v>
                </c:pt>
                <c:pt idx="42">
                  <c:v>44.032000000000004</c:v>
                </c:pt>
                <c:pt idx="43">
                  <c:v>45.055999999999997</c:v>
                </c:pt>
                <c:pt idx="44">
                  <c:v>46.08</c:v>
                </c:pt>
                <c:pt idx="45">
                  <c:v>47.103999999999999</c:v>
                </c:pt>
                <c:pt idx="46">
                  <c:v>48.128</c:v>
                </c:pt>
                <c:pt idx="47">
                  <c:v>49.152000000000001</c:v>
                </c:pt>
                <c:pt idx="48">
                  <c:v>50.175999999999995</c:v>
                </c:pt>
                <c:pt idx="49">
                  <c:v>51.2</c:v>
                </c:pt>
                <c:pt idx="50">
                  <c:v>52.223999999999997</c:v>
                </c:pt>
                <c:pt idx="51">
                  <c:v>53.247999999999998</c:v>
                </c:pt>
                <c:pt idx="52">
                  <c:v>54.271999999999998</c:v>
                </c:pt>
                <c:pt idx="53">
                  <c:v>55.295999999999999</c:v>
                </c:pt>
                <c:pt idx="54">
                  <c:v>56.320000000000007</c:v>
                </c:pt>
                <c:pt idx="55">
                  <c:v>57.343999999999994</c:v>
                </c:pt>
                <c:pt idx="56">
                  <c:v>58.368000000000002</c:v>
                </c:pt>
                <c:pt idx="57">
                  <c:v>59.392000000000003</c:v>
                </c:pt>
                <c:pt idx="58">
                  <c:v>60.415999999999997</c:v>
                </c:pt>
                <c:pt idx="59">
                  <c:v>61.44</c:v>
                </c:pt>
                <c:pt idx="60">
                  <c:v>62.463999999999999</c:v>
                </c:pt>
                <c:pt idx="61">
                  <c:v>63.488</c:v>
                </c:pt>
                <c:pt idx="62">
                  <c:v>64.512</c:v>
                </c:pt>
                <c:pt idx="63">
                  <c:v>65.536000000000001</c:v>
                </c:pt>
                <c:pt idx="64">
                  <c:v>66.56</c:v>
                </c:pt>
                <c:pt idx="65">
                  <c:v>67.584000000000003</c:v>
                </c:pt>
                <c:pt idx="66">
                  <c:v>68.608000000000004</c:v>
                </c:pt>
                <c:pt idx="67">
                  <c:v>69.632000000000005</c:v>
                </c:pt>
                <c:pt idx="68">
                  <c:v>70.656000000000006</c:v>
                </c:pt>
                <c:pt idx="69">
                  <c:v>71.679999999999993</c:v>
                </c:pt>
                <c:pt idx="70">
                  <c:v>72.704000000000008</c:v>
                </c:pt>
                <c:pt idx="71">
                  <c:v>73.727999999999994</c:v>
                </c:pt>
                <c:pt idx="72">
                  <c:v>74.751999999999995</c:v>
                </c:pt>
                <c:pt idx="73">
                  <c:v>75.775999999999996</c:v>
                </c:pt>
                <c:pt idx="74">
                  <c:v>76.8</c:v>
                </c:pt>
                <c:pt idx="75">
                  <c:v>77.823999999999998</c:v>
                </c:pt>
                <c:pt idx="76">
                  <c:v>78.847999999999999</c:v>
                </c:pt>
                <c:pt idx="77">
                  <c:v>79.872</c:v>
                </c:pt>
                <c:pt idx="78">
                  <c:v>80.896000000000001</c:v>
                </c:pt>
                <c:pt idx="79">
                  <c:v>81.92</c:v>
                </c:pt>
                <c:pt idx="80">
                  <c:v>82.944000000000003</c:v>
                </c:pt>
                <c:pt idx="81">
                  <c:v>83.967999999999989</c:v>
                </c:pt>
                <c:pt idx="82">
                  <c:v>84.992000000000004</c:v>
                </c:pt>
                <c:pt idx="83">
                  <c:v>86.016000000000005</c:v>
                </c:pt>
                <c:pt idx="84">
                  <c:v>87.04</c:v>
                </c:pt>
                <c:pt idx="85">
                  <c:v>88.064000000000007</c:v>
                </c:pt>
                <c:pt idx="86">
                  <c:v>89.087999999999994</c:v>
                </c:pt>
                <c:pt idx="87">
                  <c:v>90.111999999999995</c:v>
                </c:pt>
                <c:pt idx="88">
                  <c:v>91.135999999999996</c:v>
                </c:pt>
                <c:pt idx="89">
                  <c:v>92.16</c:v>
                </c:pt>
                <c:pt idx="90">
                  <c:v>93.183999999999997</c:v>
                </c:pt>
                <c:pt idx="91">
                  <c:v>94.207999999999998</c:v>
                </c:pt>
                <c:pt idx="92">
                  <c:v>95.231999999999999</c:v>
                </c:pt>
                <c:pt idx="93">
                  <c:v>96.256</c:v>
                </c:pt>
                <c:pt idx="94">
                  <c:v>97.279999999999987</c:v>
                </c:pt>
                <c:pt idx="95">
                  <c:v>98.304000000000002</c:v>
                </c:pt>
                <c:pt idx="96">
                  <c:v>99.328000000000003</c:v>
                </c:pt>
                <c:pt idx="97">
                  <c:v>100.35199999999999</c:v>
                </c:pt>
                <c:pt idx="98">
                  <c:v>101.376</c:v>
                </c:pt>
                <c:pt idx="99">
                  <c:v>102.4</c:v>
                </c:pt>
                <c:pt idx="100">
                  <c:v>103.42399999999999</c:v>
                </c:pt>
                <c:pt idx="101">
                  <c:v>104.44799999999999</c:v>
                </c:pt>
                <c:pt idx="102">
                  <c:v>105.47200000000001</c:v>
                </c:pt>
                <c:pt idx="103">
                  <c:v>106.496</c:v>
                </c:pt>
                <c:pt idx="104">
                  <c:v>107.52000000000001</c:v>
                </c:pt>
                <c:pt idx="105">
                  <c:v>108.544</c:v>
                </c:pt>
                <c:pt idx="106">
                  <c:v>109.568</c:v>
                </c:pt>
                <c:pt idx="107">
                  <c:v>110.592</c:v>
                </c:pt>
                <c:pt idx="108">
                  <c:v>111.61600000000001</c:v>
                </c:pt>
                <c:pt idx="109">
                  <c:v>112.64000000000001</c:v>
                </c:pt>
                <c:pt idx="110">
                  <c:v>113.664</c:v>
                </c:pt>
                <c:pt idx="111">
                  <c:v>114.68799999999999</c:v>
                </c:pt>
                <c:pt idx="112">
                  <c:v>115.71199999999999</c:v>
                </c:pt>
                <c:pt idx="113">
                  <c:v>116.736</c:v>
                </c:pt>
                <c:pt idx="114">
                  <c:v>117.75999999999999</c:v>
                </c:pt>
                <c:pt idx="115">
                  <c:v>118.78400000000001</c:v>
                </c:pt>
                <c:pt idx="116">
                  <c:v>119.80800000000001</c:v>
                </c:pt>
                <c:pt idx="117">
                  <c:v>120.83199999999999</c:v>
                </c:pt>
                <c:pt idx="118">
                  <c:v>121.85599999999999</c:v>
                </c:pt>
                <c:pt idx="119">
                  <c:v>122.88</c:v>
                </c:pt>
                <c:pt idx="120">
                  <c:v>123.90400000000001</c:v>
                </c:pt>
                <c:pt idx="121">
                  <c:v>124.928</c:v>
                </c:pt>
                <c:pt idx="122">
                  <c:v>125.952</c:v>
                </c:pt>
                <c:pt idx="123">
                  <c:v>126.976</c:v>
                </c:pt>
                <c:pt idx="124">
                  <c:v>128</c:v>
                </c:pt>
                <c:pt idx="125">
                  <c:v>129.024</c:v>
                </c:pt>
                <c:pt idx="126">
                  <c:v>130.048</c:v>
                </c:pt>
                <c:pt idx="127">
                  <c:v>131.072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1B-4598-AE96-9592D0C122CF}"/>
            </c:ext>
          </c:extLst>
        </c:ser>
        <c:ser>
          <c:idx val="4"/>
          <c:order val="4"/>
          <c:tx>
            <c:v>Improved2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Sheet1!$P$4:$P$131</c:f>
              <c:numCache>
                <c:formatCode>General</c:formatCode>
                <c:ptCount val="128"/>
                <c:pt idx="0">
                  <c:v>128</c:v>
                </c:pt>
                <c:pt idx="1">
                  <c:v>129</c:v>
                </c:pt>
                <c:pt idx="2">
                  <c:v>130</c:v>
                </c:pt>
                <c:pt idx="3">
                  <c:v>131</c:v>
                </c:pt>
                <c:pt idx="4">
                  <c:v>132</c:v>
                </c:pt>
                <c:pt idx="5">
                  <c:v>133</c:v>
                </c:pt>
                <c:pt idx="6">
                  <c:v>134</c:v>
                </c:pt>
                <c:pt idx="7">
                  <c:v>135</c:v>
                </c:pt>
                <c:pt idx="8">
                  <c:v>136</c:v>
                </c:pt>
                <c:pt idx="9">
                  <c:v>137</c:v>
                </c:pt>
                <c:pt idx="10">
                  <c:v>138</c:v>
                </c:pt>
                <c:pt idx="11">
                  <c:v>139</c:v>
                </c:pt>
                <c:pt idx="12">
                  <c:v>140</c:v>
                </c:pt>
                <c:pt idx="13">
                  <c:v>141</c:v>
                </c:pt>
                <c:pt idx="14">
                  <c:v>142</c:v>
                </c:pt>
                <c:pt idx="15">
                  <c:v>143</c:v>
                </c:pt>
                <c:pt idx="16">
                  <c:v>144</c:v>
                </c:pt>
                <c:pt idx="17">
                  <c:v>145</c:v>
                </c:pt>
                <c:pt idx="18">
                  <c:v>146</c:v>
                </c:pt>
                <c:pt idx="19">
                  <c:v>147</c:v>
                </c:pt>
                <c:pt idx="20">
                  <c:v>148</c:v>
                </c:pt>
                <c:pt idx="21">
                  <c:v>149</c:v>
                </c:pt>
                <c:pt idx="22">
                  <c:v>150</c:v>
                </c:pt>
                <c:pt idx="23">
                  <c:v>151</c:v>
                </c:pt>
                <c:pt idx="24">
                  <c:v>152</c:v>
                </c:pt>
                <c:pt idx="25">
                  <c:v>153</c:v>
                </c:pt>
                <c:pt idx="26">
                  <c:v>154</c:v>
                </c:pt>
                <c:pt idx="27">
                  <c:v>155</c:v>
                </c:pt>
                <c:pt idx="28">
                  <c:v>156</c:v>
                </c:pt>
                <c:pt idx="29">
                  <c:v>157</c:v>
                </c:pt>
                <c:pt idx="30">
                  <c:v>158</c:v>
                </c:pt>
                <c:pt idx="31">
                  <c:v>159</c:v>
                </c:pt>
                <c:pt idx="32">
                  <c:v>160</c:v>
                </c:pt>
                <c:pt idx="33">
                  <c:v>161</c:v>
                </c:pt>
                <c:pt idx="34">
                  <c:v>162</c:v>
                </c:pt>
                <c:pt idx="35">
                  <c:v>163</c:v>
                </c:pt>
                <c:pt idx="36">
                  <c:v>164</c:v>
                </c:pt>
                <c:pt idx="37">
                  <c:v>165</c:v>
                </c:pt>
                <c:pt idx="38">
                  <c:v>166</c:v>
                </c:pt>
                <c:pt idx="39">
                  <c:v>167</c:v>
                </c:pt>
                <c:pt idx="40">
                  <c:v>168</c:v>
                </c:pt>
                <c:pt idx="41">
                  <c:v>169</c:v>
                </c:pt>
                <c:pt idx="42">
                  <c:v>170</c:v>
                </c:pt>
                <c:pt idx="43">
                  <c:v>171</c:v>
                </c:pt>
                <c:pt idx="44">
                  <c:v>172</c:v>
                </c:pt>
                <c:pt idx="45">
                  <c:v>173</c:v>
                </c:pt>
                <c:pt idx="46">
                  <c:v>174</c:v>
                </c:pt>
                <c:pt idx="47">
                  <c:v>175</c:v>
                </c:pt>
                <c:pt idx="48">
                  <c:v>176</c:v>
                </c:pt>
                <c:pt idx="49">
                  <c:v>177</c:v>
                </c:pt>
                <c:pt idx="50">
                  <c:v>178</c:v>
                </c:pt>
                <c:pt idx="51">
                  <c:v>179</c:v>
                </c:pt>
                <c:pt idx="52">
                  <c:v>180</c:v>
                </c:pt>
                <c:pt idx="53">
                  <c:v>181</c:v>
                </c:pt>
                <c:pt idx="54">
                  <c:v>182</c:v>
                </c:pt>
                <c:pt idx="55">
                  <c:v>183</c:v>
                </c:pt>
                <c:pt idx="56">
                  <c:v>184</c:v>
                </c:pt>
                <c:pt idx="57">
                  <c:v>185</c:v>
                </c:pt>
                <c:pt idx="58">
                  <c:v>186</c:v>
                </c:pt>
                <c:pt idx="59">
                  <c:v>187</c:v>
                </c:pt>
                <c:pt idx="60">
                  <c:v>188</c:v>
                </c:pt>
                <c:pt idx="61">
                  <c:v>189</c:v>
                </c:pt>
                <c:pt idx="62">
                  <c:v>190</c:v>
                </c:pt>
                <c:pt idx="63">
                  <c:v>191</c:v>
                </c:pt>
                <c:pt idx="64">
                  <c:v>192</c:v>
                </c:pt>
                <c:pt idx="65">
                  <c:v>193</c:v>
                </c:pt>
                <c:pt idx="66">
                  <c:v>194</c:v>
                </c:pt>
                <c:pt idx="67">
                  <c:v>195</c:v>
                </c:pt>
                <c:pt idx="68">
                  <c:v>196</c:v>
                </c:pt>
                <c:pt idx="69">
                  <c:v>197</c:v>
                </c:pt>
                <c:pt idx="70">
                  <c:v>198</c:v>
                </c:pt>
                <c:pt idx="71">
                  <c:v>199</c:v>
                </c:pt>
                <c:pt idx="72">
                  <c:v>200</c:v>
                </c:pt>
                <c:pt idx="73">
                  <c:v>201</c:v>
                </c:pt>
                <c:pt idx="74">
                  <c:v>202</c:v>
                </c:pt>
                <c:pt idx="75">
                  <c:v>203</c:v>
                </c:pt>
                <c:pt idx="76">
                  <c:v>204</c:v>
                </c:pt>
                <c:pt idx="77">
                  <c:v>205</c:v>
                </c:pt>
                <c:pt idx="78">
                  <c:v>206</c:v>
                </c:pt>
                <c:pt idx="79">
                  <c:v>207</c:v>
                </c:pt>
                <c:pt idx="80">
                  <c:v>208</c:v>
                </c:pt>
                <c:pt idx="81">
                  <c:v>209</c:v>
                </c:pt>
                <c:pt idx="82">
                  <c:v>210</c:v>
                </c:pt>
                <c:pt idx="83">
                  <c:v>211</c:v>
                </c:pt>
                <c:pt idx="84">
                  <c:v>212</c:v>
                </c:pt>
                <c:pt idx="85">
                  <c:v>213</c:v>
                </c:pt>
                <c:pt idx="86">
                  <c:v>214</c:v>
                </c:pt>
                <c:pt idx="87">
                  <c:v>215</c:v>
                </c:pt>
                <c:pt idx="88">
                  <c:v>216</c:v>
                </c:pt>
                <c:pt idx="89">
                  <c:v>217</c:v>
                </c:pt>
                <c:pt idx="90">
                  <c:v>218</c:v>
                </c:pt>
                <c:pt idx="91">
                  <c:v>219</c:v>
                </c:pt>
                <c:pt idx="92">
                  <c:v>220</c:v>
                </c:pt>
                <c:pt idx="93">
                  <c:v>221</c:v>
                </c:pt>
                <c:pt idx="94">
                  <c:v>222</c:v>
                </c:pt>
                <c:pt idx="95">
                  <c:v>223</c:v>
                </c:pt>
                <c:pt idx="96">
                  <c:v>224</c:v>
                </c:pt>
                <c:pt idx="97">
                  <c:v>225</c:v>
                </c:pt>
                <c:pt idx="98">
                  <c:v>226</c:v>
                </c:pt>
                <c:pt idx="99">
                  <c:v>227</c:v>
                </c:pt>
                <c:pt idx="100">
                  <c:v>228</c:v>
                </c:pt>
                <c:pt idx="101">
                  <c:v>229</c:v>
                </c:pt>
                <c:pt idx="102">
                  <c:v>230</c:v>
                </c:pt>
                <c:pt idx="103">
                  <c:v>231</c:v>
                </c:pt>
                <c:pt idx="104">
                  <c:v>232</c:v>
                </c:pt>
                <c:pt idx="105">
                  <c:v>233</c:v>
                </c:pt>
                <c:pt idx="106">
                  <c:v>234</c:v>
                </c:pt>
                <c:pt idx="107">
                  <c:v>235</c:v>
                </c:pt>
                <c:pt idx="108">
                  <c:v>236</c:v>
                </c:pt>
                <c:pt idx="109">
                  <c:v>237</c:v>
                </c:pt>
                <c:pt idx="110">
                  <c:v>238</c:v>
                </c:pt>
                <c:pt idx="111">
                  <c:v>239</c:v>
                </c:pt>
                <c:pt idx="112">
                  <c:v>240</c:v>
                </c:pt>
                <c:pt idx="113">
                  <c:v>241</c:v>
                </c:pt>
                <c:pt idx="114">
                  <c:v>242</c:v>
                </c:pt>
                <c:pt idx="115">
                  <c:v>243</c:v>
                </c:pt>
                <c:pt idx="116">
                  <c:v>244</c:v>
                </c:pt>
                <c:pt idx="117">
                  <c:v>245</c:v>
                </c:pt>
                <c:pt idx="118">
                  <c:v>246</c:v>
                </c:pt>
                <c:pt idx="119">
                  <c:v>247</c:v>
                </c:pt>
                <c:pt idx="120">
                  <c:v>248</c:v>
                </c:pt>
                <c:pt idx="121">
                  <c:v>249</c:v>
                </c:pt>
                <c:pt idx="122">
                  <c:v>250</c:v>
                </c:pt>
                <c:pt idx="123">
                  <c:v>251</c:v>
                </c:pt>
                <c:pt idx="124">
                  <c:v>252</c:v>
                </c:pt>
                <c:pt idx="125">
                  <c:v>253</c:v>
                </c:pt>
                <c:pt idx="126">
                  <c:v>254</c:v>
                </c:pt>
                <c:pt idx="127">
                  <c:v>255</c:v>
                </c:pt>
              </c:numCache>
            </c:numRef>
          </c:xVal>
          <c:yVal>
            <c:numRef>
              <c:f>Sheet1!$Q$4:$Q$131</c:f>
              <c:numCache>
                <c:formatCode>General</c:formatCode>
                <c:ptCount val="128"/>
                <c:pt idx="0">
                  <c:v>262.14400000000001</c:v>
                </c:pt>
                <c:pt idx="1">
                  <c:v>524.28800000000001</c:v>
                </c:pt>
                <c:pt idx="2">
                  <c:v>786.43200000000002</c:v>
                </c:pt>
                <c:pt idx="3">
                  <c:v>1048.576</c:v>
                </c:pt>
                <c:pt idx="4">
                  <c:v>1310.72</c:v>
                </c:pt>
                <c:pt idx="5">
                  <c:v>1572.864</c:v>
                </c:pt>
                <c:pt idx="6">
                  <c:v>1835.0079999999998</c:v>
                </c:pt>
                <c:pt idx="7">
                  <c:v>2097.152</c:v>
                </c:pt>
                <c:pt idx="8">
                  <c:v>2359.2959999999998</c:v>
                </c:pt>
                <c:pt idx="9">
                  <c:v>2621.44</c:v>
                </c:pt>
                <c:pt idx="10">
                  <c:v>2883.5839999999998</c:v>
                </c:pt>
                <c:pt idx="11">
                  <c:v>3145.7280000000001</c:v>
                </c:pt>
                <c:pt idx="12">
                  <c:v>3407.8719999999998</c:v>
                </c:pt>
                <c:pt idx="13">
                  <c:v>3670.0159999999996</c:v>
                </c:pt>
                <c:pt idx="14">
                  <c:v>3932.16</c:v>
                </c:pt>
                <c:pt idx="15">
                  <c:v>4194.3040000000001</c:v>
                </c:pt>
                <c:pt idx="16">
                  <c:v>4456.4480000000003</c:v>
                </c:pt>
                <c:pt idx="17">
                  <c:v>4718.5919999999996</c:v>
                </c:pt>
                <c:pt idx="18">
                  <c:v>4980.7359999999999</c:v>
                </c:pt>
                <c:pt idx="19">
                  <c:v>5242.88</c:v>
                </c:pt>
                <c:pt idx="20">
                  <c:v>5505.0240000000003</c:v>
                </c:pt>
                <c:pt idx="21">
                  <c:v>5767.1679999999997</c:v>
                </c:pt>
                <c:pt idx="22">
                  <c:v>6029.3119999999999</c:v>
                </c:pt>
                <c:pt idx="23">
                  <c:v>6291.4560000000001</c:v>
                </c:pt>
                <c:pt idx="24">
                  <c:v>6553.6</c:v>
                </c:pt>
                <c:pt idx="25">
                  <c:v>6815.7439999999997</c:v>
                </c:pt>
                <c:pt idx="26">
                  <c:v>7077.8879999999999</c:v>
                </c:pt>
                <c:pt idx="27">
                  <c:v>7340.0319999999992</c:v>
                </c:pt>
                <c:pt idx="28">
                  <c:v>7602.1760000000004</c:v>
                </c:pt>
                <c:pt idx="29">
                  <c:v>7864.32</c:v>
                </c:pt>
                <c:pt idx="30">
                  <c:v>8126.4639999999999</c:v>
                </c:pt>
                <c:pt idx="31">
                  <c:v>8388.6080000000002</c:v>
                </c:pt>
                <c:pt idx="32">
                  <c:v>8650.7520000000004</c:v>
                </c:pt>
                <c:pt idx="33">
                  <c:v>8912.8960000000006</c:v>
                </c:pt>
                <c:pt idx="34">
                  <c:v>9175.0399999999991</c:v>
                </c:pt>
                <c:pt idx="35">
                  <c:v>9437.1839999999993</c:v>
                </c:pt>
                <c:pt idx="36">
                  <c:v>9699.3279999999995</c:v>
                </c:pt>
                <c:pt idx="37">
                  <c:v>9961.4719999999998</c:v>
                </c:pt>
                <c:pt idx="38">
                  <c:v>10223.616</c:v>
                </c:pt>
                <c:pt idx="39">
                  <c:v>10485.76</c:v>
                </c:pt>
                <c:pt idx="40">
                  <c:v>10747.903999999999</c:v>
                </c:pt>
                <c:pt idx="41">
                  <c:v>11010.048000000001</c:v>
                </c:pt>
                <c:pt idx="42">
                  <c:v>11272.192000000001</c:v>
                </c:pt>
                <c:pt idx="43">
                  <c:v>11534.335999999999</c:v>
                </c:pt>
                <c:pt idx="44">
                  <c:v>11796.48</c:v>
                </c:pt>
                <c:pt idx="45">
                  <c:v>12058.624</c:v>
                </c:pt>
                <c:pt idx="46">
                  <c:v>12320.768</c:v>
                </c:pt>
                <c:pt idx="47">
                  <c:v>12582.912</c:v>
                </c:pt>
                <c:pt idx="48">
                  <c:v>12845.055999999999</c:v>
                </c:pt>
                <c:pt idx="49">
                  <c:v>13107.2</c:v>
                </c:pt>
                <c:pt idx="50">
                  <c:v>13369.343999999999</c:v>
                </c:pt>
                <c:pt idx="51">
                  <c:v>13631.487999999999</c:v>
                </c:pt>
                <c:pt idx="52">
                  <c:v>13893.632</c:v>
                </c:pt>
                <c:pt idx="53">
                  <c:v>14155.776</c:v>
                </c:pt>
                <c:pt idx="54">
                  <c:v>14417.920000000002</c:v>
                </c:pt>
                <c:pt idx="55">
                  <c:v>14680.063999999998</c:v>
                </c:pt>
                <c:pt idx="56">
                  <c:v>14942.208000000001</c:v>
                </c:pt>
                <c:pt idx="57">
                  <c:v>15204.352000000001</c:v>
                </c:pt>
                <c:pt idx="58">
                  <c:v>15466.495999999999</c:v>
                </c:pt>
                <c:pt idx="59">
                  <c:v>15728.64</c:v>
                </c:pt>
                <c:pt idx="60">
                  <c:v>15990.784</c:v>
                </c:pt>
                <c:pt idx="61">
                  <c:v>16252.928</c:v>
                </c:pt>
                <c:pt idx="62">
                  <c:v>16515.072</c:v>
                </c:pt>
                <c:pt idx="63">
                  <c:v>16777.216</c:v>
                </c:pt>
                <c:pt idx="64">
                  <c:v>17039.36</c:v>
                </c:pt>
                <c:pt idx="65">
                  <c:v>17301.504000000001</c:v>
                </c:pt>
                <c:pt idx="66">
                  <c:v>17563.648000000001</c:v>
                </c:pt>
                <c:pt idx="67">
                  <c:v>17825.792000000001</c:v>
                </c:pt>
                <c:pt idx="68">
                  <c:v>18087.936000000002</c:v>
                </c:pt>
                <c:pt idx="69">
                  <c:v>18350.079999999998</c:v>
                </c:pt>
                <c:pt idx="70">
                  <c:v>18612.224000000002</c:v>
                </c:pt>
                <c:pt idx="71">
                  <c:v>18874.367999999999</c:v>
                </c:pt>
                <c:pt idx="72">
                  <c:v>19136.511999999999</c:v>
                </c:pt>
                <c:pt idx="73">
                  <c:v>19398.655999999999</c:v>
                </c:pt>
                <c:pt idx="74">
                  <c:v>19660.8</c:v>
                </c:pt>
                <c:pt idx="75">
                  <c:v>19922.944</c:v>
                </c:pt>
                <c:pt idx="76">
                  <c:v>20185.088</c:v>
                </c:pt>
                <c:pt idx="77">
                  <c:v>20447.232</c:v>
                </c:pt>
                <c:pt idx="78">
                  <c:v>20709.376</c:v>
                </c:pt>
                <c:pt idx="79">
                  <c:v>20971.52</c:v>
                </c:pt>
                <c:pt idx="80">
                  <c:v>21233.664000000001</c:v>
                </c:pt>
                <c:pt idx="81">
                  <c:v>21495.807999999997</c:v>
                </c:pt>
                <c:pt idx="82">
                  <c:v>21757.952000000001</c:v>
                </c:pt>
                <c:pt idx="83">
                  <c:v>22020.096000000001</c:v>
                </c:pt>
                <c:pt idx="84">
                  <c:v>22282.240000000002</c:v>
                </c:pt>
                <c:pt idx="85">
                  <c:v>22544.384000000002</c:v>
                </c:pt>
                <c:pt idx="86">
                  <c:v>22806.527999999998</c:v>
                </c:pt>
                <c:pt idx="87">
                  <c:v>23068.671999999999</c:v>
                </c:pt>
                <c:pt idx="88">
                  <c:v>23330.815999999999</c:v>
                </c:pt>
                <c:pt idx="89">
                  <c:v>23592.959999999999</c:v>
                </c:pt>
                <c:pt idx="90">
                  <c:v>23855.103999999999</c:v>
                </c:pt>
                <c:pt idx="91">
                  <c:v>24117.248</c:v>
                </c:pt>
                <c:pt idx="92">
                  <c:v>24379.392</c:v>
                </c:pt>
                <c:pt idx="93">
                  <c:v>24641.536</c:v>
                </c:pt>
                <c:pt idx="94">
                  <c:v>24903.679999999997</c:v>
                </c:pt>
                <c:pt idx="95">
                  <c:v>25165.824000000001</c:v>
                </c:pt>
                <c:pt idx="96">
                  <c:v>25427.968000000001</c:v>
                </c:pt>
                <c:pt idx="97">
                  <c:v>25690.111999999997</c:v>
                </c:pt>
                <c:pt idx="98">
                  <c:v>25952.256000000001</c:v>
                </c:pt>
                <c:pt idx="99">
                  <c:v>26214.400000000001</c:v>
                </c:pt>
                <c:pt idx="100">
                  <c:v>26476.543999999998</c:v>
                </c:pt>
                <c:pt idx="101">
                  <c:v>26738.687999999998</c:v>
                </c:pt>
                <c:pt idx="102">
                  <c:v>27000.832000000002</c:v>
                </c:pt>
                <c:pt idx="103">
                  <c:v>27262.975999999999</c:v>
                </c:pt>
                <c:pt idx="104">
                  <c:v>27525.120000000003</c:v>
                </c:pt>
                <c:pt idx="105">
                  <c:v>27787.263999999999</c:v>
                </c:pt>
                <c:pt idx="106">
                  <c:v>28049.407999999999</c:v>
                </c:pt>
                <c:pt idx="107">
                  <c:v>28311.552</c:v>
                </c:pt>
                <c:pt idx="108">
                  <c:v>28573.696000000004</c:v>
                </c:pt>
                <c:pt idx="109">
                  <c:v>28835.840000000004</c:v>
                </c:pt>
                <c:pt idx="110">
                  <c:v>29097.984</c:v>
                </c:pt>
                <c:pt idx="111">
                  <c:v>29360.127999999997</c:v>
                </c:pt>
                <c:pt idx="112">
                  <c:v>29622.271999999997</c:v>
                </c:pt>
                <c:pt idx="113">
                  <c:v>29884.416000000001</c:v>
                </c:pt>
                <c:pt idx="114">
                  <c:v>30146.559999999998</c:v>
                </c:pt>
                <c:pt idx="115">
                  <c:v>30408.704000000002</c:v>
                </c:pt>
                <c:pt idx="116">
                  <c:v>30670.848000000002</c:v>
                </c:pt>
                <c:pt idx="117">
                  <c:v>30932.991999999998</c:v>
                </c:pt>
                <c:pt idx="118">
                  <c:v>31195.135999999999</c:v>
                </c:pt>
                <c:pt idx="119">
                  <c:v>31457.279999999999</c:v>
                </c:pt>
                <c:pt idx="120">
                  <c:v>31719.424000000003</c:v>
                </c:pt>
                <c:pt idx="121">
                  <c:v>31981.567999999999</c:v>
                </c:pt>
                <c:pt idx="122">
                  <c:v>32243.712</c:v>
                </c:pt>
                <c:pt idx="123">
                  <c:v>32505.856</c:v>
                </c:pt>
                <c:pt idx="124">
                  <c:v>32768</c:v>
                </c:pt>
                <c:pt idx="125">
                  <c:v>33030.144</c:v>
                </c:pt>
                <c:pt idx="126">
                  <c:v>33292.288</c:v>
                </c:pt>
                <c:pt idx="127">
                  <c:v>33554.432000000001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1B-4598-AE96-9592D0C122CF}"/>
            </c:ext>
          </c:extLst>
        </c:ser>
        <c:ser>
          <c:idx val="5"/>
          <c:order val="5"/>
          <c:tx>
            <c:v>Better2_0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Sheet1!$S$4:$S$195</c:f>
              <c:numCache>
                <c:formatCode>General</c:formatCode>
                <c:ptCount val="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</c:numCache>
            </c:numRef>
          </c:xVal>
          <c:yVal>
            <c:numRef>
              <c:f>Sheet1!$T$4:$T$195</c:f>
              <c:numCache>
                <c:formatCode>General</c:formatCode>
                <c:ptCount val="192"/>
                <c:pt idx="0">
                  <c:v>2.048</c:v>
                </c:pt>
                <c:pt idx="1">
                  <c:v>4.0960000000000001</c:v>
                </c:pt>
                <c:pt idx="2">
                  <c:v>6.1440000000000001</c:v>
                </c:pt>
                <c:pt idx="3">
                  <c:v>8.1920000000000002</c:v>
                </c:pt>
                <c:pt idx="4">
                  <c:v>10.24</c:v>
                </c:pt>
                <c:pt idx="5">
                  <c:v>12.288</c:v>
                </c:pt>
                <c:pt idx="6">
                  <c:v>14.335999999999999</c:v>
                </c:pt>
                <c:pt idx="7">
                  <c:v>16.384</c:v>
                </c:pt>
                <c:pt idx="8">
                  <c:v>18.431999999999999</c:v>
                </c:pt>
                <c:pt idx="9">
                  <c:v>20.48</c:v>
                </c:pt>
                <c:pt idx="10">
                  <c:v>22.527999999999999</c:v>
                </c:pt>
                <c:pt idx="11">
                  <c:v>24.576000000000001</c:v>
                </c:pt>
                <c:pt idx="12">
                  <c:v>26.623999999999999</c:v>
                </c:pt>
                <c:pt idx="13">
                  <c:v>28.671999999999997</c:v>
                </c:pt>
                <c:pt idx="14">
                  <c:v>30.72</c:v>
                </c:pt>
                <c:pt idx="15">
                  <c:v>32.768000000000001</c:v>
                </c:pt>
                <c:pt idx="16">
                  <c:v>34.816000000000003</c:v>
                </c:pt>
                <c:pt idx="17">
                  <c:v>36.863999999999997</c:v>
                </c:pt>
                <c:pt idx="18">
                  <c:v>38.911999999999999</c:v>
                </c:pt>
                <c:pt idx="19">
                  <c:v>40.96</c:v>
                </c:pt>
                <c:pt idx="20">
                  <c:v>43.008000000000003</c:v>
                </c:pt>
                <c:pt idx="21">
                  <c:v>45.055999999999997</c:v>
                </c:pt>
                <c:pt idx="22">
                  <c:v>47.103999999999999</c:v>
                </c:pt>
                <c:pt idx="23">
                  <c:v>49.152000000000001</c:v>
                </c:pt>
                <c:pt idx="24">
                  <c:v>51.2</c:v>
                </c:pt>
                <c:pt idx="25">
                  <c:v>53.247999999999998</c:v>
                </c:pt>
                <c:pt idx="26">
                  <c:v>55.295999999999999</c:v>
                </c:pt>
                <c:pt idx="27">
                  <c:v>57.343999999999994</c:v>
                </c:pt>
                <c:pt idx="28">
                  <c:v>59.392000000000003</c:v>
                </c:pt>
                <c:pt idx="29">
                  <c:v>61.44</c:v>
                </c:pt>
                <c:pt idx="30">
                  <c:v>63.488</c:v>
                </c:pt>
                <c:pt idx="31">
                  <c:v>65.536000000000001</c:v>
                </c:pt>
                <c:pt idx="32">
                  <c:v>67.584000000000003</c:v>
                </c:pt>
                <c:pt idx="33">
                  <c:v>69.632000000000005</c:v>
                </c:pt>
                <c:pt idx="34">
                  <c:v>71.679999999999993</c:v>
                </c:pt>
                <c:pt idx="35">
                  <c:v>73.727999999999994</c:v>
                </c:pt>
                <c:pt idx="36">
                  <c:v>75.775999999999996</c:v>
                </c:pt>
                <c:pt idx="37">
                  <c:v>77.823999999999998</c:v>
                </c:pt>
                <c:pt idx="38">
                  <c:v>79.872</c:v>
                </c:pt>
                <c:pt idx="39">
                  <c:v>81.92</c:v>
                </c:pt>
                <c:pt idx="40">
                  <c:v>83.967999999999989</c:v>
                </c:pt>
                <c:pt idx="41">
                  <c:v>86.016000000000005</c:v>
                </c:pt>
                <c:pt idx="42">
                  <c:v>88.064000000000007</c:v>
                </c:pt>
                <c:pt idx="43">
                  <c:v>90.111999999999995</c:v>
                </c:pt>
                <c:pt idx="44">
                  <c:v>92.16</c:v>
                </c:pt>
                <c:pt idx="45">
                  <c:v>94.207999999999998</c:v>
                </c:pt>
                <c:pt idx="46">
                  <c:v>96.256</c:v>
                </c:pt>
                <c:pt idx="47">
                  <c:v>98.304000000000002</c:v>
                </c:pt>
                <c:pt idx="48">
                  <c:v>100.35199999999999</c:v>
                </c:pt>
                <c:pt idx="49">
                  <c:v>102.4</c:v>
                </c:pt>
                <c:pt idx="50">
                  <c:v>104.44799999999999</c:v>
                </c:pt>
                <c:pt idx="51">
                  <c:v>106.496</c:v>
                </c:pt>
                <c:pt idx="52">
                  <c:v>108.544</c:v>
                </c:pt>
                <c:pt idx="53">
                  <c:v>110.592</c:v>
                </c:pt>
                <c:pt idx="54">
                  <c:v>112.64000000000001</c:v>
                </c:pt>
                <c:pt idx="55">
                  <c:v>114.68799999999999</c:v>
                </c:pt>
                <c:pt idx="56">
                  <c:v>116.736</c:v>
                </c:pt>
                <c:pt idx="57">
                  <c:v>118.78400000000001</c:v>
                </c:pt>
                <c:pt idx="58">
                  <c:v>120.83199999999999</c:v>
                </c:pt>
                <c:pt idx="59">
                  <c:v>122.88</c:v>
                </c:pt>
                <c:pt idx="60">
                  <c:v>124.928</c:v>
                </c:pt>
                <c:pt idx="61">
                  <c:v>126.976</c:v>
                </c:pt>
                <c:pt idx="62">
                  <c:v>129.024</c:v>
                </c:pt>
                <c:pt idx="63">
                  <c:v>131.072</c:v>
                </c:pt>
                <c:pt idx="64">
                  <c:v>133.12</c:v>
                </c:pt>
                <c:pt idx="65">
                  <c:v>135.16800000000001</c:v>
                </c:pt>
                <c:pt idx="66">
                  <c:v>137.21600000000001</c:v>
                </c:pt>
                <c:pt idx="67">
                  <c:v>139.26400000000001</c:v>
                </c:pt>
                <c:pt idx="68">
                  <c:v>141.31200000000001</c:v>
                </c:pt>
                <c:pt idx="69">
                  <c:v>143.35999999999999</c:v>
                </c:pt>
                <c:pt idx="70">
                  <c:v>145.40800000000002</c:v>
                </c:pt>
                <c:pt idx="71">
                  <c:v>147.45599999999999</c:v>
                </c:pt>
                <c:pt idx="72">
                  <c:v>149.50399999999999</c:v>
                </c:pt>
                <c:pt idx="73">
                  <c:v>151.55199999999999</c:v>
                </c:pt>
                <c:pt idx="74">
                  <c:v>153.6</c:v>
                </c:pt>
                <c:pt idx="75">
                  <c:v>155.648</c:v>
                </c:pt>
                <c:pt idx="76">
                  <c:v>157.696</c:v>
                </c:pt>
                <c:pt idx="77">
                  <c:v>159.744</c:v>
                </c:pt>
                <c:pt idx="78">
                  <c:v>161.792</c:v>
                </c:pt>
                <c:pt idx="79">
                  <c:v>163.84</c:v>
                </c:pt>
                <c:pt idx="80">
                  <c:v>165.88800000000001</c:v>
                </c:pt>
                <c:pt idx="81">
                  <c:v>167.93599999999998</c:v>
                </c:pt>
                <c:pt idx="82">
                  <c:v>169.98400000000001</c:v>
                </c:pt>
                <c:pt idx="83">
                  <c:v>172.03200000000001</c:v>
                </c:pt>
                <c:pt idx="84">
                  <c:v>174.08</c:v>
                </c:pt>
                <c:pt idx="85">
                  <c:v>176.12800000000001</c:v>
                </c:pt>
                <c:pt idx="86">
                  <c:v>178.17599999999999</c:v>
                </c:pt>
                <c:pt idx="87">
                  <c:v>180.22399999999999</c:v>
                </c:pt>
                <c:pt idx="88">
                  <c:v>182.27199999999999</c:v>
                </c:pt>
                <c:pt idx="89">
                  <c:v>184.32</c:v>
                </c:pt>
                <c:pt idx="90">
                  <c:v>186.36799999999999</c:v>
                </c:pt>
                <c:pt idx="91">
                  <c:v>188.416</c:v>
                </c:pt>
                <c:pt idx="92">
                  <c:v>190.464</c:v>
                </c:pt>
                <c:pt idx="93">
                  <c:v>192.512</c:v>
                </c:pt>
                <c:pt idx="94">
                  <c:v>194.55999999999997</c:v>
                </c:pt>
                <c:pt idx="95">
                  <c:v>196.608</c:v>
                </c:pt>
                <c:pt idx="96">
                  <c:v>198.65600000000001</c:v>
                </c:pt>
                <c:pt idx="97">
                  <c:v>200.70399999999998</c:v>
                </c:pt>
                <c:pt idx="98">
                  <c:v>202.75200000000001</c:v>
                </c:pt>
                <c:pt idx="99">
                  <c:v>204.8</c:v>
                </c:pt>
                <c:pt idx="100">
                  <c:v>206.84799999999998</c:v>
                </c:pt>
                <c:pt idx="101">
                  <c:v>208.89599999999999</c:v>
                </c:pt>
                <c:pt idx="102">
                  <c:v>210.94400000000002</c:v>
                </c:pt>
                <c:pt idx="103">
                  <c:v>212.99199999999999</c:v>
                </c:pt>
                <c:pt idx="104">
                  <c:v>215.04000000000002</c:v>
                </c:pt>
                <c:pt idx="105">
                  <c:v>217.08799999999999</c:v>
                </c:pt>
                <c:pt idx="106">
                  <c:v>219.136</c:v>
                </c:pt>
                <c:pt idx="107">
                  <c:v>221.184</c:v>
                </c:pt>
                <c:pt idx="108">
                  <c:v>223.23200000000003</c:v>
                </c:pt>
                <c:pt idx="109">
                  <c:v>225.28000000000003</c:v>
                </c:pt>
                <c:pt idx="110">
                  <c:v>227.328</c:v>
                </c:pt>
                <c:pt idx="111">
                  <c:v>229.37599999999998</c:v>
                </c:pt>
                <c:pt idx="112">
                  <c:v>231.42399999999998</c:v>
                </c:pt>
                <c:pt idx="113">
                  <c:v>233.47200000000001</c:v>
                </c:pt>
                <c:pt idx="114">
                  <c:v>235.51999999999998</c:v>
                </c:pt>
                <c:pt idx="115">
                  <c:v>237.56800000000001</c:v>
                </c:pt>
                <c:pt idx="116">
                  <c:v>239.61600000000001</c:v>
                </c:pt>
                <c:pt idx="117">
                  <c:v>241.66399999999999</c:v>
                </c:pt>
                <c:pt idx="118">
                  <c:v>243.71199999999999</c:v>
                </c:pt>
                <c:pt idx="119">
                  <c:v>245.76</c:v>
                </c:pt>
                <c:pt idx="120">
                  <c:v>247.80800000000002</c:v>
                </c:pt>
                <c:pt idx="121">
                  <c:v>249.85599999999999</c:v>
                </c:pt>
                <c:pt idx="122">
                  <c:v>251.904</c:v>
                </c:pt>
                <c:pt idx="123">
                  <c:v>253.952</c:v>
                </c:pt>
                <c:pt idx="124">
                  <c:v>256</c:v>
                </c:pt>
                <c:pt idx="125">
                  <c:v>258.048</c:v>
                </c:pt>
                <c:pt idx="126">
                  <c:v>260.096</c:v>
                </c:pt>
                <c:pt idx="127">
                  <c:v>262.14400000000001</c:v>
                </c:pt>
                <c:pt idx="128">
                  <c:v>264.19200000000001</c:v>
                </c:pt>
                <c:pt idx="129">
                  <c:v>266.24</c:v>
                </c:pt>
                <c:pt idx="130">
                  <c:v>268.28800000000001</c:v>
                </c:pt>
                <c:pt idx="131">
                  <c:v>270.33600000000001</c:v>
                </c:pt>
                <c:pt idx="132">
                  <c:v>272.38400000000001</c:v>
                </c:pt>
                <c:pt idx="133">
                  <c:v>274.43200000000002</c:v>
                </c:pt>
                <c:pt idx="134">
                  <c:v>276.47999999999996</c:v>
                </c:pt>
                <c:pt idx="135">
                  <c:v>278.52800000000002</c:v>
                </c:pt>
                <c:pt idx="136">
                  <c:v>280.57599999999996</c:v>
                </c:pt>
                <c:pt idx="137">
                  <c:v>282.62400000000002</c:v>
                </c:pt>
                <c:pt idx="138">
                  <c:v>284.67200000000003</c:v>
                </c:pt>
                <c:pt idx="139">
                  <c:v>286.71999999999997</c:v>
                </c:pt>
                <c:pt idx="140">
                  <c:v>288.76799999999997</c:v>
                </c:pt>
                <c:pt idx="141">
                  <c:v>290.81600000000003</c:v>
                </c:pt>
                <c:pt idx="142">
                  <c:v>292.86399999999998</c:v>
                </c:pt>
                <c:pt idx="143">
                  <c:v>294.91199999999998</c:v>
                </c:pt>
                <c:pt idx="144">
                  <c:v>296.95999999999998</c:v>
                </c:pt>
                <c:pt idx="145">
                  <c:v>299.00799999999998</c:v>
                </c:pt>
                <c:pt idx="146">
                  <c:v>301.05599999999998</c:v>
                </c:pt>
                <c:pt idx="147">
                  <c:v>303.10399999999998</c:v>
                </c:pt>
                <c:pt idx="148">
                  <c:v>305.15199999999999</c:v>
                </c:pt>
                <c:pt idx="149">
                  <c:v>307.2</c:v>
                </c:pt>
                <c:pt idx="150">
                  <c:v>309.24799999999999</c:v>
                </c:pt>
                <c:pt idx="151">
                  <c:v>311.29599999999999</c:v>
                </c:pt>
                <c:pt idx="152">
                  <c:v>313.34399999999999</c:v>
                </c:pt>
                <c:pt idx="153">
                  <c:v>315.392</c:v>
                </c:pt>
                <c:pt idx="154">
                  <c:v>317.44</c:v>
                </c:pt>
                <c:pt idx="155">
                  <c:v>319.488</c:v>
                </c:pt>
                <c:pt idx="156">
                  <c:v>321.536</c:v>
                </c:pt>
                <c:pt idx="157">
                  <c:v>323.584</c:v>
                </c:pt>
                <c:pt idx="158">
                  <c:v>325.63200000000001</c:v>
                </c:pt>
                <c:pt idx="159">
                  <c:v>327.68</c:v>
                </c:pt>
                <c:pt idx="160">
                  <c:v>329.72800000000001</c:v>
                </c:pt>
                <c:pt idx="161">
                  <c:v>331.77600000000001</c:v>
                </c:pt>
                <c:pt idx="162">
                  <c:v>333.82400000000001</c:v>
                </c:pt>
                <c:pt idx="163">
                  <c:v>335.87199999999996</c:v>
                </c:pt>
                <c:pt idx="164">
                  <c:v>337.91999999999996</c:v>
                </c:pt>
                <c:pt idx="165">
                  <c:v>339.96800000000002</c:v>
                </c:pt>
                <c:pt idx="166">
                  <c:v>342.01600000000002</c:v>
                </c:pt>
                <c:pt idx="167">
                  <c:v>344.06400000000002</c:v>
                </c:pt>
                <c:pt idx="168">
                  <c:v>346.11199999999997</c:v>
                </c:pt>
                <c:pt idx="169">
                  <c:v>348.16</c:v>
                </c:pt>
                <c:pt idx="170">
                  <c:v>350.20800000000003</c:v>
                </c:pt>
                <c:pt idx="171">
                  <c:v>352.25600000000003</c:v>
                </c:pt>
                <c:pt idx="172">
                  <c:v>354.30400000000003</c:v>
                </c:pt>
                <c:pt idx="173">
                  <c:v>356.35199999999998</c:v>
                </c:pt>
                <c:pt idx="174">
                  <c:v>358.4</c:v>
                </c:pt>
                <c:pt idx="175">
                  <c:v>360.44799999999998</c:v>
                </c:pt>
                <c:pt idx="176">
                  <c:v>362.49599999999998</c:v>
                </c:pt>
                <c:pt idx="177">
                  <c:v>364.54399999999998</c:v>
                </c:pt>
                <c:pt idx="178">
                  <c:v>366.59200000000004</c:v>
                </c:pt>
                <c:pt idx="179">
                  <c:v>368.64</c:v>
                </c:pt>
                <c:pt idx="180">
                  <c:v>370.68799999999999</c:v>
                </c:pt>
                <c:pt idx="181">
                  <c:v>372.73599999999999</c:v>
                </c:pt>
                <c:pt idx="182">
                  <c:v>374.78399999999999</c:v>
                </c:pt>
                <c:pt idx="183">
                  <c:v>376.83199999999999</c:v>
                </c:pt>
                <c:pt idx="184">
                  <c:v>378.88000000000005</c:v>
                </c:pt>
                <c:pt idx="185">
                  <c:v>380.928</c:v>
                </c:pt>
                <c:pt idx="186">
                  <c:v>382.976</c:v>
                </c:pt>
                <c:pt idx="187">
                  <c:v>385.024</c:v>
                </c:pt>
                <c:pt idx="188">
                  <c:v>387.072</c:v>
                </c:pt>
                <c:pt idx="189">
                  <c:v>389.11999999999995</c:v>
                </c:pt>
                <c:pt idx="190">
                  <c:v>391.16800000000001</c:v>
                </c:pt>
                <c:pt idx="191">
                  <c:v>393.21600000000001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27-4031-B331-AC6CB8BE2348}"/>
            </c:ext>
          </c:extLst>
        </c:ser>
        <c:ser>
          <c:idx val="6"/>
          <c:order val="6"/>
          <c:tx>
            <c:v>Better2_1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Sheet1!$U$4:$U$195</c:f>
              <c:numCache>
                <c:formatCode>General</c:formatCode>
                <c:ptCount val="192"/>
                <c:pt idx="0">
                  <c:v>192</c:v>
                </c:pt>
                <c:pt idx="1">
                  <c:v>193</c:v>
                </c:pt>
                <c:pt idx="2">
                  <c:v>194</c:v>
                </c:pt>
                <c:pt idx="3">
                  <c:v>195</c:v>
                </c:pt>
                <c:pt idx="4">
                  <c:v>196</c:v>
                </c:pt>
                <c:pt idx="5">
                  <c:v>197</c:v>
                </c:pt>
                <c:pt idx="6">
                  <c:v>198</c:v>
                </c:pt>
                <c:pt idx="7">
                  <c:v>199</c:v>
                </c:pt>
                <c:pt idx="8">
                  <c:v>200</c:v>
                </c:pt>
                <c:pt idx="9">
                  <c:v>201</c:v>
                </c:pt>
                <c:pt idx="10">
                  <c:v>202</c:v>
                </c:pt>
                <c:pt idx="11">
                  <c:v>203</c:v>
                </c:pt>
                <c:pt idx="12">
                  <c:v>204</c:v>
                </c:pt>
                <c:pt idx="13">
                  <c:v>205</c:v>
                </c:pt>
                <c:pt idx="14">
                  <c:v>206</c:v>
                </c:pt>
                <c:pt idx="15">
                  <c:v>207</c:v>
                </c:pt>
                <c:pt idx="16">
                  <c:v>208</c:v>
                </c:pt>
                <c:pt idx="17">
                  <c:v>209</c:v>
                </c:pt>
                <c:pt idx="18">
                  <c:v>210</c:v>
                </c:pt>
                <c:pt idx="19">
                  <c:v>211</c:v>
                </c:pt>
                <c:pt idx="20">
                  <c:v>212</c:v>
                </c:pt>
                <c:pt idx="21">
                  <c:v>213</c:v>
                </c:pt>
                <c:pt idx="22">
                  <c:v>214</c:v>
                </c:pt>
                <c:pt idx="23">
                  <c:v>215</c:v>
                </c:pt>
                <c:pt idx="24">
                  <c:v>216</c:v>
                </c:pt>
                <c:pt idx="25">
                  <c:v>217</c:v>
                </c:pt>
                <c:pt idx="26">
                  <c:v>218</c:v>
                </c:pt>
                <c:pt idx="27">
                  <c:v>219</c:v>
                </c:pt>
                <c:pt idx="28">
                  <c:v>220</c:v>
                </c:pt>
                <c:pt idx="29">
                  <c:v>221</c:v>
                </c:pt>
                <c:pt idx="30">
                  <c:v>222</c:v>
                </c:pt>
                <c:pt idx="31">
                  <c:v>223</c:v>
                </c:pt>
                <c:pt idx="32">
                  <c:v>224</c:v>
                </c:pt>
                <c:pt idx="33">
                  <c:v>225</c:v>
                </c:pt>
                <c:pt idx="34">
                  <c:v>226</c:v>
                </c:pt>
                <c:pt idx="35">
                  <c:v>227</c:v>
                </c:pt>
                <c:pt idx="36">
                  <c:v>228</c:v>
                </c:pt>
                <c:pt idx="37">
                  <c:v>229</c:v>
                </c:pt>
                <c:pt idx="38">
                  <c:v>230</c:v>
                </c:pt>
                <c:pt idx="39">
                  <c:v>231</c:v>
                </c:pt>
                <c:pt idx="40">
                  <c:v>232</c:v>
                </c:pt>
                <c:pt idx="41">
                  <c:v>233</c:v>
                </c:pt>
                <c:pt idx="42">
                  <c:v>234</c:v>
                </c:pt>
                <c:pt idx="43">
                  <c:v>235</c:v>
                </c:pt>
                <c:pt idx="44">
                  <c:v>236</c:v>
                </c:pt>
                <c:pt idx="45">
                  <c:v>237</c:v>
                </c:pt>
                <c:pt idx="46">
                  <c:v>238</c:v>
                </c:pt>
                <c:pt idx="47">
                  <c:v>239</c:v>
                </c:pt>
                <c:pt idx="48">
                  <c:v>240</c:v>
                </c:pt>
                <c:pt idx="49">
                  <c:v>241</c:v>
                </c:pt>
                <c:pt idx="50">
                  <c:v>242</c:v>
                </c:pt>
                <c:pt idx="51">
                  <c:v>243</c:v>
                </c:pt>
                <c:pt idx="52">
                  <c:v>244</c:v>
                </c:pt>
                <c:pt idx="53">
                  <c:v>245</c:v>
                </c:pt>
                <c:pt idx="54">
                  <c:v>246</c:v>
                </c:pt>
                <c:pt idx="55">
                  <c:v>247</c:v>
                </c:pt>
                <c:pt idx="56">
                  <c:v>248</c:v>
                </c:pt>
                <c:pt idx="57">
                  <c:v>249</c:v>
                </c:pt>
                <c:pt idx="58">
                  <c:v>250</c:v>
                </c:pt>
                <c:pt idx="59">
                  <c:v>251</c:v>
                </c:pt>
                <c:pt idx="60">
                  <c:v>252</c:v>
                </c:pt>
                <c:pt idx="61">
                  <c:v>253</c:v>
                </c:pt>
                <c:pt idx="62">
                  <c:v>254</c:v>
                </c:pt>
                <c:pt idx="63">
                  <c:v>255</c:v>
                </c:pt>
              </c:numCache>
            </c:numRef>
          </c:xVal>
          <c:yVal>
            <c:numRef>
              <c:f>Sheet1!$V$4:$V$195</c:f>
              <c:numCache>
                <c:formatCode>General</c:formatCode>
                <c:ptCount val="192"/>
                <c:pt idx="0">
                  <c:v>524.28800000000001</c:v>
                </c:pt>
                <c:pt idx="1">
                  <c:v>1048.576</c:v>
                </c:pt>
                <c:pt idx="2">
                  <c:v>1572.864</c:v>
                </c:pt>
                <c:pt idx="3">
                  <c:v>2097.152</c:v>
                </c:pt>
                <c:pt idx="4">
                  <c:v>2621.44</c:v>
                </c:pt>
                <c:pt idx="5">
                  <c:v>3145.7280000000001</c:v>
                </c:pt>
                <c:pt idx="6">
                  <c:v>3670.0159999999996</c:v>
                </c:pt>
                <c:pt idx="7">
                  <c:v>4194.3040000000001</c:v>
                </c:pt>
                <c:pt idx="8">
                  <c:v>4718.5919999999996</c:v>
                </c:pt>
                <c:pt idx="9">
                  <c:v>5242.88</c:v>
                </c:pt>
                <c:pt idx="10">
                  <c:v>5767.1679999999997</c:v>
                </c:pt>
                <c:pt idx="11">
                  <c:v>6291.4560000000001</c:v>
                </c:pt>
                <c:pt idx="12">
                  <c:v>6815.7439999999997</c:v>
                </c:pt>
                <c:pt idx="13">
                  <c:v>7340.0319999999992</c:v>
                </c:pt>
                <c:pt idx="14">
                  <c:v>7864.32</c:v>
                </c:pt>
                <c:pt idx="15">
                  <c:v>8388.6080000000002</c:v>
                </c:pt>
                <c:pt idx="16">
                  <c:v>8912.8960000000006</c:v>
                </c:pt>
                <c:pt idx="17">
                  <c:v>9437.1839999999993</c:v>
                </c:pt>
                <c:pt idx="18">
                  <c:v>9961.4719999999998</c:v>
                </c:pt>
                <c:pt idx="19">
                  <c:v>10485.76</c:v>
                </c:pt>
                <c:pt idx="20">
                  <c:v>11010.048000000001</c:v>
                </c:pt>
                <c:pt idx="21">
                  <c:v>11534.335999999999</c:v>
                </c:pt>
                <c:pt idx="22">
                  <c:v>12058.624</c:v>
                </c:pt>
                <c:pt idx="23">
                  <c:v>12582.912</c:v>
                </c:pt>
                <c:pt idx="24">
                  <c:v>13107.2</c:v>
                </c:pt>
                <c:pt idx="25">
                  <c:v>13631.487999999999</c:v>
                </c:pt>
                <c:pt idx="26">
                  <c:v>14155.776</c:v>
                </c:pt>
                <c:pt idx="27">
                  <c:v>14680.063999999998</c:v>
                </c:pt>
                <c:pt idx="28">
                  <c:v>15204.352000000001</c:v>
                </c:pt>
                <c:pt idx="29">
                  <c:v>15728.64</c:v>
                </c:pt>
                <c:pt idx="30">
                  <c:v>16252.928</c:v>
                </c:pt>
                <c:pt idx="31">
                  <c:v>16777.216</c:v>
                </c:pt>
                <c:pt idx="32">
                  <c:v>17301.504000000001</c:v>
                </c:pt>
                <c:pt idx="33">
                  <c:v>17825.792000000001</c:v>
                </c:pt>
                <c:pt idx="34">
                  <c:v>18350.079999999998</c:v>
                </c:pt>
                <c:pt idx="35">
                  <c:v>18874.367999999999</c:v>
                </c:pt>
                <c:pt idx="36">
                  <c:v>19398.655999999999</c:v>
                </c:pt>
                <c:pt idx="37">
                  <c:v>19922.944</c:v>
                </c:pt>
                <c:pt idx="38">
                  <c:v>20447.232</c:v>
                </c:pt>
                <c:pt idx="39">
                  <c:v>20971.52</c:v>
                </c:pt>
                <c:pt idx="40">
                  <c:v>21495.807999999997</c:v>
                </c:pt>
                <c:pt idx="41">
                  <c:v>22020.096000000001</c:v>
                </c:pt>
                <c:pt idx="42">
                  <c:v>22544.384000000002</c:v>
                </c:pt>
                <c:pt idx="43">
                  <c:v>23068.671999999999</c:v>
                </c:pt>
                <c:pt idx="44">
                  <c:v>23592.959999999999</c:v>
                </c:pt>
                <c:pt idx="45">
                  <c:v>24117.248</c:v>
                </c:pt>
                <c:pt idx="46">
                  <c:v>24641.536</c:v>
                </c:pt>
                <c:pt idx="47">
                  <c:v>25165.824000000001</c:v>
                </c:pt>
                <c:pt idx="48">
                  <c:v>25690.111999999997</c:v>
                </c:pt>
                <c:pt idx="49">
                  <c:v>26214.400000000001</c:v>
                </c:pt>
                <c:pt idx="50">
                  <c:v>26738.687999999998</c:v>
                </c:pt>
                <c:pt idx="51">
                  <c:v>27262.975999999999</c:v>
                </c:pt>
                <c:pt idx="52">
                  <c:v>27787.263999999999</c:v>
                </c:pt>
                <c:pt idx="53">
                  <c:v>28311.552</c:v>
                </c:pt>
                <c:pt idx="54">
                  <c:v>28835.840000000004</c:v>
                </c:pt>
                <c:pt idx="55">
                  <c:v>29360.127999999997</c:v>
                </c:pt>
                <c:pt idx="56">
                  <c:v>29884.416000000001</c:v>
                </c:pt>
                <c:pt idx="57">
                  <c:v>30408.704000000002</c:v>
                </c:pt>
                <c:pt idx="58">
                  <c:v>30932.991999999998</c:v>
                </c:pt>
                <c:pt idx="59">
                  <c:v>31457.279999999999</c:v>
                </c:pt>
                <c:pt idx="60">
                  <c:v>31981.567999999999</c:v>
                </c:pt>
                <c:pt idx="61">
                  <c:v>32505.856</c:v>
                </c:pt>
                <c:pt idx="62">
                  <c:v>33030.144</c:v>
                </c:pt>
                <c:pt idx="63">
                  <c:v>33554.432000000001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27-4031-B331-AC6CB8BE2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483935"/>
        <c:axId val="881919359"/>
      </c:scatterChart>
      <c:valAx>
        <c:axId val="109248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919359"/>
        <c:crosses val="autoZero"/>
        <c:crossBetween val="midCat"/>
      </c:valAx>
      <c:valAx>
        <c:axId val="881919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8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46880</xdr:colOff>
      <xdr:row>2</xdr:row>
      <xdr:rowOff>82765</xdr:rowOff>
    </xdr:from>
    <xdr:to>
      <xdr:col>37</xdr:col>
      <xdr:colOff>395989</xdr:colOff>
      <xdr:row>31</xdr:row>
      <xdr:rowOff>142664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A8A6B-B3D0-995C-B8CD-F5C83DBE9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FDFF6-263B-4DD8-BA2C-DABA61CDD354}" name="Table1" displayName="Table1" ref="C3:F19" totalsRowShown="0">
  <autoFilter ref="C3:F19" xr:uid="{04FFDFF6-263B-4DD8-BA2C-DABA61CDD354}"/>
  <tableColumns count="4">
    <tableColumn id="1" xr3:uid="{81F21351-1F63-4E5D-A9D3-33ADD12FD6A4}" name="DEC"/>
    <tableColumn id="2" xr3:uid="{677D65CA-DB14-4EE4-AF7A-A9189B89679E}" name="HEX"/>
    <tableColumn id="3" xr3:uid="{9CACE0E9-4152-4FEE-AF8D-4227A9A65C7D}" name="A/D Time"/>
    <tableColumn id="4" xr3:uid="{F28512A1-8303-4125-B4EC-E90720CFCE26}" name="R Time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2C14D-4AD3-4F13-8727-0B7CA4A96012}" name="Table2" displayName="Table2" ref="H3:I259" totalsRowShown="0">
  <autoFilter ref="H3:I259" xr:uid="{D7F2C14D-4AD3-4F13-8727-0B7CA4A96012}"/>
  <tableColumns count="2">
    <tableColumn id="1" xr3:uid="{D4C16DF7-E15E-4690-9633-07EFD13C2B9A}" name="Dec"/>
    <tableColumn id="2" xr3:uid="{288DC6D4-D883-46C8-8A8F-7875E1965A11}" name="T / ms" dataDxfId="4">
      <calculatedColumnFormula>2 * 2^(Table2[[#This Row],[Dec]]*0.055)</calculatedColumnFormula>
    </tableColumn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9E8E61-07DD-41A7-9799-D75C655E8152}" name="Table3" displayName="Table3" ref="N3:Q131" totalsRowShown="0">
  <autoFilter ref="N3:Q131" xr:uid="{D19E8E61-07DD-41A7-9799-D75C655E8152}"/>
  <tableColumns count="4">
    <tableColumn id="1" xr3:uid="{E1CC957C-9492-4CC0-9D37-BE0FBE3BAF29}" name="Dec"/>
    <tableColumn id="2" xr3:uid="{34A43413-4530-4424-BBF5-5D6C53D480E8}" name="T / ms" dataDxfId="3">
      <calculatedColumnFormula>1000 / ((1000000 / 2^(8)) / (4*(Table3[[#This Row],[Dec]]+1)))</calculatedColumnFormula>
    </tableColumn>
    <tableColumn id="5" xr3:uid="{0A2E2094-414F-41F0-A497-40CCF30736DE}" name="Dec2"/>
    <tableColumn id="6" xr3:uid="{37785AA8-FDD4-4EC2-9112-E7F733BEE6E4}" name="T2 / ms" dataDxfId="2">
      <calculatedColumnFormula>1000 / ((1000000 / 2^(16)) / ( 4 *(Table3[[#This Row],[Dec2]]-127)))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14E572-2A3C-4F6F-A6D4-EBAB1EA08E3D}" name="Table4" displayName="Table4" ref="S3:V195" totalsRowShown="0">
  <autoFilter ref="S3:V195" xr:uid="{BC14E572-2A3C-4F6F-A6D4-EBAB1EA08E3D}"/>
  <tableColumns count="4">
    <tableColumn id="1" xr3:uid="{7A18E334-1363-4B59-AD27-DF2F424AEDD8}" name="Dec"/>
    <tableColumn id="2" xr3:uid="{754CF033-741E-4AB7-A725-9D8FD0BCFD76}" name="T / ms" dataDxfId="0">
      <calculatedColumnFormula xml:space="preserve"> 256000 / (1000000 / (8*(Table4[[#This Row],[Dec]]+1)))</calculatedColumnFormula>
    </tableColumn>
    <tableColumn id="3" xr3:uid="{3B4C237E-650E-471C-AB56-6CBE5C32630B}" name="Dec2"/>
    <tableColumn id="4" xr3:uid="{CD76931E-5AF0-48B5-A211-A2E9F5C103C0}" name="T2 / ms" dataDxfId="1">
      <calculatedColumnFormula>1000 / ((1000000 / 2^(16)) / (8*(Table4[[#This Row],[Dec2]]-191)))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A39C-10EB-4B45-8A5C-9E5194F206F8}">
  <dimension ref="C2:V259"/>
  <sheetViews>
    <sheetView tabSelected="1" topLeftCell="O1" zoomScale="85" zoomScaleNormal="85" workbookViewId="0">
      <selection activeCell="T4" sqref="T4"/>
    </sheetView>
  </sheetViews>
  <sheetFormatPr defaultRowHeight="15" x14ac:dyDescent="0.25"/>
  <cols>
    <col min="5" max="5" width="14.5703125" customWidth="1"/>
    <col min="6" max="6" width="15.5703125" customWidth="1"/>
    <col min="9" max="9" width="9.28515625" customWidth="1"/>
    <col min="11" max="11" width="14.140625" customWidth="1"/>
    <col min="12" max="12" width="12.42578125" bestFit="1" customWidth="1"/>
    <col min="14" max="17" width="13.85546875" customWidth="1"/>
    <col min="19" max="22" width="11.85546875" customWidth="1"/>
  </cols>
  <sheetData>
    <row r="2" spans="3:22" x14ac:dyDescent="0.25">
      <c r="C2" s="3" t="s">
        <v>10</v>
      </c>
      <c r="D2" s="3"/>
      <c r="E2" s="3"/>
      <c r="F2" s="3"/>
      <c r="H2" s="3" t="s">
        <v>25</v>
      </c>
      <c r="I2" s="3"/>
    </row>
    <row r="3" spans="3:22" x14ac:dyDescent="0.25">
      <c r="C3" t="s">
        <v>0</v>
      </c>
      <c r="D3" t="s">
        <v>1</v>
      </c>
      <c r="E3" t="s">
        <v>8</v>
      </c>
      <c r="F3" t="s">
        <v>9</v>
      </c>
      <c r="H3" t="s">
        <v>11</v>
      </c>
      <c r="I3" t="s">
        <v>12</v>
      </c>
      <c r="K3" t="s">
        <v>13</v>
      </c>
      <c r="L3" s="1">
        <v>1000000</v>
      </c>
      <c r="M3" t="s">
        <v>15</v>
      </c>
      <c r="N3" t="s">
        <v>11</v>
      </c>
      <c r="O3" t="s">
        <v>12</v>
      </c>
      <c r="P3" s="2" t="s">
        <v>27</v>
      </c>
      <c r="Q3" t="s">
        <v>28</v>
      </c>
      <c r="S3" t="s">
        <v>11</v>
      </c>
      <c r="T3" t="s">
        <v>12</v>
      </c>
      <c r="U3" s="2" t="s">
        <v>27</v>
      </c>
      <c r="V3" t="s">
        <v>28</v>
      </c>
    </row>
    <row r="4" spans="3:22" x14ac:dyDescent="0.25">
      <c r="C4">
        <v>0</v>
      </c>
      <c r="D4">
        <v>0</v>
      </c>
      <c r="E4">
        <v>2</v>
      </c>
      <c r="F4">
        <v>6</v>
      </c>
      <c r="H4">
        <v>0</v>
      </c>
      <c r="I4">
        <f>2 * 2^(Table2[[#This Row],[Dec]]*0.055)</f>
        <v>2</v>
      </c>
      <c r="K4" t="s">
        <v>14</v>
      </c>
      <c r="L4" s="1">
        <v>1E-3</v>
      </c>
      <c r="M4" t="s">
        <v>16</v>
      </c>
      <c r="N4">
        <v>0</v>
      </c>
      <c r="O4">
        <f>1000 / ((1000000 / 2^(8)) / (4*(Table3[[#This Row],[Dec]]+1)))</f>
        <v>1.024</v>
      </c>
      <c r="P4">
        <v>128</v>
      </c>
      <c r="Q4">
        <f>1000 / ((1000000 / 2^(16)) / ( 4 *(Table3[[#This Row],[Dec2]]-127)))</f>
        <v>262.14400000000001</v>
      </c>
      <c r="S4">
        <v>0</v>
      </c>
      <c r="T4">
        <f xml:space="preserve"> 256000 / (1000000 / (8*(Table4[[#This Row],[Dec]]+1)))</f>
        <v>2.048</v>
      </c>
      <c r="U4">
        <v>192</v>
      </c>
      <c r="V4">
        <f xml:space="preserve"> 256000 / ((1000000 / 2^(8)) / (8*(Table4[[#This Row],[Dec2]]-191)))</f>
        <v>524.28800000000001</v>
      </c>
    </row>
    <row r="5" spans="3:22" x14ac:dyDescent="0.25">
      <c r="C5">
        <v>16</v>
      </c>
      <c r="D5">
        <v>-1</v>
      </c>
      <c r="E5">
        <v>8</v>
      </c>
      <c r="F5">
        <v>24</v>
      </c>
      <c r="H5">
        <v>1</v>
      </c>
      <c r="I5">
        <f>2 * 2^(Table2[[#This Row],[Dec]]*0.055)</f>
        <v>2.0777182065953288</v>
      </c>
      <c r="N5">
        <v>1</v>
      </c>
      <c r="O5">
        <f>1000 / ((1000000 / 2^(8)) / (4*(Table3[[#This Row],[Dec]]+1)))</f>
        <v>2.048</v>
      </c>
      <c r="P5">
        <v>129</v>
      </c>
      <c r="Q5">
        <f>1000 / ((1000000 / 2^(16)) / ( 4 *(Table3[[#This Row],[Dec2]]-127)))</f>
        <v>524.28800000000001</v>
      </c>
      <c r="S5">
        <v>1</v>
      </c>
      <c r="T5">
        <f xml:space="preserve"> 256000 / (1000000 / (8*(Table4[[#This Row],[Dec]]+1)))</f>
        <v>4.0960000000000001</v>
      </c>
      <c r="U5">
        <v>193</v>
      </c>
      <c r="V5">
        <f xml:space="preserve"> 256000 / ((1000000 / 2^(8)) / (8*(Table4[[#This Row],[Dec2]]-191)))</f>
        <v>1048.576</v>
      </c>
    </row>
    <row r="6" spans="3:22" x14ac:dyDescent="0.25">
      <c r="C6">
        <v>32</v>
      </c>
      <c r="D6">
        <v>-2</v>
      </c>
      <c r="E6">
        <v>16</v>
      </c>
      <c r="F6">
        <v>48</v>
      </c>
      <c r="H6">
        <v>2</v>
      </c>
      <c r="I6">
        <f>2 * 2^(Table2[[#This Row],[Dec]]*0.055)</f>
        <v>2.1584564730088545</v>
      </c>
      <c r="K6" t="s">
        <v>17</v>
      </c>
      <c r="L6">
        <f>0.001 * 255</f>
        <v>0.255</v>
      </c>
      <c r="M6" t="s">
        <v>16</v>
      </c>
      <c r="N6">
        <v>2</v>
      </c>
      <c r="O6">
        <f>1000 / ((1000000 / 2^(8)) / (4*(Table3[[#This Row],[Dec]]+1)))</f>
        <v>3.0720000000000001</v>
      </c>
      <c r="P6">
        <v>130</v>
      </c>
      <c r="Q6">
        <f>1000 / ((1000000 / 2^(16)) / ( 4 *(Table3[[#This Row],[Dec2]]-127)))</f>
        <v>786.43200000000002</v>
      </c>
      <c r="S6">
        <v>2</v>
      </c>
      <c r="T6">
        <f xml:space="preserve"> 256000 / (1000000 / (8*(Table4[[#This Row],[Dec]]+1)))</f>
        <v>6.1440000000000001</v>
      </c>
      <c r="U6">
        <v>194</v>
      </c>
      <c r="V6">
        <f xml:space="preserve"> 256000 / ((1000000 / 2^(8)) / (8*(Table4[[#This Row],[Dec2]]-191)))</f>
        <v>1572.864</v>
      </c>
    </row>
    <row r="7" spans="3:22" x14ac:dyDescent="0.25">
      <c r="C7">
        <v>48</v>
      </c>
      <c r="D7">
        <v>-3</v>
      </c>
      <c r="E7">
        <v>24</v>
      </c>
      <c r="F7">
        <v>72</v>
      </c>
      <c r="H7">
        <v>3</v>
      </c>
      <c r="I7">
        <f>2 * 2^(Table2[[#This Row],[Dec]]*0.055)</f>
        <v>2.2423321560570177</v>
      </c>
      <c r="N7">
        <v>3</v>
      </c>
      <c r="O7">
        <f>1000 / ((1000000 / 2^(8)) / (4*(Table3[[#This Row],[Dec]]+1)))</f>
        <v>4.0960000000000001</v>
      </c>
      <c r="P7">
        <v>131</v>
      </c>
      <c r="Q7">
        <f>1000 / ((1000000 / 2^(16)) / ( 4 *(Table3[[#This Row],[Dec2]]-127)))</f>
        <v>1048.576</v>
      </c>
      <c r="S7">
        <v>3</v>
      </c>
      <c r="T7">
        <f xml:space="preserve"> 256000 / (1000000 / (8*(Table4[[#This Row],[Dec]]+1)))</f>
        <v>8.1920000000000002</v>
      </c>
      <c r="U7">
        <v>195</v>
      </c>
      <c r="V7">
        <f xml:space="preserve"> 256000 / ((1000000 / 2^(8)) / (8*(Table4[[#This Row],[Dec2]]-191)))</f>
        <v>2097.152</v>
      </c>
    </row>
    <row r="8" spans="3:22" x14ac:dyDescent="0.25">
      <c r="C8">
        <v>64</v>
      </c>
      <c r="D8">
        <v>-4</v>
      </c>
      <c r="E8">
        <v>38</v>
      </c>
      <c r="F8">
        <v>114</v>
      </c>
      <c r="H8">
        <v>4</v>
      </c>
      <c r="I8">
        <f>2 * 2^(Table2[[#This Row],[Dec]]*0.055)</f>
        <v>2.3294671729369116</v>
      </c>
      <c r="K8" t="s">
        <v>18</v>
      </c>
      <c r="L8">
        <f>1000000 / 16</f>
        <v>62500</v>
      </c>
      <c r="M8" t="s">
        <v>15</v>
      </c>
      <c r="N8">
        <v>4</v>
      </c>
      <c r="O8">
        <f>1000 / ((1000000 / 2^(8)) / (4*(Table3[[#This Row],[Dec]]+1)))</f>
        <v>5.12</v>
      </c>
      <c r="P8">
        <v>132</v>
      </c>
      <c r="Q8">
        <f>1000 / ((1000000 / 2^(16)) / ( 4 *(Table3[[#This Row],[Dec2]]-127)))</f>
        <v>1310.72</v>
      </c>
      <c r="S8">
        <v>4</v>
      </c>
      <c r="T8">
        <f xml:space="preserve"> 256000 / (1000000 / (8*(Table4[[#This Row],[Dec]]+1)))</f>
        <v>10.24</v>
      </c>
      <c r="U8">
        <v>196</v>
      </c>
      <c r="V8">
        <f xml:space="preserve"> 256000 / ((1000000 / 2^(8)) / (8*(Table4[[#This Row],[Dec2]]-191)))</f>
        <v>2621.44</v>
      </c>
    </row>
    <row r="9" spans="3:22" x14ac:dyDescent="0.25">
      <c r="C9">
        <v>80</v>
      </c>
      <c r="D9">
        <v>-5</v>
      </c>
      <c r="E9">
        <v>56</v>
      </c>
      <c r="F9">
        <v>168</v>
      </c>
      <c r="H9">
        <v>5</v>
      </c>
      <c r="I9">
        <f>2 * 2^(Table2[[#This Row],[Dec]]*0.055)</f>
        <v>2.4199881784385853</v>
      </c>
      <c r="K9" t="s">
        <v>19</v>
      </c>
      <c r="L9">
        <f>1/ 62500</f>
        <v>1.5999999999999999E-5</v>
      </c>
      <c r="M9" t="s">
        <v>20</v>
      </c>
      <c r="N9">
        <v>5</v>
      </c>
      <c r="O9">
        <f>1000 / ((1000000 / 2^(8)) / (4*(Table3[[#This Row],[Dec]]+1)))</f>
        <v>6.1440000000000001</v>
      </c>
      <c r="P9">
        <v>133</v>
      </c>
      <c r="Q9">
        <f>1000 / ((1000000 / 2^(16)) / ( 4 *(Table3[[#This Row],[Dec2]]-127)))</f>
        <v>1572.864</v>
      </c>
      <c r="S9">
        <v>5</v>
      </c>
      <c r="T9">
        <f xml:space="preserve"> 256000 / (1000000 / (8*(Table4[[#This Row],[Dec]]+1)))</f>
        <v>12.288</v>
      </c>
      <c r="U9">
        <v>197</v>
      </c>
      <c r="V9">
        <f xml:space="preserve"> 256000 / ((1000000 / 2^(8)) / (8*(Table4[[#This Row],[Dec2]]-191)))</f>
        <v>3145.7280000000001</v>
      </c>
    </row>
    <row r="10" spans="3:22" x14ac:dyDescent="0.25">
      <c r="C10">
        <v>96</v>
      </c>
      <c r="D10">
        <v>-6</v>
      </c>
      <c r="E10">
        <v>68</v>
      </c>
      <c r="F10">
        <v>204</v>
      </c>
      <c r="H10">
        <v>6</v>
      </c>
      <c r="I10">
        <f>2 * 2^(Table2[[#This Row],[Dec]]*0.055)</f>
        <v>2.5140267490436567</v>
      </c>
      <c r="L10">
        <f>L9*1000</f>
        <v>1.6E-2</v>
      </c>
      <c r="M10" t="s">
        <v>16</v>
      </c>
      <c r="N10">
        <v>6</v>
      </c>
      <c r="O10">
        <f>1000 / ((1000000 / 2^(8)) / (4*(Table3[[#This Row],[Dec]]+1)))</f>
        <v>7.1679999999999993</v>
      </c>
      <c r="P10">
        <v>134</v>
      </c>
      <c r="Q10">
        <f>1000 / ((1000000 / 2^(16)) / ( 4 *(Table3[[#This Row],[Dec2]]-127)))</f>
        <v>1835.0079999999998</v>
      </c>
      <c r="S10">
        <v>6</v>
      </c>
      <c r="T10">
        <f xml:space="preserve"> 256000 / (1000000 / (8*(Table4[[#This Row],[Dec]]+1)))</f>
        <v>14.335999999999999</v>
      </c>
      <c r="U10">
        <v>198</v>
      </c>
      <c r="V10">
        <f xml:space="preserve"> 256000 / ((1000000 / 2^(8)) / (8*(Table4[[#This Row],[Dec2]]-191)))</f>
        <v>3670.0159999999996</v>
      </c>
    </row>
    <row r="11" spans="3:22" x14ac:dyDescent="0.25">
      <c r="C11">
        <v>112</v>
      </c>
      <c r="D11">
        <v>-7</v>
      </c>
      <c r="E11">
        <v>80</v>
      </c>
      <c r="F11">
        <v>240</v>
      </c>
      <c r="H11">
        <v>7</v>
      </c>
      <c r="I11">
        <f>2 * 2^(Table2[[#This Row],[Dec]]*0.055)</f>
        <v>2.6117195741778354</v>
      </c>
      <c r="N11">
        <v>7</v>
      </c>
      <c r="O11">
        <f>1000 / ((1000000 / 2^(8)) / (4*(Table3[[#This Row],[Dec]]+1)))</f>
        <v>8.1920000000000002</v>
      </c>
      <c r="P11">
        <v>135</v>
      </c>
      <c r="Q11">
        <f>1000 / ((1000000 / 2^(16)) / ( 4 *(Table3[[#This Row],[Dec2]]-127)))</f>
        <v>2097.152</v>
      </c>
      <c r="S11">
        <v>7</v>
      </c>
      <c r="T11">
        <f xml:space="preserve"> 256000 / (1000000 / (8*(Table4[[#This Row],[Dec]]+1)))</f>
        <v>16.384</v>
      </c>
      <c r="U11">
        <v>199</v>
      </c>
      <c r="V11">
        <f xml:space="preserve"> 256000 / ((1000000 / 2^(8)) / (8*(Table4[[#This Row],[Dec2]]-191)))</f>
        <v>4194.3040000000001</v>
      </c>
    </row>
    <row r="12" spans="3:22" x14ac:dyDescent="0.25">
      <c r="C12">
        <v>128</v>
      </c>
      <c r="D12">
        <v>-8</v>
      </c>
      <c r="E12">
        <v>100</v>
      </c>
      <c r="F12">
        <v>300</v>
      </c>
      <c r="H12">
        <v>8</v>
      </c>
      <c r="I12">
        <f>2 * 2^(Table2[[#This Row],[Dec]]*0.055)</f>
        <v>2.7132086548953436</v>
      </c>
      <c r="K12" t="s">
        <v>21</v>
      </c>
      <c r="L12">
        <f>L10*255</f>
        <v>4.08</v>
      </c>
      <c r="M12" t="s">
        <v>16</v>
      </c>
      <c r="N12">
        <v>8</v>
      </c>
      <c r="O12">
        <f>1000 / ((1000000 / 2^(8)) / (4*(Table3[[#This Row],[Dec]]+1)))</f>
        <v>9.2159999999999993</v>
      </c>
      <c r="P12">
        <v>136</v>
      </c>
      <c r="Q12">
        <f>1000 / ((1000000 / 2^(16)) / ( 4 *(Table3[[#This Row],[Dec2]]-127)))</f>
        <v>2359.2959999999998</v>
      </c>
      <c r="S12">
        <v>8</v>
      </c>
      <c r="T12">
        <f xml:space="preserve"> 256000 / (1000000 / (8*(Table4[[#This Row],[Dec]]+1)))</f>
        <v>18.431999999999999</v>
      </c>
      <c r="U12">
        <v>200</v>
      </c>
      <c r="V12">
        <f xml:space="preserve"> 256000 / ((1000000 / 2^(8)) / (8*(Table4[[#This Row],[Dec2]]-191)))</f>
        <v>4718.5919999999996</v>
      </c>
    </row>
    <row r="13" spans="3:22" x14ac:dyDescent="0.25">
      <c r="C13">
        <v>144</v>
      </c>
      <c r="D13">
        <v>-9</v>
      </c>
      <c r="E13">
        <v>250</v>
      </c>
      <c r="F13">
        <v>750</v>
      </c>
      <c r="H13">
        <v>9</v>
      </c>
      <c r="I13">
        <f>2 * 2^(Table2[[#This Row],[Dec]]*0.055)</f>
        <v>2.8186415102840385</v>
      </c>
      <c r="N13">
        <v>9</v>
      </c>
      <c r="O13">
        <f>1000 / ((1000000 / 2^(8)) / (4*(Table3[[#This Row],[Dec]]+1)))</f>
        <v>10.24</v>
      </c>
      <c r="P13">
        <v>137</v>
      </c>
      <c r="Q13">
        <f>1000 / ((1000000 / 2^(16)) / ( 4 *(Table3[[#This Row],[Dec2]]-127)))</f>
        <v>2621.44</v>
      </c>
      <c r="S13">
        <v>9</v>
      </c>
      <c r="T13">
        <f xml:space="preserve"> 256000 / (1000000 / (8*(Table4[[#This Row],[Dec]]+1)))</f>
        <v>20.48</v>
      </c>
      <c r="U13">
        <v>201</v>
      </c>
      <c r="V13">
        <f xml:space="preserve"> 256000 / ((1000000 / 2^(8)) / (8*(Table4[[#This Row],[Dec2]]-191)))</f>
        <v>5242.88</v>
      </c>
    </row>
    <row r="14" spans="3:22" x14ac:dyDescent="0.25">
      <c r="C14">
        <v>160</v>
      </c>
      <c r="D14" t="s">
        <v>2</v>
      </c>
      <c r="E14">
        <v>500</v>
      </c>
      <c r="F14">
        <v>1500</v>
      </c>
      <c r="H14">
        <v>10</v>
      </c>
      <c r="I14">
        <f>2 * 2^(Table2[[#This Row],[Dec]]*0.055)</f>
        <v>2.9281713918912509</v>
      </c>
      <c r="N14">
        <v>10</v>
      </c>
      <c r="O14">
        <f>1000 / ((1000000 / 2^(8)) / (4*(Table3[[#This Row],[Dec]]+1)))</f>
        <v>11.263999999999999</v>
      </c>
      <c r="P14">
        <v>138</v>
      </c>
      <c r="Q14">
        <f>1000 / ((1000000 / 2^(16)) / ( 4 *(Table3[[#This Row],[Dec2]]-127)))</f>
        <v>2883.5839999999998</v>
      </c>
      <c r="S14">
        <v>10</v>
      </c>
      <c r="T14">
        <f xml:space="preserve"> 256000 / (1000000 / (8*(Table4[[#This Row],[Dec]]+1)))</f>
        <v>22.527999999999999</v>
      </c>
      <c r="U14">
        <v>202</v>
      </c>
      <c r="V14">
        <f xml:space="preserve"> 256000 / ((1000000 / 2^(8)) / (8*(Table4[[#This Row],[Dec2]]-191)))</f>
        <v>5767.1679999999997</v>
      </c>
    </row>
    <row r="15" spans="3:22" x14ac:dyDescent="0.25">
      <c r="C15">
        <v>176</v>
      </c>
      <c r="D15" t="s">
        <v>3</v>
      </c>
      <c r="E15">
        <v>800</v>
      </c>
      <c r="F15">
        <v>2400</v>
      </c>
      <c r="H15">
        <v>11</v>
      </c>
      <c r="I15">
        <f>2 * 2^(Table2[[#This Row],[Dec]]*0.055)</f>
        <v>3.0419575064820186</v>
      </c>
      <c r="K15" t="s">
        <v>22</v>
      </c>
      <c r="L15">
        <f>1000000 / 256</f>
        <v>3906.25</v>
      </c>
      <c r="M15" t="s">
        <v>15</v>
      </c>
      <c r="N15">
        <v>11</v>
      </c>
      <c r="O15">
        <f>1000 / ((1000000 / 2^(8)) / (4*(Table3[[#This Row],[Dec]]+1)))</f>
        <v>12.288</v>
      </c>
      <c r="P15">
        <v>139</v>
      </c>
      <c r="Q15">
        <f>1000 / ((1000000 / 2^(16)) / ( 4 *(Table3[[#This Row],[Dec2]]-127)))</f>
        <v>3145.7280000000001</v>
      </c>
      <c r="S15">
        <v>11</v>
      </c>
      <c r="T15">
        <f xml:space="preserve"> 256000 / (1000000 / (8*(Table4[[#This Row],[Dec]]+1)))</f>
        <v>24.576000000000001</v>
      </c>
      <c r="U15">
        <v>203</v>
      </c>
      <c r="V15">
        <f xml:space="preserve"> 256000 / ((1000000 / 2^(8)) / (8*(Table4[[#This Row],[Dec2]]-191)))</f>
        <v>6291.4560000000001</v>
      </c>
    </row>
    <row r="16" spans="3:22" x14ac:dyDescent="0.25">
      <c r="C16">
        <v>192</v>
      </c>
      <c r="D16" t="s">
        <v>4</v>
      </c>
      <c r="E16">
        <v>1000</v>
      </c>
      <c r="F16">
        <v>3000</v>
      </c>
      <c r="H16">
        <v>12</v>
      </c>
      <c r="I16">
        <f>2 * 2^(Table2[[#This Row],[Dec]]*0.055)</f>
        <v>3.1601652474535085</v>
      </c>
      <c r="K16" t="s">
        <v>19</v>
      </c>
      <c r="L16">
        <f>1/L15</f>
        <v>2.5599999999999999E-4</v>
      </c>
      <c r="M16" t="s">
        <v>20</v>
      </c>
      <c r="N16">
        <v>12</v>
      </c>
      <c r="O16">
        <f>1000 / ((1000000 / 2^(8)) / (4*(Table3[[#This Row],[Dec]]+1)))</f>
        <v>13.311999999999999</v>
      </c>
      <c r="P16">
        <v>140</v>
      </c>
      <c r="Q16">
        <f>1000 / ((1000000 / 2^(16)) / ( 4 *(Table3[[#This Row],[Dec2]]-127)))</f>
        <v>3407.8719999999998</v>
      </c>
      <c r="S16">
        <v>12</v>
      </c>
      <c r="T16">
        <f xml:space="preserve"> 256000 / (1000000 / (8*(Table4[[#This Row],[Dec]]+1)))</f>
        <v>26.623999999999999</v>
      </c>
      <c r="U16">
        <v>204</v>
      </c>
      <c r="V16">
        <f xml:space="preserve"> 256000 / ((1000000 / 2^(8)) / (8*(Table4[[#This Row],[Dec2]]-191)))</f>
        <v>6815.7439999999997</v>
      </c>
    </row>
    <row r="17" spans="3:22" x14ac:dyDescent="0.25">
      <c r="C17">
        <v>208</v>
      </c>
      <c r="D17" t="s">
        <v>5</v>
      </c>
      <c r="E17">
        <v>3000</v>
      </c>
      <c r="F17">
        <v>9000</v>
      </c>
      <c r="H17">
        <v>13</v>
      </c>
      <c r="I17">
        <f>2 * 2^(Table2[[#This Row],[Dec]]*0.055)</f>
        <v>3.2829664352419932</v>
      </c>
      <c r="L17">
        <f>L16*1000</f>
        <v>0.25600000000000001</v>
      </c>
      <c r="M17" t="s">
        <v>16</v>
      </c>
      <c r="N17">
        <v>13</v>
      </c>
      <c r="O17">
        <f>1000 / ((1000000 / 2^(8)) / (4*(Table3[[#This Row],[Dec]]+1)))</f>
        <v>14.335999999999999</v>
      </c>
      <c r="P17">
        <v>141</v>
      </c>
      <c r="Q17">
        <f>1000 / ((1000000 / 2^(16)) / ( 4 *(Table3[[#This Row],[Dec2]]-127)))</f>
        <v>3670.0159999999996</v>
      </c>
      <c r="S17">
        <v>13</v>
      </c>
      <c r="T17">
        <f xml:space="preserve"> 256000 / (1000000 / (8*(Table4[[#This Row],[Dec]]+1)))</f>
        <v>28.671999999999997</v>
      </c>
      <c r="U17">
        <v>205</v>
      </c>
      <c r="V17">
        <f xml:space="preserve"> 256000 / ((1000000 / 2^(8)) / (8*(Table4[[#This Row],[Dec2]]-191)))</f>
        <v>7340.0319999999992</v>
      </c>
    </row>
    <row r="18" spans="3:22" x14ac:dyDescent="0.25">
      <c r="C18">
        <v>224</v>
      </c>
      <c r="D18" t="s">
        <v>6</v>
      </c>
      <c r="E18">
        <v>5000</v>
      </c>
      <c r="F18">
        <v>15000</v>
      </c>
      <c r="H18">
        <v>14</v>
      </c>
      <c r="I18">
        <f>2 * 2^(Table2[[#This Row],[Dec]]*0.055)</f>
        <v>3.4105395670718273</v>
      </c>
      <c r="N18">
        <v>14</v>
      </c>
      <c r="O18">
        <f>1000 / ((1000000 / 2^(8)) / (4*(Table3[[#This Row],[Dec]]+1)))</f>
        <v>15.36</v>
      </c>
      <c r="P18">
        <v>142</v>
      </c>
      <c r="Q18">
        <f>1000 / ((1000000 / 2^(16)) / ( 4 *(Table3[[#This Row],[Dec2]]-127)))</f>
        <v>3932.16</v>
      </c>
      <c r="S18">
        <v>14</v>
      </c>
      <c r="T18">
        <f xml:space="preserve"> 256000 / (1000000 / (8*(Table4[[#This Row],[Dec]]+1)))</f>
        <v>30.72</v>
      </c>
      <c r="U18">
        <v>206</v>
      </c>
      <c r="V18">
        <f xml:space="preserve"> 256000 / ((1000000 / 2^(8)) / (8*(Table4[[#This Row],[Dec2]]-191)))</f>
        <v>7864.32</v>
      </c>
    </row>
    <row r="19" spans="3:22" x14ac:dyDescent="0.25">
      <c r="C19">
        <v>240</v>
      </c>
      <c r="D19" t="s">
        <v>7</v>
      </c>
      <c r="E19">
        <v>8000</v>
      </c>
      <c r="F19">
        <v>24000</v>
      </c>
      <c r="H19">
        <v>15</v>
      </c>
      <c r="I19">
        <f>2 * 2^(Table2[[#This Row],[Dec]]*0.055)</f>
        <v>3.543070076409442</v>
      </c>
      <c r="K19" t="s">
        <v>21</v>
      </c>
      <c r="L19">
        <f>L17*255</f>
        <v>65.28</v>
      </c>
      <c r="M19" t="s">
        <v>16</v>
      </c>
      <c r="N19">
        <v>15</v>
      </c>
      <c r="O19">
        <f>1000 / ((1000000 / 2^(8)) / (4*(Table3[[#This Row],[Dec]]+1)))</f>
        <v>16.384</v>
      </c>
      <c r="P19">
        <v>143</v>
      </c>
      <c r="Q19">
        <f>1000 / ((1000000 / 2^(16)) / ( 4 *(Table3[[#This Row],[Dec2]]-127)))</f>
        <v>4194.3040000000001</v>
      </c>
      <c r="S19">
        <v>15</v>
      </c>
      <c r="T19">
        <f xml:space="preserve"> 256000 / (1000000 / (8*(Table4[[#This Row],[Dec]]+1)))</f>
        <v>32.768000000000001</v>
      </c>
      <c r="U19">
        <v>207</v>
      </c>
      <c r="V19">
        <f xml:space="preserve"> 256000 / ((1000000 / 2^(8)) / (8*(Table4[[#This Row],[Dec2]]-191)))</f>
        <v>8388.6080000000002</v>
      </c>
    </row>
    <row r="20" spans="3:22" x14ac:dyDescent="0.25">
      <c r="H20">
        <v>16</v>
      </c>
      <c r="I20">
        <f>2 * 2^(Table2[[#This Row],[Dec]]*0.055)</f>
        <v>3.6807506024995003</v>
      </c>
      <c r="N20">
        <v>16</v>
      </c>
      <c r="O20">
        <f>1000 / ((1000000 / 2^(8)) / (4*(Table3[[#This Row],[Dec]]+1)))</f>
        <v>17.408000000000001</v>
      </c>
      <c r="P20">
        <v>144</v>
      </c>
      <c r="Q20">
        <f>1000 / ((1000000 / 2^(16)) / ( 4 *(Table3[[#This Row],[Dec2]]-127)))</f>
        <v>4456.4480000000003</v>
      </c>
      <c r="S20">
        <v>16</v>
      </c>
      <c r="T20">
        <f xml:space="preserve"> 256000 / (1000000 / (8*(Table4[[#This Row],[Dec]]+1)))</f>
        <v>34.816000000000003</v>
      </c>
      <c r="U20">
        <v>208</v>
      </c>
      <c r="V20">
        <f xml:space="preserve"> 256000 / ((1000000 / 2^(8)) / (8*(Table4[[#This Row],[Dec2]]-191)))</f>
        <v>8912.8960000000006</v>
      </c>
    </row>
    <row r="21" spans="3:22" x14ac:dyDescent="0.25">
      <c r="H21">
        <v>17</v>
      </c>
      <c r="I21">
        <f>2 * 2^(Table2[[#This Row],[Dec]]*0.055)</f>
        <v>3.8237812703749685</v>
      </c>
      <c r="K21" t="s">
        <v>23</v>
      </c>
      <c r="L21">
        <f>1000000 / 1024</f>
        <v>976.5625</v>
      </c>
      <c r="M21" t="s">
        <v>15</v>
      </c>
      <c r="N21">
        <v>17</v>
      </c>
      <c r="O21">
        <f>1000 / ((1000000 / 2^(8)) / (4*(Table3[[#This Row],[Dec]]+1)))</f>
        <v>18.431999999999999</v>
      </c>
      <c r="P21">
        <v>145</v>
      </c>
      <c r="Q21">
        <f>1000 / ((1000000 / 2^(16)) / ( 4 *(Table3[[#This Row],[Dec2]]-127)))</f>
        <v>4718.5919999999996</v>
      </c>
      <c r="S21">
        <v>17</v>
      </c>
      <c r="T21">
        <f xml:space="preserve"> 256000 / (1000000 / (8*(Table4[[#This Row],[Dec]]+1)))</f>
        <v>36.863999999999997</v>
      </c>
      <c r="U21">
        <v>209</v>
      </c>
      <c r="V21">
        <f xml:space="preserve"> 256000 / ((1000000 / 2^(8)) / (8*(Table4[[#This Row],[Dec2]]-191)))</f>
        <v>9437.1839999999993</v>
      </c>
    </row>
    <row r="22" spans="3:22" x14ac:dyDescent="0.25">
      <c r="H22">
        <v>18</v>
      </c>
      <c r="I22">
        <f>2 * 2^(Table2[[#This Row],[Dec]]*0.055)</f>
        <v>3.9723699817481433</v>
      </c>
      <c r="K22" t="s">
        <v>19</v>
      </c>
      <c r="L22">
        <f>1/L21</f>
        <v>1.024E-3</v>
      </c>
      <c r="M22" t="s">
        <v>20</v>
      </c>
      <c r="N22">
        <v>18</v>
      </c>
      <c r="O22">
        <f>1000 / ((1000000 / 2^(8)) / (4*(Table3[[#This Row],[Dec]]+1)))</f>
        <v>19.456</v>
      </c>
      <c r="P22">
        <v>146</v>
      </c>
      <c r="Q22">
        <f>1000 / ((1000000 / 2^(16)) / ( 4 *(Table3[[#This Row],[Dec2]]-127)))</f>
        <v>4980.7359999999999</v>
      </c>
      <c r="S22">
        <v>18</v>
      </c>
      <c r="T22">
        <f xml:space="preserve"> 256000 / (1000000 / (8*(Table4[[#This Row],[Dec]]+1)))</f>
        <v>38.911999999999999</v>
      </c>
      <c r="U22">
        <v>210</v>
      </c>
      <c r="V22">
        <f xml:space="preserve"> 256000 / ((1000000 / 2^(8)) / (8*(Table4[[#This Row],[Dec2]]-191)))</f>
        <v>9961.4719999999998</v>
      </c>
    </row>
    <row r="23" spans="3:22" x14ac:dyDescent="0.25">
      <c r="H23">
        <v>19</v>
      </c>
      <c r="I23">
        <f>2 * 2^(Table2[[#This Row],[Dec]]*0.055)</f>
        <v>4.1267327172054351</v>
      </c>
      <c r="L23">
        <f>L22*1000</f>
        <v>1.024</v>
      </c>
      <c r="M23" t="s">
        <v>16</v>
      </c>
      <c r="N23">
        <v>19</v>
      </c>
      <c r="O23">
        <f>1000 / ((1000000 / 2^(8)) / (4*(Table3[[#This Row],[Dec]]+1)))</f>
        <v>20.48</v>
      </c>
      <c r="P23">
        <v>147</v>
      </c>
      <c r="Q23">
        <f>1000 / ((1000000 / 2^(16)) / ( 4 *(Table3[[#This Row],[Dec2]]-127)))</f>
        <v>5242.88</v>
      </c>
      <c r="S23">
        <v>19</v>
      </c>
      <c r="T23">
        <f xml:space="preserve"> 256000 / (1000000 / (8*(Table4[[#This Row],[Dec]]+1)))</f>
        <v>40.96</v>
      </c>
      <c r="U23">
        <v>211</v>
      </c>
      <c r="V23">
        <f xml:space="preserve"> 256000 / ((1000000 / 2^(8)) / (8*(Table4[[#This Row],[Dec2]]-191)))</f>
        <v>10485.76</v>
      </c>
    </row>
    <row r="24" spans="3:22" x14ac:dyDescent="0.25">
      <c r="H24">
        <v>20</v>
      </c>
      <c r="I24">
        <f>2 * 2^(Table2[[#This Row],[Dec]]*0.055)</f>
        <v>4.2870938501451725</v>
      </c>
      <c r="N24">
        <v>20</v>
      </c>
      <c r="O24">
        <f>1000 / ((1000000 / 2^(8)) / (4*(Table3[[#This Row],[Dec]]+1)))</f>
        <v>21.504000000000001</v>
      </c>
      <c r="P24">
        <v>148</v>
      </c>
      <c r="Q24">
        <f>1000 / ((1000000 / 2^(16)) / ( 4 *(Table3[[#This Row],[Dec2]]-127)))</f>
        <v>5505.0240000000003</v>
      </c>
      <c r="S24">
        <v>20</v>
      </c>
      <c r="T24">
        <f xml:space="preserve"> 256000 / (1000000 / (8*(Table4[[#This Row],[Dec]]+1)))</f>
        <v>43.008000000000003</v>
      </c>
      <c r="U24">
        <v>212</v>
      </c>
      <c r="V24">
        <f xml:space="preserve"> 256000 / ((1000000 / 2^(8)) / (8*(Table4[[#This Row],[Dec2]]-191)))</f>
        <v>11010.048000000001</v>
      </c>
    </row>
    <row r="25" spans="3:22" x14ac:dyDescent="0.25">
      <c r="H25">
        <v>21</v>
      </c>
      <c r="I25">
        <f>2 * 2^(Table2[[#This Row],[Dec]]*0.055)</f>
        <v>4.4536864729147458</v>
      </c>
      <c r="K25" t="s">
        <v>24</v>
      </c>
      <c r="L25">
        <f>1000000 / 2048</f>
        <v>488.28125</v>
      </c>
      <c r="N25">
        <v>21</v>
      </c>
      <c r="O25">
        <f>1000 / ((1000000 / 2^(8)) / (4*(Table3[[#This Row],[Dec]]+1)))</f>
        <v>22.527999999999999</v>
      </c>
      <c r="P25">
        <v>149</v>
      </c>
      <c r="Q25">
        <f>1000 / ((1000000 / 2^(16)) / ( 4 *(Table3[[#This Row],[Dec2]]-127)))</f>
        <v>5767.1679999999997</v>
      </c>
      <c r="S25">
        <v>21</v>
      </c>
      <c r="T25">
        <f xml:space="preserve"> 256000 / (1000000 / (8*(Table4[[#This Row],[Dec]]+1)))</f>
        <v>45.055999999999997</v>
      </c>
      <c r="U25">
        <v>213</v>
      </c>
      <c r="V25">
        <f xml:space="preserve"> 256000 / ((1000000 / 2^(8)) / (8*(Table4[[#This Row],[Dec2]]-191)))</f>
        <v>11534.335999999999</v>
      </c>
    </row>
    <row r="26" spans="3:22" x14ac:dyDescent="0.25">
      <c r="H26">
        <v>22</v>
      </c>
      <c r="I26">
        <f>2 * 2^(Table2[[#This Row],[Dec]]*0.055)</f>
        <v>4.6267527356211495</v>
      </c>
      <c r="K26" t="s">
        <v>19</v>
      </c>
      <c r="L26">
        <f>1/L25</f>
        <v>2.0479999999999999E-3</v>
      </c>
      <c r="M26" t="s">
        <v>20</v>
      </c>
      <c r="N26">
        <v>22</v>
      </c>
      <c r="O26">
        <f>1000 / ((1000000 / 2^(8)) / (4*(Table3[[#This Row],[Dec]]+1)))</f>
        <v>23.552</v>
      </c>
      <c r="P26">
        <v>150</v>
      </c>
      <c r="Q26">
        <f>1000 / ((1000000 / 2^(16)) / ( 4 *(Table3[[#This Row],[Dec2]]-127)))</f>
        <v>6029.3119999999999</v>
      </c>
      <c r="S26">
        <v>22</v>
      </c>
      <c r="T26">
        <f xml:space="preserve"> 256000 / (1000000 / (8*(Table4[[#This Row],[Dec]]+1)))</f>
        <v>47.103999999999999</v>
      </c>
      <c r="U26">
        <v>214</v>
      </c>
      <c r="V26">
        <f xml:space="preserve"> 256000 / ((1000000 / 2^(8)) / (8*(Table4[[#This Row],[Dec2]]-191)))</f>
        <v>12058.624</v>
      </c>
    </row>
    <row r="27" spans="3:22" x14ac:dyDescent="0.25">
      <c r="H27">
        <v>23</v>
      </c>
      <c r="I27">
        <f>2 * 2^(Table2[[#This Row],[Dec]]*0.055)</f>
        <v>4.8065441981074031</v>
      </c>
      <c r="L27">
        <f>L26*1000</f>
        <v>2.048</v>
      </c>
      <c r="M27" t="s">
        <v>16</v>
      </c>
      <c r="N27">
        <v>23</v>
      </c>
      <c r="O27">
        <f>1000 / ((1000000 / 2^(8)) / (4*(Table3[[#This Row],[Dec]]+1)))</f>
        <v>24.576000000000001</v>
      </c>
      <c r="P27">
        <v>151</v>
      </c>
      <c r="Q27">
        <f>1000 / ((1000000 / 2^(16)) / ( 4 *(Table3[[#This Row],[Dec2]]-127)))</f>
        <v>6291.4560000000001</v>
      </c>
      <c r="S27">
        <v>23</v>
      </c>
      <c r="T27">
        <f xml:space="preserve"> 256000 / (1000000 / (8*(Table4[[#This Row],[Dec]]+1)))</f>
        <v>49.152000000000001</v>
      </c>
      <c r="U27">
        <v>215</v>
      </c>
      <c r="V27">
        <f xml:space="preserve"> 256000 / ((1000000 / 2^(8)) / (8*(Table4[[#This Row],[Dec2]]-191)))</f>
        <v>12582.912</v>
      </c>
    </row>
    <row r="28" spans="3:22" x14ac:dyDescent="0.25">
      <c r="H28">
        <v>24</v>
      </c>
      <c r="I28">
        <f>2 * 2^(Table2[[#This Row],[Dec]]*0.055)</f>
        <v>4.9933221956064475</v>
      </c>
      <c r="N28">
        <v>24</v>
      </c>
      <c r="O28">
        <f>1000 / ((1000000 / 2^(8)) / (4*(Table3[[#This Row],[Dec]]+1)))</f>
        <v>25.6</v>
      </c>
      <c r="P28">
        <v>152</v>
      </c>
      <c r="Q28">
        <f>1000 / ((1000000 / 2^(16)) / ( 4 *(Table3[[#This Row],[Dec2]]-127)))</f>
        <v>6553.6</v>
      </c>
      <c r="S28">
        <v>24</v>
      </c>
      <c r="T28">
        <f xml:space="preserve"> 256000 / (1000000 / (8*(Table4[[#This Row],[Dec]]+1)))</f>
        <v>51.2</v>
      </c>
      <c r="U28">
        <v>216</v>
      </c>
      <c r="V28">
        <f xml:space="preserve"> 256000 / ((1000000 / 2^(8)) / (8*(Table4[[#This Row],[Dec2]]-191)))</f>
        <v>13107.2</v>
      </c>
    </row>
    <row r="29" spans="3:22" x14ac:dyDescent="0.25">
      <c r="H29">
        <v>25</v>
      </c>
      <c r="I29">
        <f>2 * 2^(Table2[[#This Row],[Dec]]*0.055)</f>
        <v>5.1873582186040386</v>
      </c>
      <c r="K29" t="s">
        <v>26</v>
      </c>
      <c r="L29">
        <f>2^16</f>
        <v>65536</v>
      </c>
      <c r="N29">
        <v>25</v>
      </c>
      <c r="O29">
        <f>1000 / ((1000000 / 2^(8)) / (4*(Table3[[#This Row],[Dec]]+1)))</f>
        <v>26.623999999999999</v>
      </c>
      <c r="P29">
        <v>153</v>
      </c>
      <c r="Q29">
        <f>1000 / ((1000000 / 2^(16)) / ( 4 *(Table3[[#This Row],[Dec2]]-127)))</f>
        <v>6815.7439999999997</v>
      </c>
      <c r="S29">
        <v>25</v>
      </c>
      <c r="T29">
        <f xml:space="preserve"> 256000 / (1000000 / (8*(Table4[[#This Row],[Dec]]+1)))</f>
        <v>53.247999999999998</v>
      </c>
      <c r="U29">
        <v>217</v>
      </c>
      <c r="V29">
        <f xml:space="preserve"> 256000 / ((1000000 / 2^(8)) / (8*(Table4[[#This Row],[Dec2]]-191)))</f>
        <v>13631.487999999999</v>
      </c>
    </row>
    <row r="30" spans="3:22" x14ac:dyDescent="0.25">
      <c r="H30">
        <v>26</v>
      </c>
      <c r="I30">
        <f>2 * 2^(Table2[[#This Row],[Dec]]*0.055)</f>
        <v>5.3889343074627609</v>
      </c>
      <c r="N30">
        <v>26</v>
      </c>
      <c r="O30">
        <f>1000 / ((1000000 / 2^(8)) / (4*(Table3[[#This Row],[Dec]]+1)))</f>
        <v>27.648</v>
      </c>
      <c r="P30">
        <v>154</v>
      </c>
      <c r="Q30">
        <f>1000 / ((1000000 / 2^(16)) / ( 4 *(Table3[[#This Row],[Dec2]]-127)))</f>
        <v>7077.8879999999999</v>
      </c>
      <c r="S30">
        <v>26</v>
      </c>
      <c r="T30">
        <f xml:space="preserve"> 256000 / (1000000 / (8*(Table4[[#This Row],[Dec]]+1)))</f>
        <v>55.295999999999999</v>
      </c>
      <c r="U30">
        <v>218</v>
      </c>
      <c r="V30">
        <f xml:space="preserve"> 256000 / ((1000000 / 2^(8)) / (8*(Table4[[#This Row],[Dec2]]-191)))</f>
        <v>14155.776</v>
      </c>
    </row>
    <row r="31" spans="3:22" x14ac:dyDescent="0.25">
      <c r="H31">
        <v>27</v>
      </c>
      <c r="I31">
        <f>2 * 2^(Table2[[#This Row],[Dec]]*0.055)</f>
        <v>5.5983434623807833</v>
      </c>
      <c r="N31">
        <v>27</v>
      </c>
      <c r="O31">
        <f>1000 / ((1000000 / 2^(8)) / (4*(Table3[[#This Row],[Dec]]+1)))</f>
        <v>28.671999999999997</v>
      </c>
      <c r="P31">
        <v>155</v>
      </c>
      <c r="Q31">
        <f>1000 / ((1000000 / 2^(16)) / ( 4 *(Table3[[#This Row],[Dec2]]-127)))</f>
        <v>7340.0319999999992</v>
      </c>
      <c r="S31">
        <v>27</v>
      </c>
      <c r="T31">
        <f xml:space="preserve"> 256000 / (1000000 / (8*(Table4[[#This Row],[Dec]]+1)))</f>
        <v>57.343999999999994</v>
      </c>
      <c r="U31">
        <v>219</v>
      </c>
      <c r="V31">
        <f xml:space="preserve"> 256000 / ((1000000 / 2^(8)) / (8*(Table4[[#This Row],[Dec2]]-191)))</f>
        <v>14680.063999999998</v>
      </c>
    </row>
    <row r="32" spans="3:22" x14ac:dyDescent="0.25">
      <c r="H32">
        <v>28</v>
      </c>
      <c r="I32">
        <f>2 * 2^(Table2[[#This Row],[Dec]]*0.055)</f>
        <v>5.8158900692812425</v>
      </c>
      <c r="N32">
        <v>28</v>
      </c>
      <c r="O32">
        <f>1000 / ((1000000 / 2^(8)) / (4*(Table3[[#This Row],[Dec]]+1)))</f>
        <v>29.696000000000002</v>
      </c>
      <c r="P32">
        <v>156</v>
      </c>
      <c r="Q32">
        <f>1000 / ((1000000 / 2^(16)) / ( 4 *(Table3[[#This Row],[Dec2]]-127)))</f>
        <v>7602.1760000000004</v>
      </c>
      <c r="S32">
        <v>28</v>
      </c>
      <c r="T32">
        <f xml:space="preserve"> 256000 / (1000000 / (8*(Table4[[#This Row],[Dec]]+1)))</f>
        <v>59.392000000000003</v>
      </c>
      <c r="U32">
        <v>220</v>
      </c>
      <c r="V32">
        <f xml:space="preserve"> 256000 / ((1000000 / 2^(8)) / (8*(Table4[[#This Row],[Dec2]]-191)))</f>
        <v>15204.352000000001</v>
      </c>
    </row>
    <row r="33" spans="8:22" x14ac:dyDescent="0.25">
      <c r="H33">
        <v>29</v>
      </c>
      <c r="I33">
        <f>2 * 2^(Table2[[#This Row],[Dec]]*0.055)</f>
        <v>6.0418903422513024</v>
      </c>
      <c r="N33">
        <v>29</v>
      </c>
      <c r="O33">
        <f>1000 / ((1000000 / 2^(8)) / (4*(Table3[[#This Row],[Dec]]+1)))</f>
        <v>30.72</v>
      </c>
      <c r="P33">
        <v>157</v>
      </c>
      <c r="Q33">
        <f>1000 / ((1000000 / 2^(16)) / ( 4 *(Table3[[#This Row],[Dec2]]-127)))</f>
        <v>7864.32</v>
      </c>
      <c r="S33">
        <v>29</v>
      </c>
      <c r="T33">
        <f xml:space="preserve"> 256000 / (1000000 / (8*(Table4[[#This Row],[Dec]]+1)))</f>
        <v>61.44</v>
      </c>
      <c r="U33">
        <v>221</v>
      </c>
      <c r="V33">
        <f xml:space="preserve"> 256000 / ((1000000 / 2^(8)) / (8*(Table4[[#This Row],[Dec2]]-191)))</f>
        <v>15728.64</v>
      </c>
    </row>
    <row r="34" spans="8:22" x14ac:dyDescent="0.25">
      <c r="H34">
        <v>30</v>
      </c>
      <c r="I34">
        <f>2 * 2^(Table2[[#This Row],[Dec]]*0.055)</f>
        <v>6.2766727831740052</v>
      </c>
      <c r="N34">
        <v>30</v>
      </c>
      <c r="O34">
        <f>1000 / ((1000000 / 2^(8)) / (4*(Table3[[#This Row],[Dec]]+1)))</f>
        <v>31.744</v>
      </c>
      <c r="P34">
        <v>158</v>
      </c>
      <c r="Q34">
        <f>1000 / ((1000000 / 2^(16)) / ( 4 *(Table3[[#This Row],[Dec2]]-127)))</f>
        <v>8126.4639999999999</v>
      </c>
      <c r="S34">
        <v>30</v>
      </c>
      <c r="T34">
        <f xml:space="preserve"> 256000 / (1000000 / (8*(Table4[[#This Row],[Dec]]+1)))</f>
        <v>63.488</v>
      </c>
      <c r="U34">
        <v>222</v>
      </c>
      <c r="V34">
        <f xml:space="preserve"> 256000 / ((1000000 / 2^(8)) / (8*(Table4[[#This Row],[Dec2]]-191)))</f>
        <v>16252.928</v>
      </c>
    </row>
    <row r="35" spans="8:22" x14ac:dyDescent="0.25">
      <c r="H35">
        <v>31</v>
      </c>
      <c r="I35">
        <f>2 * 2^(Table2[[#This Row],[Dec]]*0.055)</f>
        <v>6.5205786592210035</v>
      </c>
      <c r="N35">
        <v>31</v>
      </c>
      <c r="O35">
        <f>1000 / ((1000000 / 2^(8)) / (4*(Table3[[#This Row],[Dec]]+1)))</f>
        <v>32.768000000000001</v>
      </c>
      <c r="P35">
        <v>159</v>
      </c>
      <c r="Q35">
        <f>1000 / ((1000000 / 2^(16)) / ( 4 *(Table3[[#This Row],[Dec2]]-127)))</f>
        <v>8388.6080000000002</v>
      </c>
      <c r="S35">
        <v>31</v>
      </c>
      <c r="T35">
        <f xml:space="preserve"> 256000 / (1000000 / (8*(Table4[[#This Row],[Dec]]+1)))</f>
        <v>65.536000000000001</v>
      </c>
      <c r="U35">
        <v>223</v>
      </c>
      <c r="V35">
        <f xml:space="preserve"> 256000 / ((1000000 / 2^(8)) / (8*(Table4[[#This Row],[Dec2]]-191)))</f>
        <v>16777.216</v>
      </c>
    </row>
    <row r="36" spans="8:22" x14ac:dyDescent="0.25">
      <c r="H36">
        <v>32</v>
      </c>
      <c r="I36">
        <f>2 * 2^(Table2[[#This Row],[Dec]]*0.055)</f>
        <v>6.7739624989002172</v>
      </c>
      <c r="N36">
        <v>32</v>
      </c>
      <c r="O36">
        <f>1000 / ((1000000 / 2^(8)) / (4*(Table3[[#This Row],[Dec]]+1)))</f>
        <v>33.792000000000002</v>
      </c>
      <c r="P36">
        <v>160</v>
      </c>
      <c r="Q36">
        <f>1000 / ((1000000 / 2^(16)) / ( 4 *(Table3[[#This Row],[Dec2]]-127)))</f>
        <v>8650.7520000000004</v>
      </c>
      <c r="S36">
        <v>32</v>
      </c>
      <c r="T36">
        <f xml:space="preserve"> 256000 / (1000000 / (8*(Table4[[#This Row],[Dec]]+1)))</f>
        <v>67.584000000000003</v>
      </c>
      <c r="U36">
        <v>224</v>
      </c>
      <c r="V36">
        <f xml:space="preserve"> 256000 / ((1000000 / 2^(8)) / (8*(Table4[[#This Row],[Dec2]]-191)))</f>
        <v>17301.504000000001</v>
      </c>
    </row>
    <row r="37" spans="8:22" x14ac:dyDescent="0.25">
      <c r="H37">
        <v>33</v>
      </c>
      <c r="I37">
        <f>2 * 2^(Table2[[#This Row],[Dec]]*0.055)</f>
        <v>7.0371926073794846</v>
      </c>
      <c r="N37">
        <v>33</v>
      </c>
      <c r="O37">
        <f>1000 / ((1000000 / 2^(8)) / (4*(Table3[[#This Row],[Dec]]+1)))</f>
        <v>34.816000000000003</v>
      </c>
      <c r="P37">
        <v>161</v>
      </c>
      <c r="Q37">
        <f>1000 / ((1000000 / 2^(16)) / ( 4 *(Table3[[#This Row],[Dec2]]-127)))</f>
        <v>8912.8960000000006</v>
      </c>
      <c r="S37">
        <v>33</v>
      </c>
      <c r="T37">
        <f xml:space="preserve"> 256000 / (1000000 / (8*(Table4[[#This Row],[Dec]]+1)))</f>
        <v>69.632000000000005</v>
      </c>
      <c r="U37">
        <v>225</v>
      </c>
      <c r="V37">
        <f xml:space="preserve"> 256000 / ((1000000 / 2^(8)) / (8*(Table4[[#This Row],[Dec2]]-191)))</f>
        <v>17825.792000000001</v>
      </c>
    </row>
    <row r="38" spans="8:22" x14ac:dyDescent="0.25">
      <c r="H38">
        <v>34</v>
      </c>
      <c r="I38">
        <f>2 * 2^(Table2[[#This Row],[Dec]]*0.055)</f>
        <v>7.3106516018352048</v>
      </c>
      <c r="N38">
        <v>34</v>
      </c>
      <c r="O38">
        <f>1000 / ((1000000 / 2^(8)) / (4*(Table3[[#This Row],[Dec]]+1)))</f>
        <v>35.839999999999996</v>
      </c>
      <c r="P38">
        <v>162</v>
      </c>
      <c r="Q38">
        <f>1000 / ((1000000 / 2^(16)) / ( 4 *(Table3[[#This Row],[Dec2]]-127)))</f>
        <v>9175.0399999999991</v>
      </c>
      <c r="S38">
        <v>34</v>
      </c>
      <c r="T38">
        <f xml:space="preserve"> 256000 / (1000000 / (8*(Table4[[#This Row],[Dec]]+1)))</f>
        <v>71.679999999999993</v>
      </c>
      <c r="U38">
        <v>226</v>
      </c>
      <c r="V38">
        <f xml:space="preserve"> 256000 / ((1000000 / 2^(8)) / (8*(Table4[[#This Row],[Dec2]]-191)))</f>
        <v>18350.079999999998</v>
      </c>
    </row>
    <row r="39" spans="8:22" x14ac:dyDescent="0.25">
      <c r="H39">
        <v>35</v>
      </c>
      <c r="I39">
        <f>2 * 2^(Table2[[#This Row],[Dec]]*0.055)</f>
        <v>7.5947369676041534</v>
      </c>
      <c r="N39">
        <v>35</v>
      </c>
      <c r="O39">
        <f>1000 / ((1000000 / 2^(8)) / (4*(Table3[[#This Row],[Dec]]+1)))</f>
        <v>36.863999999999997</v>
      </c>
      <c r="P39">
        <v>163</v>
      </c>
      <c r="Q39">
        <f>1000 / ((1000000 / 2^(16)) / ( 4 *(Table3[[#This Row],[Dec2]]-127)))</f>
        <v>9437.1839999999993</v>
      </c>
      <c r="S39">
        <v>35</v>
      </c>
      <c r="T39">
        <f xml:space="preserve"> 256000 / (1000000 / (8*(Table4[[#This Row],[Dec]]+1)))</f>
        <v>73.727999999999994</v>
      </c>
      <c r="U39">
        <v>227</v>
      </c>
      <c r="V39">
        <f xml:space="preserve"> 256000 / ((1000000 / 2^(8)) / (8*(Table4[[#This Row],[Dec2]]-191)))</f>
        <v>18874.367999999999</v>
      </c>
    </row>
    <row r="40" spans="8:22" x14ac:dyDescent="0.25">
      <c r="H40">
        <v>36</v>
      </c>
      <c r="I40">
        <f>2 * 2^(Table2[[#This Row],[Dec]]*0.055)</f>
        <v>7.8898616359468727</v>
      </c>
      <c r="N40">
        <v>36</v>
      </c>
      <c r="O40">
        <f>1000 / ((1000000 / 2^(8)) / (4*(Table3[[#This Row],[Dec]]+1)))</f>
        <v>37.887999999999998</v>
      </c>
      <c r="P40">
        <v>164</v>
      </c>
      <c r="Q40">
        <f>1000 / ((1000000 / 2^(16)) / ( 4 *(Table3[[#This Row],[Dec2]]-127)))</f>
        <v>9699.3279999999995</v>
      </c>
      <c r="S40">
        <v>36</v>
      </c>
      <c r="T40">
        <f xml:space="preserve"> 256000 / (1000000 / (8*(Table4[[#This Row],[Dec]]+1)))</f>
        <v>75.775999999999996</v>
      </c>
      <c r="U40">
        <v>228</v>
      </c>
      <c r="V40">
        <f xml:space="preserve"> 256000 / ((1000000 / 2^(8)) / (8*(Table4[[#This Row],[Dec2]]-191)))</f>
        <v>19398.655999999999</v>
      </c>
    </row>
    <row r="41" spans="8:22" x14ac:dyDescent="0.25">
      <c r="H41">
        <v>37</v>
      </c>
      <c r="I41">
        <f>2 * 2^(Table2[[#This Row],[Dec]]*0.055)</f>
        <v>8.1964545842624119</v>
      </c>
      <c r="N41">
        <v>37</v>
      </c>
      <c r="O41">
        <f>1000 / ((1000000 / 2^(8)) / (4*(Table3[[#This Row],[Dec]]+1)))</f>
        <v>38.911999999999999</v>
      </c>
      <c r="P41">
        <v>165</v>
      </c>
      <c r="Q41">
        <f>1000 / ((1000000 / 2^(16)) / ( 4 *(Table3[[#This Row],[Dec2]]-127)))</f>
        <v>9961.4719999999998</v>
      </c>
      <c r="S41">
        <v>37</v>
      </c>
      <c r="T41">
        <f xml:space="preserve"> 256000 / (1000000 / (8*(Table4[[#This Row],[Dec]]+1)))</f>
        <v>77.823999999999998</v>
      </c>
      <c r="U41">
        <v>229</v>
      </c>
      <c r="V41">
        <f xml:space="preserve"> 256000 / ((1000000 / 2^(8)) / (8*(Table4[[#This Row],[Dec2]]-191)))</f>
        <v>19922.944</v>
      </c>
    </row>
    <row r="42" spans="8:22" x14ac:dyDescent="0.25">
      <c r="H42">
        <v>38</v>
      </c>
      <c r="I42">
        <f>2 * 2^(Table2[[#This Row],[Dec]]*0.055)</f>
        <v>8.5149614596268783</v>
      </c>
      <c r="N42">
        <v>38</v>
      </c>
      <c r="O42">
        <f>1000 / ((1000000 / 2^(8)) / (4*(Table3[[#This Row],[Dec]]+1)))</f>
        <v>39.936</v>
      </c>
      <c r="P42">
        <v>166</v>
      </c>
      <c r="Q42">
        <f>1000 / ((1000000 / 2^(16)) / ( 4 *(Table3[[#This Row],[Dec2]]-127)))</f>
        <v>10223.616</v>
      </c>
      <c r="S42">
        <v>38</v>
      </c>
      <c r="T42">
        <f xml:space="preserve"> 256000 / (1000000 / (8*(Table4[[#This Row],[Dec]]+1)))</f>
        <v>79.872</v>
      </c>
      <c r="U42">
        <v>230</v>
      </c>
      <c r="V42">
        <f xml:space="preserve"> 256000 / ((1000000 / 2^(8)) / (8*(Table4[[#This Row],[Dec2]]-191)))</f>
        <v>20447.232</v>
      </c>
    </row>
    <row r="43" spans="8:22" x14ac:dyDescent="0.25">
      <c r="H43">
        <v>39</v>
      </c>
      <c r="I43">
        <f>2 * 2^(Table2[[#This Row],[Dec]]*0.055)</f>
        <v>8.845845226562151</v>
      </c>
      <c r="N43">
        <v>39</v>
      </c>
      <c r="O43">
        <f>1000 / ((1000000 / 2^(8)) / (4*(Table3[[#This Row],[Dec]]+1)))</f>
        <v>40.96</v>
      </c>
      <c r="P43">
        <v>167</v>
      </c>
      <c r="Q43">
        <f>1000 / ((1000000 / 2^(16)) / ( 4 *(Table3[[#This Row],[Dec2]]-127)))</f>
        <v>10485.76</v>
      </c>
      <c r="S43">
        <v>39</v>
      </c>
      <c r="T43">
        <f xml:space="preserve"> 256000 / (1000000 / (8*(Table4[[#This Row],[Dec]]+1)))</f>
        <v>81.92</v>
      </c>
      <c r="U43">
        <v>231</v>
      </c>
      <c r="V43">
        <f xml:space="preserve"> 256000 / ((1000000 / 2^(8)) / (8*(Table4[[#This Row],[Dec2]]-191)))</f>
        <v>20971.52</v>
      </c>
    </row>
    <row r="44" spans="8:22" x14ac:dyDescent="0.25">
      <c r="H44">
        <v>40</v>
      </c>
      <c r="I44">
        <f>2 * 2^(Table2[[#This Row],[Dec]]*0.055)</f>
        <v>9.189586839976279</v>
      </c>
      <c r="N44">
        <v>40</v>
      </c>
      <c r="O44">
        <f>1000 / ((1000000 / 2^(8)) / (4*(Table3[[#This Row],[Dec]]+1)))</f>
        <v>41.983999999999995</v>
      </c>
      <c r="P44">
        <v>168</v>
      </c>
      <c r="Q44">
        <f>1000 / ((1000000 / 2^(16)) / ( 4 *(Table3[[#This Row],[Dec2]]-127)))</f>
        <v>10747.903999999999</v>
      </c>
      <c r="S44">
        <v>40</v>
      </c>
      <c r="T44">
        <f xml:space="preserve"> 256000 / (1000000 / (8*(Table4[[#This Row],[Dec]]+1)))</f>
        <v>83.967999999999989</v>
      </c>
      <c r="U44">
        <v>232</v>
      </c>
      <c r="V44">
        <f xml:space="preserve"> 256000 / ((1000000 / 2^(8)) / (8*(Table4[[#This Row],[Dec2]]-191)))</f>
        <v>21495.807999999997</v>
      </c>
    </row>
    <row r="45" spans="8:22" x14ac:dyDescent="0.25">
      <c r="H45">
        <v>41</v>
      </c>
      <c r="I45">
        <f>2 * 2^(Table2[[#This Row],[Dec]]*0.055)</f>
        <v>9.5466859442537739</v>
      </c>
      <c r="N45">
        <v>41</v>
      </c>
      <c r="O45">
        <f>1000 / ((1000000 / 2^(8)) / (4*(Table3[[#This Row],[Dec]]+1)))</f>
        <v>43.008000000000003</v>
      </c>
      <c r="P45">
        <v>169</v>
      </c>
      <c r="Q45">
        <f>1000 / ((1000000 / 2^(16)) / ( 4 *(Table3[[#This Row],[Dec2]]-127)))</f>
        <v>11010.048000000001</v>
      </c>
      <c r="S45">
        <v>41</v>
      </c>
      <c r="T45">
        <f xml:space="preserve"> 256000 / (1000000 / (8*(Table4[[#This Row],[Dec]]+1)))</f>
        <v>86.016000000000005</v>
      </c>
      <c r="U45">
        <v>233</v>
      </c>
      <c r="V45">
        <f xml:space="preserve"> 256000 / ((1000000 / 2^(8)) / (8*(Table4[[#This Row],[Dec2]]-191)))</f>
        <v>22020.096000000001</v>
      </c>
    </row>
    <row r="46" spans="8:22" x14ac:dyDescent="0.25">
      <c r="H46">
        <v>42</v>
      </c>
      <c r="I46">
        <f>2 * 2^(Table2[[#This Row],[Dec]]*0.055)</f>
        <v>9.9176615995118933</v>
      </c>
      <c r="N46">
        <v>42</v>
      </c>
      <c r="O46">
        <f>1000 / ((1000000 / 2^(8)) / (4*(Table3[[#This Row],[Dec]]+1)))</f>
        <v>44.032000000000004</v>
      </c>
      <c r="P46">
        <v>170</v>
      </c>
      <c r="Q46">
        <f>1000 / ((1000000 / 2^(16)) / ( 4 *(Table3[[#This Row],[Dec2]]-127)))</f>
        <v>11272.192000000001</v>
      </c>
      <c r="S46">
        <v>42</v>
      </c>
      <c r="T46">
        <f xml:space="preserve"> 256000 / (1000000 / (8*(Table4[[#This Row],[Dec]]+1)))</f>
        <v>88.064000000000007</v>
      </c>
      <c r="U46">
        <v>234</v>
      </c>
      <c r="V46">
        <f xml:space="preserve"> 256000 / ((1000000 / 2^(8)) / (8*(Table4[[#This Row],[Dec2]]-191)))</f>
        <v>22544.384000000002</v>
      </c>
    </row>
    <row r="47" spans="8:22" x14ac:dyDescent="0.25">
      <c r="H47">
        <v>43</v>
      </c>
      <c r="I47">
        <f>2 * 2^(Table2[[#This Row],[Dec]]*0.055)</f>
        <v>10.303053036078605</v>
      </c>
      <c r="N47">
        <v>43</v>
      </c>
      <c r="O47">
        <f>1000 / ((1000000 / 2^(8)) / (4*(Table3[[#This Row],[Dec]]+1)))</f>
        <v>45.055999999999997</v>
      </c>
      <c r="P47">
        <v>171</v>
      </c>
      <c r="Q47">
        <f>1000 / ((1000000 / 2^(16)) / ( 4 *(Table3[[#This Row],[Dec2]]-127)))</f>
        <v>11534.335999999999</v>
      </c>
      <c r="S47">
        <v>43</v>
      </c>
      <c r="T47">
        <f xml:space="preserve"> 256000 / (1000000 / (8*(Table4[[#This Row],[Dec]]+1)))</f>
        <v>90.111999999999995</v>
      </c>
      <c r="U47">
        <v>235</v>
      </c>
      <c r="V47">
        <f xml:space="preserve"> 256000 / ((1000000 / 2^(8)) / (8*(Table4[[#This Row],[Dec2]]-191)))</f>
        <v>23068.671999999999</v>
      </c>
    </row>
    <row r="48" spans="8:22" x14ac:dyDescent="0.25">
      <c r="H48">
        <v>44</v>
      </c>
      <c r="I48">
        <f>2 * 2^(Table2[[#This Row],[Dec]]*0.055)</f>
        <v>10.703420438288894</v>
      </c>
      <c r="N48">
        <v>44</v>
      </c>
      <c r="O48">
        <f>1000 / ((1000000 / 2^(8)) / (4*(Table3[[#This Row],[Dec]]+1)))</f>
        <v>46.08</v>
      </c>
      <c r="P48">
        <v>172</v>
      </c>
      <c r="Q48">
        <f>1000 / ((1000000 / 2^(16)) / ( 4 *(Table3[[#This Row],[Dec2]]-127)))</f>
        <v>11796.48</v>
      </c>
      <c r="S48">
        <v>44</v>
      </c>
      <c r="T48">
        <f xml:space="preserve"> 256000 / (1000000 / (8*(Table4[[#This Row],[Dec]]+1)))</f>
        <v>92.16</v>
      </c>
      <c r="U48">
        <v>236</v>
      </c>
      <c r="V48">
        <f xml:space="preserve"> 256000 / ((1000000 / 2^(8)) / (8*(Table4[[#This Row],[Dec2]]-191)))</f>
        <v>23592.959999999999</v>
      </c>
    </row>
    <row r="49" spans="8:22" x14ac:dyDescent="0.25">
      <c r="H49">
        <v>45</v>
      </c>
      <c r="I49">
        <f>2 * 2^(Table2[[#This Row],[Dec]]*0.055)</f>
        <v>11.119345758738696</v>
      </c>
      <c r="N49">
        <v>45</v>
      </c>
      <c r="O49">
        <f>1000 / ((1000000 / 2^(8)) / (4*(Table3[[#This Row],[Dec]]+1)))</f>
        <v>47.103999999999999</v>
      </c>
      <c r="P49">
        <v>173</v>
      </c>
      <c r="Q49">
        <f>1000 / ((1000000 / 2^(16)) / ( 4 *(Table3[[#This Row],[Dec2]]-127)))</f>
        <v>12058.624</v>
      </c>
      <c r="S49">
        <v>45</v>
      </c>
      <c r="T49">
        <f xml:space="preserve"> 256000 / (1000000 / (8*(Table4[[#This Row],[Dec]]+1)))</f>
        <v>94.207999999999998</v>
      </c>
      <c r="U49">
        <v>237</v>
      </c>
      <c r="V49">
        <f xml:space="preserve"> 256000 / ((1000000 / 2^(8)) / (8*(Table4[[#This Row],[Dec2]]-191)))</f>
        <v>24117.248</v>
      </c>
    </row>
    <row r="50" spans="8:22" x14ac:dyDescent="0.25">
      <c r="H50">
        <v>46</v>
      </c>
      <c r="I50">
        <f>2 * 2^(Table2[[#This Row],[Dec]]*0.055)</f>
        <v>11.551433564179968</v>
      </c>
      <c r="N50">
        <v>46</v>
      </c>
      <c r="O50">
        <f>1000 / ((1000000 / 2^(8)) / (4*(Table3[[#This Row],[Dec]]+1)))</f>
        <v>48.128</v>
      </c>
      <c r="P50">
        <v>174</v>
      </c>
      <c r="Q50">
        <f>1000 / ((1000000 / 2^(16)) / ( 4 *(Table3[[#This Row],[Dec2]]-127)))</f>
        <v>12320.768</v>
      </c>
      <c r="S50">
        <v>46</v>
      </c>
      <c r="T50">
        <f xml:space="preserve"> 256000 / (1000000 / (8*(Table4[[#This Row],[Dec]]+1)))</f>
        <v>96.256</v>
      </c>
      <c r="U50">
        <v>238</v>
      </c>
      <c r="V50">
        <f xml:space="preserve"> 256000 / ((1000000 / 2^(8)) / (8*(Table4[[#This Row],[Dec2]]-191)))</f>
        <v>24641.536</v>
      </c>
    </row>
    <row r="51" spans="8:22" x14ac:dyDescent="0.25">
      <c r="H51">
        <v>47</v>
      </c>
      <c r="I51">
        <f>2 * 2^(Table2[[#This Row],[Dec]]*0.055)</f>
        <v>12.000311914286543</v>
      </c>
      <c r="N51">
        <v>47</v>
      </c>
      <c r="O51">
        <f>1000 / ((1000000 / 2^(8)) / (4*(Table3[[#This Row],[Dec]]+1)))</f>
        <v>49.152000000000001</v>
      </c>
      <c r="P51">
        <v>175</v>
      </c>
      <c r="Q51">
        <f>1000 / ((1000000 / 2^(16)) / ( 4 *(Table3[[#This Row],[Dec2]]-127)))</f>
        <v>12582.912</v>
      </c>
      <c r="S51">
        <v>47</v>
      </c>
      <c r="T51">
        <f xml:space="preserve"> 256000 / (1000000 / (8*(Table4[[#This Row],[Dec]]+1)))</f>
        <v>98.304000000000002</v>
      </c>
      <c r="U51">
        <v>239</v>
      </c>
      <c r="V51">
        <f xml:space="preserve"> 256000 / ((1000000 / 2^(8)) / (8*(Table4[[#This Row],[Dec2]]-191)))</f>
        <v>25165.824000000001</v>
      </c>
    </row>
    <row r="52" spans="8:22" x14ac:dyDescent="0.25">
      <c r="H52">
        <v>48</v>
      </c>
      <c r="I52">
        <f>2 * 2^(Table2[[#This Row],[Dec]]*0.055)</f>
        <v>12.466633274567997</v>
      </c>
      <c r="N52">
        <v>48</v>
      </c>
      <c r="O52">
        <f>1000 / ((1000000 / 2^(8)) / (4*(Table3[[#This Row],[Dec]]+1)))</f>
        <v>50.175999999999995</v>
      </c>
      <c r="P52">
        <v>176</v>
      </c>
      <c r="Q52">
        <f>1000 / ((1000000 / 2^(16)) / ( 4 *(Table3[[#This Row],[Dec2]]-127)))</f>
        <v>12845.055999999999</v>
      </c>
      <c r="S52">
        <v>48</v>
      </c>
      <c r="T52">
        <f xml:space="preserve"> 256000 / (1000000 / (8*(Table4[[#This Row],[Dec]]+1)))</f>
        <v>100.35199999999999</v>
      </c>
      <c r="U52">
        <v>240</v>
      </c>
      <c r="V52">
        <f xml:space="preserve"> 256000 / ((1000000 / 2^(8)) / (8*(Table4[[#This Row],[Dec2]]-191)))</f>
        <v>25690.111999999997</v>
      </c>
    </row>
    <row r="53" spans="8:22" x14ac:dyDescent="0.25">
      <c r="H53">
        <v>49</v>
      </c>
      <c r="I53">
        <f>2 * 2^(Table2[[#This Row],[Dec]]*0.055)</f>
        <v>12.951075464758533</v>
      </c>
      <c r="N53">
        <v>49</v>
      </c>
      <c r="O53">
        <f>1000 / ((1000000 / 2^(8)) / (4*(Table3[[#This Row],[Dec]]+1)))</f>
        <v>51.2</v>
      </c>
      <c r="P53">
        <v>177</v>
      </c>
      <c r="Q53">
        <f>1000 / ((1000000 / 2^(16)) / ( 4 *(Table3[[#This Row],[Dec2]]-127)))</f>
        <v>13107.2</v>
      </c>
      <c r="S53">
        <v>49</v>
      </c>
      <c r="T53">
        <f xml:space="preserve"> 256000 / (1000000 / (8*(Table4[[#This Row],[Dec]]+1)))</f>
        <v>102.4</v>
      </c>
      <c r="U53">
        <v>241</v>
      </c>
      <c r="V53">
        <f xml:space="preserve"> 256000 / ((1000000 / 2^(8)) / (8*(Table4[[#This Row],[Dec2]]-191)))</f>
        <v>26214.400000000001</v>
      </c>
    </row>
    <row r="54" spans="8:22" x14ac:dyDescent="0.25">
      <c r="H54">
        <v>50</v>
      </c>
      <c r="I54">
        <f>2 * 2^(Table2[[#This Row],[Dec]]*0.055)</f>
        <v>13.454342644059434</v>
      </c>
      <c r="N54">
        <v>50</v>
      </c>
      <c r="O54">
        <f>1000 / ((1000000 / 2^(8)) / (4*(Table3[[#This Row],[Dec]]+1)))</f>
        <v>52.223999999999997</v>
      </c>
      <c r="P54">
        <v>178</v>
      </c>
      <c r="Q54">
        <f>1000 / ((1000000 / 2^(16)) / ( 4 *(Table3[[#This Row],[Dec2]]-127)))</f>
        <v>13369.343999999999</v>
      </c>
      <c r="S54">
        <v>50</v>
      </c>
      <c r="T54">
        <f xml:space="preserve"> 256000 / (1000000 / (8*(Table4[[#This Row],[Dec]]+1)))</f>
        <v>104.44799999999999</v>
      </c>
      <c r="U54">
        <v>242</v>
      </c>
      <c r="V54">
        <f xml:space="preserve"> 256000 / ((1000000 / 2^(8)) / (8*(Table4[[#This Row],[Dec2]]-191)))</f>
        <v>26738.687999999998</v>
      </c>
    </row>
    <row r="55" spans="8:22" x14ac:dyDescent="0.25">
      <c r="H55">
        <v>51</v>
      </c>
      <c r="I55">
        <f>2 * 2^(Table2[[#This Row],[Dec]]*0.055)</f>
        <v>13.977166334667107</v>
      </c>
      <c r="N55">
        <v>51</v>
      </c>
      <c r="O55">
        <f>1000 / ((1000000 / 2^(8)) / (4*(Table3[[#This Row],[Dec]]+1)))</f>
        <v>53.247999999999998</v>
      </c>
      <c r="P55">
        <v>179</v>
      </c>
      <c r="Q55">
        <f>1000 / ((1000000 / 2^(16)) / ( 4 *(Table3[[#This Row],[Dec2]]-127)))</f>
        <v>13631.487999999999</v>
      </c>
      <c r="S55">
        <v>51</v>
      </c>
      <c r="T55">
        <f xml:space="preserve"> 256000 / (1000000 / (8*(Table4[[#This Row],[Dec]]+1)))</f>
        <v>106.496</v>
      </c>
      <c r="U55">
        <v>243</v>
      </c>
      <c r="V55">
        <f xml:space="preserve"> 256000 / ((1000000 / 2^(8)) / (8*(Table4[[#This Row],[Dec2]]-191)))</f>
        <v>27262.975999999999</v>
      </c>
    </row>
    <row r="56" spans="8:22" x14ac:dyDescent="0.25">
      <c r="H56">
        <v>52</v>
      </c>
      <c r="I56">
        <f>2 * 2^(Table2[[#This Row],[Dec]]*0.055)</f>
        <v>14.520306485074572</v>
      </c>
      <c r="N56">
        <v>52</v>
      </c>
      <c r="O56">
        <f>1000 / ((1000000 / 2^(8)) / (4*(Table3[[#This Row],[Dec]]+1)))</f>
        <v>54.271999999999998</v>
      </c>
      <c r="P56">
        <v>180</v>
      </c>
      <c r="Q56">
        <f>1000 / ((1000000 / 2^(16)) / ( 4 *(Table3[[#This Row],[Dec2]]-127)))</f>
        <v>13893.632</v>
      </c>
      <c r="S56">
        <v>52</v>
      </c>
      <c r="T56">
        <f xml:space="preserve"> 256000 / (1000000 / (8*(Table4[[#This Row],[Dec]]+1)))</f>
        <v>108.544</v>
      </c>
      <c r="U56">
        <v>244</v>
      </c>
      <c r="V56">
        <f xml:space="preserve"> 256000 / ((1000000 / 2^(8)) / (8*(Table4[[#This Row],[Dec2]]-191)))</f>
        <v>27787.263999999999</v>
      </c>
    </row>
    <row r="57" spans="8:22" x14ac:dyDescent="0.25">
      <c r="H57">
        <v>53</v>
      </c>
      <c r="I57">
        <f>2 * 2^(Table2[[#This Row],[Dec]]*0.055)</f>
        <v>15.084552574691829</v>
      </c>
      <c r="N57">
        <v>53</v>
      </c>
      <c r="O57">
        <f>1000 / ((1000000 / 2^(8)) / (4*(Table3[[#This Row],[Dec]]+1)))</f>
        <v>55.295999999999999</v>
      </c>
      <c r="P57">
        <v>181</v>
      </c>
      <c r="Q57">
        <f>1000 / ((1000000 / 2^(16)) / ( 4 *(Table3[[#This Row],[Dec2]]-127)))</f>
        <v>14155.776</v>
      </c>
      <c r="S57">
        <v>53</v>
      </c>
      <c r="T57">
        <f xml:space="preserve"> 256000 / (1000000 / (8*(Table4[[#This Row],[Dec]]+1)))</f>
        <v>110.592</v>
      </c>
      <c r="U57">
        <v>245</v>
      </c>
      <c r="V57">
        <f xml:space="preserve"> 256000 / ((1000000 / 2^(8)) / (8*(Table4[[#This Row],[Dec2]]-191)))</f>
        <v>28311.552</v>
      </c>
    </row>
    <row r="58" spans="8:22" x14ac:dyDescent="0.25">
      <c r="H58">
        <v>54</v>
      </c>
      <c r="I58">
        <f>2 * 2^(Table2[[#This Row],[Dec]]*0.055)</f>
        <v>15.670724761390828</v>
      </c>
      <c r="N58">
        <v>54</v>
      </c>
      <c r="O58">
        <f>1000 / ((1000000 / 2^(8)) / (4*(Table3[[#This Row],[Dec]]+1)))</f>
        <v>56.320000000000007</v>
      </c>
      <c r="P58">
        <v>182</v>
      </c>
      <c r="Q58">
        <f>1000 / ((1000000 / 2^(16)) / ( 4 *(Table3[[#This Row],[Dec2]]-127)))</f>
        <v>14417.920000000002</v>
      </c>
      <c r="S58">
        <v>54</v>
      </c>
      <c r="T58">
        <f xml:space="preserve"> 256000 / (1000000 / (8*(Table4[[#This Row],[Dec]]+1)))</f>
        <v>112.64000000000001</v>
      </c>
      <c r="U58">
        <v>246</v>
      </c>
      <c r="V58">
        <f xml:space="preserve"> 256000 / ((1000000 / 2^(8)) / (8*(Table4[[#This Row],[Dec2]]-191)))</f>
        <v>28835.840000000004</v>
      </c>
    </row>
    <row r="59" spans="8:22" x14ac:dyDescent="0.25">
      <c r="H59">
        <v>55</v>
      </c>
      <c r="I59">
        <f>2 * 2^(Table2[[#This Row],[Dec]]*0.055)</f>
        <v>16.279675073642984</v>
      </c>
      <c r="N59">
        <v>55</v>
      </c>
      <c r="O59">
        <f>1000 / ((1000000 / 2^(8)) / (4*(Table3[[#This Row],[Dec]]+1)))</f>
        <v>57.343999999999994</v>
      </c>
      <c r="P59">
        <v>183</v>
      </c>
      <c r="Q59">
        <f>1000 / ((1000000 / 2^(16)) / ( 4 *(Table3[[#This Row],[Dec2]]-127)))</f>
        <v>14680.063999999998</v>
      </c>
      <c r="S59">
        <v>55</v>
      </c>
      <c r="T59">
        <f xml:space="preserve"> 256000 / (1000000 / (8*(Table4[[#This Row],[Dec]]+1)))</f>
        <v>114.68799999999999</v>
      </c>
      <c r="U59">
        <v>247</v>
      </c>
      <c r="V59">
        <f xml:space="preserve"> 256000 / ((1000000 / 2^(8)) / (8*(Table4[[#This Row],[Dec2]]-191)))</f>
        <v>29360.127999999997</v>
      </c>
    </row>
    <row r="60" spans="8:22" x14ac:dyDescent="0.25">
      <c r="H60">
        <v>56</v>
      </c>
      <c r="I60">
        <f>2 * 2^(Table2[[#This Row],[Dec]]*0.055)</f>
        <v>16.912288648982088</v>
      </c>
      <c r="N60">
        <v>56</v>
      </c>
      <c r="O60">
        <f>1000 / ((1000000 / 2^(8)) / (4*(Table3[[#This Row],[Dec]]+1)))</f>
        <v>58.368000000000002</v>
      </c>
      <c r="P60">
        <v>184</v>
      </c>
      <c r="Q60">
        <f>1000 / ((1000000 / 2^(16)) / ( 4 *(Table3[[#This Row],[Dec2]]-127)))</f>
        <v>14942.208000000001</v>
      </c>
      <c r="S60">
        <v>56</v>
      </c>
      <c r="T60">
        <f xml:space="preserve"> 256000 / (1000000 / (8*(Table4[[#This Row],[Dec]]+1)))</f>
        <v>116.736</v>
      </c>
      <c r="U60">
        <v>248</v>
      </c>
      <c r="V60">
        <f xml:space="preserve"> 256000 / ((1000000 / 2^(8)) / (8*(Table4[[#This Row],[Dec2]]-191)))</f>
        <v>29884.416000000001</v>
      </c>
    </row>
    <row r="61" spans="8:22" x14ac:dyDescent="0.25">
      <c r="H61">
        <v>57</v>
      </c>
      <c r="I61">
        <f>2 * 2^(Table2[[#This Row],[Dec]]*0.055)</f>
        <v>17.569485020592793</v>
      </c>
      <c r="N61">
        <v>57</v>
      </c>
      <c r="O61">
        <f>1000 / ((1000000 / 2^(8)) / (4*(Table3[[#This Row],[Dec]]+1)))</f>
        <v>59.392000000000003</v>
      </c>
      <c r="P61">
        <v>185</v>
      </c>
      <c r="Q61">
        <f>1000 / ((1000000 / 2^(16)) / ( 4 *(Table3[[#This Row],[Dec2]]-127)))</f>
        <v>15204.352000000001</v>
      </c>
      <c r="S61">
        <v>57</v>
      </c>
      <c r="T61">
        <f xml:space="preserve"> 256000 / (1000000 / (8*(Table4[[#This Row],[Dec]]+1)))</f>
        <v>118.78400000000001</v>
      </c>
      <c r="U61">
        <v>249</v>
      </c>
      <c r="V61">
        <f xml:space="preserve"> 256000 / ((1000000 / 2^(8)) / (8*(Table4[[#This Row],[Dec2]]-191)))</f>
        <v>30408.704000000002</v>
      </c>
    </row>
    <row r="62" spans="8:22" x14ac:dyDescent="0.25">
      <c r="H62">
        <v>58</v>
      </c>
      <c r="I62">
        <f>2 * 2^(Table2[[#This Row],[Dec]]*0.055)</f>
        <v>18.252219453894778</v>
      </c>
      <c r="N62">
        <v>58</v>
      </c>
      <c r="O62">
        <f>1000 / ((1000000 / 2^(8)) / (4*(Table3[[#This Row],[Dec]]+1)))</f>
        <v>60.415999999999997</v>
      </c>
      <c r="P62">
        <v>186</v>
      </c>
      <c r="Q62">
        <f>1000 / ((1000000 / 2^(16)) / ( 4 *(Table3[[#This Row],[Dec2]]-127)))</f>
        <v>15466.495999999999</v>
      </c>
      <c r="S62">
        <v>58</v>
      </c>
      <c r="T62">
        <f xml:space="preserve"> 256000 / (1000000 / (8*(Table4[[#This Row],[Dec]]+1)))</f>
        <v>120.83199999999999</v>
      </c>
      <c r="U62">
        <v>250</v>
      </c>
      <c r="V62">
        <f xml:space="preserve"> 256000 / ((1000000 / 2^(8)) / (8*(Table4[[#This Row],[Dec2]]-191)))</f>
        <v>30932.991999999998</v>
      </c>
    </row>
    <row r="63" spans="8:22" x14ac:dyDescent="0.25">
      <c r="H63">
        <v>59</v>
      </c>
      <c r="I63">
        <f>2 * 2^(Table2[[#This Row],[Dec]]*0.055)</f>
        <v>18.961484335065318</v>
      </c>
      <c r="N63">
        <v>59</v>
      </c>
      <c r="O63">
        <f>1000 / ((1000000 / 2^(8)) / (4*(Table3[[#This Row],[Dec]]+1)))</f>
        <v>61.44</v>
      </c>
      <c r="P63">
        <v>187</v>
      </c>
      <c r="Q63">
        <f>1000 / ((1000000 / 2^(16)) / ( 4 *(Table3[[#This Row],[Dec2]]-127)))</f>
        <v>15728.64</v>
      </c>
      <c r="S63">
        <v>59</v>
      </c>
      <c r="T63">
        <f xml:space="preserve"> 256000 / (1000000 / (8*(Table4[[#This Row],[Dec]]+1)))</f>
        <v>122.88</v>
      </c>
      <c r="U63">
        <v>251</v>
      </c>
      <c r="V63">
        <f xml:space="preserve"> 256000 / ((1000000 / 2^(8)) / (8*(Table4[[#This Row],[Dec2]]-191)))</f>
        <v>31457.279999999999</v>
      </c>
    </row>
    <row r="64" spans="8:22" x14ac:dyDescent="0.25">
      <c r="H64">
        <v>60</v>
      </c>
      <c r="I64">
        <f>2 * 2^(Table2[[#This Row],[Dec]]*0.055)</f>
        <v>19.698310613518657</v>
      </c>
      <c r="N64">
        <v>60</v>
      </c>
      <c r="O64">
        <f>1000 / ((1000000 / 2^(8)) / (4*(Table3[[#This Row],[Dec]]+1)))</f>
        <v>62.463999999999999</v>
      </c>
      <c r="P64">
        <v>188</v>
      </c>
      <c r="Q64">
        <f>1000 / ((1000000 / 2^(16)) / ( 4 *(Table3[[#This Row],[Dec2]]-127)))</f>
        <v>15990.784</v>
      </c>
      <c r="S64">
        <v>60</v>
      </c>
      <c r="T64">
        <f xml:space="preserve"> 256000 / (1000000 / (8*(Table4[[#This Row],[Dec]]+1)))</f>
        <v>124.928</v>
      </c>
      <c r="U64">
        <v>252</v>
      </c>
      <c r="V64">
        <f xml:space="preserve"> 256000 / ((1000000 / 2^(8)) / (8*(Table4[[#This Row],[Dec2]]-191)))</f>
        <v>31981.567999999999</v>
      </c>
    </row>
    <row r="65" spans="8:22" x14ac:dyDescent="0.25">
      <c r="H65">
        <v>61</v>
      </c>
      <c r="I65">
        <f>2 * 2^(Table2[[#This Row],[Dec]]*0.055)</f>
        <v>20.463769300438859</v>
      </c>
      <c r="N65">
        <v>61</v>
      </c>
      <c r="O65">
        <f>1000 / ((1000000 / 2^(8)) / (4*(Table3[[#This Row],[Dec]]+1)))</f>
        <v>63.488</v>
      </c>
      <c r="P65">
        <v>189</v>
      </c>
      <c r="Q65">
        <f>1000 / ((1000000 / 2^(16)) / ( 4 *(Table3[[#This Row],[Dec2]]-127)))</f>
        <v>16252.928</v>
      </c>
      <c r="S65">
        <v>61</v>
      </c>
      <c r="T65">
        <f xml:space="preserve"> 256000 / (1000000 / (8*(Table4[[#This Row],[Dec]]+1)))</f>
        <v>126.976</v>
      </c>
      <c r="U65">
        <v>253</v>
      </c>
      <c r="V65">
        <f xml:space="preserve"> 256000 / ((1000000 / 2^(8)) / (8*(Table4[[#This Row],[Dec2]]-191)))</f>
        <v>32505.856</v>
      </c>
    </row>
    <row r="66" spans="8:22" x14ac:dyDescent="0.25">
      <c r="H66">
        <v>62</v>
      </c>
      <c r="I66">
        <f>2 * 2^(Table2[[#This Row],[Dec]]*0.055)</f>
        <v>21.258973025544186</v>
      </c>
      <c r="N66">
        <v>62</v>
      </c>
      <c r="O66">
        <f>1000 / ((1000000 / 2^(8)) / (4*(Table3[[#This Row],[Dec]]+1)))</f>
        <v>64.512</v>
      </c>
      <c r="P66">
        <v>190</v>
      </c>
      <c r="Q66">
        <f>1000 / ((1000000 / 2^(16)) / ( 4 *(Table3[[#This Row],[Dec2]]-127)))</f>
        <v>16515.072</v>
      </c>
      <c r="S66">
        <v>62</v>
      </c>
      <c r="T66">
        <f xml:space="preserve"> 256000 / (1000000 / (8*(Table4[[#This Row],[Dec]]+1)))</f>
        <v>129.024</v>
      </c>
      <c r="U66">
        <v>254</v>
      </c>
      <c r="V66">
        <f xml:space="preserve"> 256000 / ((1000000 / 2^(8)) / (8*(Table4[[#This Row],[Dec2]]-191)))</f>
        <v>33030.144</v>
      </c>
    </row>
    <row r="67" spans="8:22" x14ac:dyDescent="0.25">
      <c r="H67">
        <v>63</v>
      </c>
      <c r="I67">
        <f>2 * 2^(Table2[[#This Row],[Dec]]*0.055)</f>
        <v>22.085077654346062</v>
      </c>
      <c r="N67">
        <v>63</v>
      </c>
      <c r="O67">
        <f>1000 / ((1000000 / 2^(8)) / (4*(Table3[[#This Row],[Dec]]+1)))</f>
        <v>65.536000000000001</v>
      </c>
      <c r="P67">
        <v>191</v>
      </c>
      <c r="Q67">
        <f>1000 / ((1000000 / 2^(16)) / ( 4 *(Table3[[#This Row],[Dec2]]-127)))</f>
        <v>16777.216</v>
      </c>
      <c r="S67">
        <v>63</v>
      </c>
      <c r="T67">
        <f xml:space="preserve"> 256000 / (1000000 / (8*(Table4[[#This Row],[Dec]]+1)))</f>
        <v>131.072</v>
      </c>
      <c r="U67">
        <v>255</v>
      </c>
      <c r="V67">
        <f xml:space="preserve"> 256000 / ((1000000 / 2^(8)) / (8*(Table4[[#This Row],[Dec2]]-191)))</f>
        <v>33554.432000000001</v>
      </c>
    </row>
    <row r="68" spans="8:22" x14ac:dyDescent="0.25">
      <c r="H68">
        <v>64</v>
      </c>
      <c r="I68">
        <f>2 * 2^(Table2[[#This Row],[Dec]]*0.055)</f>
        <v>22.943283968253237</v>
      </c>
      <c r="N68">
        <v>64</v>
      </c>
      <c r="O68">
        <f>1000 / ((1000000 / 2^(8)) / (4*(Table3[[#This Row],[Dec]]+1)))</f>
        <v>66.56</v>
      </c>
      <c r="P68">
        <v>192</v>
      </c>
      <c r="Q68">
        <f>1000 / ((1000000 / 2^(16)) / ( 4 *(Table3[[#This Row],[Dec2]]-127)))</f>
        <v>17039.36</v>
      </c>
      <c r="S68">
        <v>64</v>
      </c>
      <c r="T68">
        <f xml:space="preserve"> 256000 / (1000000 / (8*(Table4[[#This Row],[Dec]]+1)))</f>
        <v>133.12</v>
      </c>
    </row>
    <row r="69" spans="8:22" x14ac:dyDescent="0.25">
      <c r="H69">
        <v>65</v>
      </c>
      <c r="I69">
        <f>2 * 2^(Table2[[#This Row],[Dec]]*0.055)</f>
        <v>23.834839409963237</v>
      </c>
      <c r="N69">
        <v>65</v>
      </c>
      <c r="O69">
        <f>1000 / ((1000000 / 2^(8)) / (4*(Table3[[#This Row],[Dec]]+1)))</f>
        <v>67.584000000000003</v>
      </c>
      <c r="P69">
        <v>193</v>
      </c>
      <c r="Q69">
        <f>1000 / ((1000000 / 2^(16)) / ( 4 *(Table3[[#This Row],[Dec2]]-127)))</f>
        <v>17301.504000000001</v>
      </c>
      <c r="S69">
        <v>65</v>
      </c>
      <c r="T69">
        <f xml:space="preserve"> 256000 / (1000000 / (8*(Table4[[#This Row],[Dec]]+1)))</f>
        <v>135.16800000000001</v>
      </c>
    </row>
    <row r="70" spans="8:22" x14ac:dyDescent="0.25">
      <c r="H70">
        <v>66</v>
      </c>
      <c r="I70">
        <f>2 * 2^(Table2[[#This Row],[Dec]]*0.055)</f>
        <v>24.761039896678234</v>
      </c>
      <c r="N70">
        <v>66</v>
      </c>
      <c r="O70">
        <f>1000 / ((1000000 / 2^(8)) / (4*(Table3[[#This Row],[Dec]]+1)))</f>
        <v>68.608000000000004</v>
      </c>
      <c r="P70">
        <v>194</v>
      </c>
      <c r="Q70">
        <f>1000 / ((1000000 / 2^(16)) / ( 4 *(Table3[[#This Row],[Dec2]]-127)))</f>
        <v>17563.648000000001</v>
      </c>
      <c r="S70">
        <v>66</v>
      </c>
      <c r="T70">
        <f xml:space="preserve"> 256000 / (1000000 / (8*(Table4[[#This Row],[Dec]]+1)))</f>
        <v>137.21600000000001</v>
      </c>
    </row>
    <row r="71" spans="8:22" x14ac:dyDescent="0.25">
      <c r="H71">
        <v>67</v>
      </c>
      <c r="I71">
        <f>2 * 2^(Table2[[#This Row],[Dec]]*0.055)</f>
        <v>25.723231703780844</v>
      </c>
      <c r="N71">
        <v>67</v>
      </c>
      <c r="O71">
        <f>1000 / ((1000000 / 2^(8)) / (4*(Table3[[#This Row],[Dec]]+1)))</f>
        <v>69.632000000000005</v>
      </c>
      <c r="P71">
        <v>195</v>
      </c>
      <c r="Q71">
        <f>1000 / ((1000000 / 2^(16)) / ( 4 *(Table3[[#This Row],[Dec2]]-127)))</f>
        <v>17825.792000000001</v>
      </c>
      <c r="S71">
        <v>67</v>
      </c>
      <c r="T71">
        <f xml:space="preserve"> 256000 / (1000000 / (8*(Table4[[#This Row],[Dec]]+1)))</f>
        <v>139.26400000000001</v>
      </c>
    </row>
    <row r="72" spans="8:22" x14ac:dyDescent="0.25">
      <c r="H72">
        <v>68</v>
      </c>
      <c r="I72">
        <f>2 * 2^(Table2[[#This Row],[Dec]]*0.055)</f>
        <v>26.722813421707823</v>
      </c>
      <c r="N72">
        <v>68</v>
      </c>
      <c r="O72">
        <f>1000 / ((1000000 / 2^(8)) / (4*(Table3[[#This Row],[Dec]]+1)))</f>
        <v>70.656000000000006</v>
      </c>
      <c r="P72">
        <v>196</v>
      </c>
      <c r="Q72">
        <f>1000 / ((1000000 / 2^(16)) / ( 4 *(Table3[[#This Row],[Dec2]]-127)))</f>
        <v>18087.936000000002</v>
      </c>
      <c r="S72">
        <v>68</v>
      </c>
      <c r="T72">
        <f xml:space="preserve"> 256000 / (1000000 / (8*(Table4[[#This Row],[Dec]]+1)))</f>
        <v>141.31200000000001</v>
      </c>
    </row>
    <row r="73" spans="8:22" x14ac:dyDescent="0.25">
      <c r="H73">
        <v>69</v>
      </c>
      <c r="I73">
        <f>2 * 2^(Table2[[#This Row],[Dec]]*0.055)</f>
        <v>27.761237988866167</v>
      </c>
      <c r="N73">
        <v>69</v>
      </c>
      <c r="O73">
        <f>1000 / ((1000000 / 2^(8)) / (4*(Table3[[#This Row],[Dec]]+1)))</f>
        <v>71.679999999999993</v>
      </c>
      <c r="P73">
        <v>197</v>
      </c>
      <c r="Q73">
        <f>1000 / ((1000000 / 2^(16)) / ( 4 *(Table3[[#This Row],[Dec2]]-127)))</f>
        <v>18350.079999999998</v>
      </c>
      <c r="S73">
        <v>69</v>
      </c>
      <c r="T73">
        <f xml:space="preserve"> 256000 / (1000000 / (8*(Table4[[#This Row],[Dec]]+1)))</f>
        <v>143.35999999999999</v>
      </c>
    </row>
    <row r="74" spans="8:22" x14ac:dyDescent="0.25">
      <c r="H74">
        <v>70</v>
      </c>
      <c r="I74">
        <f>2 * 2^(Table2[[#This Row],[Dec]]*0.055)</f>
        <v>28.840014803546566</v>
      </c>
      <c r="N74">
        <v>70</v>
      </c>
      <c r="O74">
        <f>1000 / ((1000000 / 2^(8)) / (4*(Table3[[#This Row],[Dec]]+1)))</f>
        <v>72.704000000000008</v>
      </c>
      <c r="P74">
        <v>198</v>
      </c>
      <c r="Q74">
        <f>1000 / ((1000000 / 2^(16)) / ( 4 *(Table3[[#This Row],[Dec2]]-127)))</f>
        <v>18612.224000000002</v>
      </c>
      <c r="S74">
        <v>70</v>
      </c>
      <c r="T74">
        <f xml:space="preserve"> 256000 / (1000000 / (8*(Table4[[#This Row],[Dec]]+1)))</f>
        <v>145.40800000000002</v>
      </c>
    </row>
    <row r="75" spans="8:22" x14ac:dyDescent="0.25">
      <c r="H75">
        <v>71</v>
      </c>
      <c r="I75">
        <f>2 * 2^(Table2[[#This Row],[Dec]]*0.055)</f>
        <v>29.96071191790374</v>
      </c>
      <c r="N75">
        <v>71</v>
      </c>
      <c r="O75">
        <f>1000 / ((1000000 / 2^(8)) / (4*(Table3[[#This Row],[Dec]]+1)))</f>
        <v>73.727999999999994</v>
      </c>
      <c r="P75">
        <v>199</v>
      </c>
      <c r="Q75">
        <f>1000 / ((1000000 / 2^(16)) / ( 4 *(Table3[[#This Row],[Dec2]]-127)))</f>
        <v>18874.367999999999</v>
      </c>
      <c r="S75">
        <v>71</v>
      </c>
      <c r="T75">
        <f xml:space="preserve"> 256000 / (1000000 / (8*(Table4[[#This Row],[Dec]]+1)))</f>
        <v>147.45599999999999</v>
      </c>
    </row>
    <row r="76" spans="8:22" x14ac:dyDescent="0.25">
      <c r="H76">
        <v>72</v>
      </c>
      <c r="I76">
        <f>2 * 2^(Table2[[#This Row],[Dec]]*0.055)</f>
        <v>31.124958317193126</v>
      </c>
      <c r="N76">
        <v>72</v>
      </c>
      <c r="O76">
        <f>1000 / ((1000000 / 2^(8)) / (4*(Table3[[#This Row],[Dec]]+1)))</f>
        <v>74.751999999999995</v>
      </c>
      <c r="P76">
        <v>200</v>
      </c>
      <c r="Q76">
        <f>1000 / ((1000000 / 2^(16)) / ( 4 *(Table3[[#This Row],[Dec2]]-127)))</f>
        <v>19136.511999999999</v>
      </c>
      <c r="S76">
        <v>72</v>
      </c>
      <c r="T76">
        <f xml:space="preserve"> 256000 / (1000000 / (8*(Table4[[#This Row],[Dec]]+1)))</f>
        <v>149.50399999999999</v>
      </c>
    </row>
    <row r="77" spans="8:22" x14ac:dyDescent="0.25">
      <c r="H77">
        <v>73</v>
      </c>
      <c r="I77">
        <f>2 * 2^(Table2[[#This Row],[Dec]]*0.055)</f>
        <v>32.334446287576434</v>
      </c>
      <c r="N77">
        <v>73</v>
      </c>
      <c r="O77">
        <f>1000 / ((1000000 / 2^(8)) / (4*(Table3[[#This Row],[Dec]]+1)))</f>
        <v>75.775999999999996</v>
      </c>
      <c r="P77">
        <v>201</v>
      </c>
      <c r="Q77">
        <f>1000 / ((1000000 / 2^(16)) / ( 4 *(Table3[[#This Row],[Dec2]]-127)))</f>
        <v>19398.655999999999</v>
      </c>
      <c r="S77">
        <v>73</v>
      </c>
      <c r="T77">
        <f xml:space="preserve"> 256000 / (1000000 / (8*(Table4[[#This Row],[Dec]]+1)))</f>
        <v>151.55199999999999</v>
      </c>
    </row>
    <row r="78" spans="8:22" x14ac:dyDescent="0.25">
      <c r="H78">
        <v>74</v>
      </c>
      <c r="I78">
        <f>2 * 2^(Table2[[#This Row],[Dec]]*0.055)</f>
        <v>33.590933875938155</v>
      </c>
      <c r="N78">
        <v>74</v>
      </c>
      <c r="O78">
        <f>1000 / ((1000000 / 2^(8)) / (4*(Table3[[#This Row],[Dec]]+1)))</f>
        <v>76.8</v>
      </c>
      <c r="P78">
        <v>202</v>
      </c>
      <c r="Q78">
        <f>1000 / ((1000000 / 2^(16)) / ( 4 *(Table3[[#This Row],[Dec2]]-127)))</f>
        <v>19660.8</v>
      </c>
      <c r="S78">
        <v>74</v>
      </c>
      <c r="T78">
        <f xml:space="preserve"> 256000 / (1000000 / (8*(Table4[[#This Row],[Dec]]+1)))</f>
        <v>153.6</v>
      </c>
    </row>
    <row r="79" spans="8:22" x14ac:dyDescent="0.25">
      <c r="H79">
        <v>75</v>
      </c>
      <c r="I79">
        <f>2 * 2^(Table2[[#This Row],[Dec]]*0.055)</f>
        <v>34.896247445288232</v>
      </c>
      <c r="N79">
        <v>75</v>
      </c>
      <c r="O79">
        <f>1000 / ((1000000 / 2^(8)) / (4*(Table3[[#This Row],[Dec]]+1)))</f>
        <v>77.823999999999998</v>
      </c>
      <c r="P79">
        <v>203</v>
      </c>
      <c r="Q79">
        <f>1000 / ((1000000 / 2^(16)) / ( 4 *(Table3[[#This Row],[Dec2]]-127)))</f>
        <v>19922.944</v>
      </c>
      <c r="S79">
        <v>75</v>
      </c>
      <c r="T79">
        <f xml:space="preserve"> 256000 / (1000000 / (8*(Table4[[#This Row],[Dec]]+1)))</f>
        <v>155.648</v>
      </c>
    </row>
    <row r="80" spans="8:22" x14ac:dyDescent="0.25">
      <c r="H80">
        <v>76</v>
      </c>
      <c r="I80">
        <f>2 * 2^(Table2[[#This Row],[Dec]]*0.055)</f>
        <v>36.252284329465553</v>
      </c>
      <c r="N80">
        <v>76</v>
      </c>
      <c r="O80">
        <f>1000 / ((1000000 / 2^(8)) / (4*(Table3[[#This Row],[Dec]]+1)))</f>
        <v>78.847999999999999</v>
      </c>
      <c r="P80">
        <v>204</v>
      </c>
      <c r="Q80">
        <f>1000 / ((1000000 / 2^(16)) / ( 4 *(Table3[[#This Row],[Dec2]]-127)))</f>
        <v>20185.088</v>
      </c>
      <c r="S80">
        <v>76</v>
      </c>
      <c r="T80">
        <f xml:space="preserve"> 256000 / (1000000 / (8*(Table4[[#This Row],[Dec]]+1)))</f>
        <v>157.696</v>
      </c>
    </row>
    <row r="81" spans="8:20" x14ac:dyDescent="0.25">
      <c r="H81">
        <v>77</v>
      </c>
      <c r="I81">
        <f>2 * 2^(Table2[[#This Row],[Dec]]*0.055)</f>
        <v>37.661015591000556</v>
      </c>
      <c r="N81">
        <v>77</v>
      </c>
      <c r="O81">
        <f>1000 / ((1000000 / 2^(8)) / (4*(Table3[[#This Row],[Dec]]+1)))</f>
        <v>79.872</v>
      </c>
      <c r="P81">
        <v>205</v>
      </c>
      <c r="Q81">
        <f>1000 / ((1000000 / 2^(16)) / ( 4 *(Table3[[#This Row],[Dec2]]-127)))</f>
        <v>20447.232</v>
      </c>
      <c r="S81">
        <v>77</v>
      </c>
      <c r="T81">
        <f xml:space="preserve"> 256000 / (1000000 / (8*(Table4[[#This Row],[Dec]]+1)))</f>
        <v>159.744</v>
      </c>
    </row>
    <row r="82" spans="8:20" x14ac:dyDescent="0.25">
      <c r="H82">
        <v>78</v>
      </c>
      <c r="I82">
        <f>2 * 2^(Table2[[#This Row],[Dec]]*0.055)</f>
        <v>39.124488886146196</v>
      </c>
      <c r="N82">
        <v>78</v>
      </c>
      <c r="O82">
        <f>1000 / ((1000000 / 2^(8)) / (4*(Table3[[#This Row],[Dec]]+1)))</f>
        <v>80.896000000000001</v>
      </c>
      <c r="P82">
        <v>206</v>
      </c>
      <c r="Q82">
        <f>1000 / ((1000000 / 2^(16)) / ( 4 *(Table3[[#This Row],[Dec2]]-127)))</f>
        <v>20709.376</v>
      </c>
      <c r="S82">
        <v>78</v>
      </c>
      <c r="T82">
        <f xml:space="preserve"> 256000 / (1000000 / (8*(Table4[[#This Row],[Dec]]+1)))</f>
        <v>161.792</v>
      </c>
    </row>
    <row r="83" spans="8:20" x14ac:dyDescent="0.25">
      <c r="H83">
        <v>79</v>
      </c>
      <c r="I83">
        <f>2 * 2^(Table2[[#This Row],[Dec]]*0.055)</f>
        <v>40.644831441241259</v>
      </c>
      <c r="N83">
        <v>79</v>
      </c>
      <c r="O83">
        <f>1000 / ((1000000 / 2^(8)) / (4*(Table3[[#This Row],[Dec]]+1)))</f>
        <v>81.92</v>
      </c>
      <c r="P83">
        <v>207</v>
      </c>
      <c r="Q83">
        <f>1000 / ((1000000 / 2^(16)) / ( 4 *(Table3[[#This Row],[Dec2]]-127)))</f>
        <v>20971.52</v>
      </c>
      <c r="S83">
        <v>79</v>
      </c>
      <c r="T83">
        <f xml:space="preserve"> 256000 / (1000000 / (8*(Table4[[#This Row],[Dec]]+1)))</f>
        <v>163.84</v>
      </c>
    </row>
    <row r="84" spans="8:20" x14ac:dyDescent="0.25">
      <c r="H84">
        <v>80</v>
      </c>
      <c r="I84">
        <f>2 * 2^(Table2[[#This Row],[Dec]]*0.055)</f>
        <v>42.224253144732614</v>
      </c>
      <c r="N84">
        <v>80</v>
      </c>
      <c r="O84">
        <f>1000 / ((1000000 / 2^(8)) / (4*(Table3[[#This Row],[Dec]]+1)))</f>
        <v>82.944000000000003</v>
      </c>
      <c r="P84">
        <v>208</v>
      </c>
      <c r="Q84">
        <f>1000 / ((1000000 / 2^(16)) / ( 4 *(Table3[[#This Row],[Dec2]]-127)))</f>
        <v>21233.664000000001</v>
      </c>
      <c r="S84">
        <v>80</v>
      </c>
      <c r="T84">
        <f xml:space="preserve"> 256000 / (1000000 / (8*(Table4[[#This Row],[Dec]]+1)))</f>
        <v>165.88800000000001</v>
      </c>
    </row>
    <row r="85" spans="8:20" x14ac:dyDescent="0.25">
      <c r="H85">
        <v>81</v>
      </c>
      <c r="I85">
        <f>2 * 2^(Table2[[#This Row],[Dec]]*0.055)</f>
        <v>43.865049759350512</v>
      </c>
      <c r="N85">
        <v>81</v>
      </c>
      <c r="O85">
        <f>1000 / ((1000000 / 2^(8)) / (4*(Table3[[#This Row],[Dec]]+1)))</f>
        <v>83.967999999999989</v>
      </c>
      <c r="P85">
        <v>209</v>
      </c>
      <c r="Q85">
        <f>1000 / ((1000000 / 2^(16)) / ( 4 *(Table3[[#This Row],[Dec2]]-127)))</f>
        <v>21495.807999999997</v>
      </c>
      <c r="S85">
        <v>81</v>
      </c>
      <c r="T85">
        <f xml:space="preserve"> 256000 / (1000000 / (8*(Table4[[#This Row],[Dec]]+1)))</f>
        <v>167.93599999999998</v>
      </c>
    </row>
    <row r="86" spans="8:20" x14ac:dyDescent="0.25">
      <c r="H86">
        <v>82</v>
      </c>
      <c r="I86">
        <f>2 * 2^(Table2[[#This Row],[Dec]]*0.055)</f>
        <v>45.569606259106287</v>
      </c>
      <c r="N86">
        <v>82</v>
      </c>
      <c r="O86">
        <f>1000 / ((1000000 / 2^(8)) / (4*(Table3[[#This Row],[Dec]]+1)))</f>
        <v>84.992000000000004</v>
      </c>
      <c r="P86">
        <v>210</v>
      </c>
      <c r="Q86">
        <f>1000 / ((1000000 / 2^(16)) / ( 4 *(Table3[[#This Row],[Dec2]]-127)))</f>
        <v>21757.952000000001</v>
      </c>
      <c r="S86">
        <v>82</v>
      </c>
      <c r="T86">
        <f xml:space="preserve"> 256000 / (1000000 / (8*(Table4[[#This Row],[Dec]]+1)))</f>
        <v>169.98400000000001</v>
      </c>
    </row>
    <row r="87" spans="8:20" x14ac:dyDescent="0.25">
      <c r="H87">
        <v>83</v>
      </c>
      <c r="I87">
        <f>2 * 2^(Table2[[#This Row],[Dec]]*0.055)</f>
        <v>47.340400295962816</v>
      </c>
      <c r="N87">
        <v>83</v>
      </c>
      <c r="O87">
        <f>1000 / ((1000000 / 2^(8)) / (4*(Table3[[#This Row],[Dec]]+1)))</f>
        <v>86.016000000000005</v>
      </c>
      <c r="P87">
        <v>211</v>
      </c>
      <c r="Q87">
        <f>1000 / ((1000000 / 2^(16)) / ( 4 *(Table3[[#This Row],[Dec2]]-127)))</f>
        <v>22020.096000000001</v>
      </c>
      <c r="S87">
        <v>83</v>
      </c>
      <c r="T87">
        <f xml:space="preserve"> 256000 / (1000000 / (8*(Table4[[#This Row],[Dec]]+1)))</f>
        <v>172.03200000000001</v>
      </c>
    </row>
    <row r="88" spans="8:20" x14ac:dyDescent="0.25">
      <c r="H88">
        <v>84</v>
      </c>
      <c r="I88">
        <f>2 * 2^(Table2[[#This Row],[Dec]]*0.055)</f>
        <v>49.180005801216396</v>
      </c>
      <c r="N88">
        <v>84</v>
      </c>
      <c r="O88">
        <f>1000 / ((1000000 / 2^(8)) / (4*(Table3[[#This Row],[Dec]]+1)))</f>
        <v>87.04</v>
      </c>
      <c r="P88">
        <v>212</v>
      </c>
      <c r="Q88">
        <f>1000 / ((1000000 / 2^(16)) / ( 4 *(Table3[[#This Row],[Dec2]]-127)))</f>
        <v>22282.240000000002</v>
      </c>
      <c r="S88">
        <v>84</v>
      </c>
      <c r="T88">
        <f xml:space="preserve"> 256000 / (1000000 / (8*(Table4[[#This Row],[Dec]]+1)))</f>
        <v>174.08</v>
      </c>
    </row>
    <row r="89" spans="8:20" x14ac:dyDescent="0.25">
      <c r="H89">
        <v>85</v>
      </c>
      <c r="I89">
        <f>2 * 2^(Table2[[#This Row],[Dec]]*0.055)</f>
        <v>51.091096726825583</v>
      </c>
      <c r="N89">
        <v>85</v>
      </c>
      <c r="O89">
        <f>1000 / ((1000000 / 2^(8)) / (4*(Table3[[#This Row],[Dec]]+1)))</f>
        <v>88.064000000000007</v>
      </c>
      <c r="P89">
        <v>213</v>
      </c>
      <c r="Q89">
        <f>1000 / ((1000000 / 2^(16)) / ( 4 *(Table3[[#This Row],[Dec2]]-127)))</f>
        <v>22544.384000000002</v>
      </c>
      <c r="S89">
        <v>85</v>
      </c>
      <c r="T89">
        <f xml:space="preserve"> 256000 / (1000000 / (8*(Table4[[#This Row],[Dec]]+1)))</f>
        <v>176.12800000000001</v>
      </c>
    </row>
    <row r="90" spans="8:20" x14ac:dyDescent="0.25">
      <c r="H90">
        <v>86</v>
      </c>
      <c r="I90">
        <f>2 * 2^(Table2[[#This Row],[Dec]]*0.055)</f>
        <v>53.076450932124288</v>
      </c>
      <c r="N90">
        <v>86</v>
      </c>
      <c r="O90">
        <f>1000 / ((1000000 / 2^(8)) / (4*(Table3[[#This Row],[Dec]]+1)))</f>
        <v>89.087999999999994</v>
      </c>
      <c r="P90">
        <v>214</v>
      </c>
      <c r="Q90">
        <f>1000 / ((1000000 / 2^(16)) / ( 4 *(Table3[[#This Row],[Dec2]]-127)))</f>
        <v>22806.527999999998</v>
      </c>
      <c r="S90">
        <v>86</v>
      </c>
      <c r="T90">
        <f xml:space="preserve"> 256000 / (1000000 / (8*(Table4[[#This Row],[Dec]]+1)))</f>
        <v>178.17599999999999</v>
      </c>
    </row>
    <row r="91" spans="8:20" x14ac:dyDescent="0.25">
      <c r="H91">
        <v>87</v>
      </c>
      <c r="I91">
        <f>2 * 2^(Table2[[#This Row],[Dec]]*0.055)</f>
        <v>55.138954221569101</v>
      </c>
      <c r="N91">
        <v>87</v>
      </c>
      <c r="O91">
        <f>1000 / ((1000000 / 2^(8)) / (4*(Table3[[#This Row],[Dec]]+1)))</f>
        <v>90.111999999999995</v>
      </c>
      <c r="P91">
        <v>215</v>
      </c>
      <c r="Q91">
        <f>1000 / ((1000000 / 2^(16)) / ( 4 *(Table3[[#This Row],[Dec2]]-127)))</f>
        <v>23068.671999999999</v>
      </c>
      <c r="S91">
        <v>87</v>
      </c>
      <c r="T91">
        <f xml:space="preserve"> 256000 / (1000000 / (8*(Table4[[#This Row],[Dec]]+1)))</f>
        <v>180.22399999999999</v>
      </c>
    </row>
    <row r="92" spans="8:20" x14ac:dyDescent="0.25">
      <c r="H92">
        <v>88</v>
      </c>
      <c r="I92">
        <f>2 * 2^(Table2[[#This Row],[Dec]]*0.055)</f>
        <v>57.281604539390216</v>
      </c>
      <c r="N92">
        <v>88</v>
      </c>
      <c r="O92">
        <f>1000 / ((1000000 / 2^(8)) / (4*(Table3[[#This Row],[Dec]]+1)))</f>
        <v>91.135999999999996</v>
      </c>
      <c r="P92">
        <v>216</v>
      </c>
      <c r="Q92">
        <f>1000 / ((1000000 / 2^(16)) / ( 4 *(Table3[[#This Row],[Dec2]]-127)))</f>
        <v>23330.815999999999</v>
      </c>
      <c r="S92">
        <v>88</v>
      </c>
      <c r="T92">
        <f xml:space="preserve"> 256000 / (1000000 / (8*(Table4[[#This Row],[Dec]]+1)))</f>
        <v>182.27199999999999</v>
      </c>
    </row>
    <row r="93" spans="8:20" x14ac:dyDescent="0.25">
      <c r="H93">
        <v>89</v>
      </c>
      <c r="I93">
        <f>2 * 2^(Table2[[#This Row],[Dec]]*0.055)</f>
        <v>59.507516327242378</v>
      </c>
      <c r="N93">
        <v>89</v>
      </c>
      <c r="O93">
        <f>1000 / ((1000000 / 2^(8)) / (4*(Table3[[#This Row],[Dec]]+1)))</f>
        <v>92.16</v>
      </c>
      <c r="P93">
        <v>217</v>
      </c>
      <c r="Q93">
        <f>1000 / ((1000000 / 2^(16)) / ( 4 *(Table3[[#This Row],[Dec2]]-127)))</f>
        <v>23592.959999999999</v>
      </c>
      <c r="S93">
        <v>89</v>
      </c>
      <c r="T93">
        <f xml:space="preserve"> 256000 / (1000000 / (8*(Table4[[#This Row],[Dec]]+1)))</f>
        <v>184.32</v>
      </c>
    </row>
    <row r="94" spans="8:20" x14ac:dyDescent="0.25">
      <c r="H94">
        <v>90</v>
      </c>
      <c r="I94">
        <f>2 * 2^(Table2[[#This Row],[Dec]]*0.055)</f>
        <v>61.819925051190111</v>
      </c>
      <c r="N94">
        <v>90</v>
      </c>
      <c r="O94">
        <f>1000 / ((1000000 / 2^(8)) / (4*(Table3[[#This Row],[Dec]]+1)))</f>
        <v>93.183999999999997</v>
      </c>
      <c r="P94">
        <v>218</v>
      </c>
      <c r="Q94">
        <f>1000 / ((1000000 / 2^(16)) / ( 4 *(Table3[[#This Row],[Dec2]]-127)))</f>
        <v>23855.103999999999</v>
      </c>
      <c r="S94">
        <v>90</v>
      </c>
      <c r="T94">
        <f xml:space="preserve"> 256000 / (1000000 / (8*(Table4[[#This Row],[Dec]]+1)))</f>
        <v>186.36799999999999</v>
      </c>
    </row>
    <row r="95" spans="8:20" x14ac:dyDescent="0.25">
      <c r="H95">
        <v>91</v>
      </c>
      <c r="I95">
        <f>2 * 2^(Table2[[#This Row],[Dec]]*0.055)</f>
        <v>64.222191904608152</v>
      </c>
      <c r="N95">
        <v>91</v>
      </c>
      <c r="O95">
        <f>1000 / ((1000000 / 2^(8)) / (4*(Table3[[#This Row],[Dec]]+1)))</f>
        <v>94.207999999999998</v>
      </c>
      <c r="P95">
        <v>219</v>
      </c>
      <c r="Q95">
        <f>1000 / ((1000000 / 2^(16)) / ( 4 *(Table3[[#This Row],[Dec2]]-127)))</f>
        <v>24117.248</v>
      </c>
      <c r="S95">
        <v>91</v>
      </c>
      <c r="T95">
        <f xml:space="preserve"> 256000 / (1000000 / (8*(Table4[[#This Row],[Dec]]+1)))</f>
        <v>188.416</v>
      </c>
    </row>
    <row r="96" spans="8:20" x14ac:dyDescent="0.25">
      <c r="H96">
        <v>92</v>
      </c>
      <c r="I96">
        <f>2 * 2^(Table2[[#This Row],[Dec]]*0.055)</f>
        <v>66.717808693831756</v>
      </c>
      <c r="N96">
        <v>92</v>
      </c>
      <c r="O96">
        <f>1000 / ((1000000 / 2^(8)) / (4*(Table3[[#This Row],[Dec]]+1)))</f>
        <v>95.231999999999999</v>
      </c>
      <c r="P96">
        <v>220</v>
      </c>
      <c r="Q96">
        <f>1000 / ((1000000 / 2^(16)) / ( 4 *(Table3[[#This Row],[Dec2]]-127)))</f>
        <v>24379.392</v>
      </c>
      <c r="S96">
        <v>92</v>
      </c>
      <c r="T96">
        <f xml:space="preserve"> 256000 / (1000000 / (8*(Table4[[#This Row],[Dec]]+1)))</f>
        <v>190.464</v>
      </c>
    </row>
    <row r="97" spans="8:20" x14ac:dyDescent="0.25">
      <c r="H97">
        <v>93</v>
      </c>
      <c r="I97">
        <f>2 * 2^(Table2[[#This Row],[Dec]]*0.055)</f>
        <v>69.310402913659175</v>
      </c>
      <c r="N97">
        <v>93</v>
      </c>
      <c r="O97">
        <f>1000 / ((1000000 / 2^(8)) / (4*(Table3[[#This Row],[Dec]]+1)))</f>
        <v>96.256</v>
      </c>
      <c r="P97">
        <v>221</v>
      </c>
      <c r="Q97">
        <f>1000 / ((1000000 / 2^(16)) / ( 4 *(Table3[[#This Row],[Dec2]]-127)))</f>
        <v>24641.536</v>
      </c>
      <c r="S97">
        <v>93</v>
      </c>
      <c r="T97">
        <f xml:space="preserve"> 256000 / (1000000 / (8*(Table4[[#This Row],[Dec]]+1)))</f>
        <v>192.512</v>
      </c>
    </row>
    <row r="98" spans="8:20" x14ac:dyDescent="0.25">
      <c r="H98">
        <v>94</v>
      </c>
      <c r="I98">
        <f>2 * 2^(Table2[[#This Row],[Dec]]*0.055)</f>
        <v>72.003743020083775</v>
      </c>
      <c r="N98">
        <v>94</v>
      </c>
      <c r="O98">
        <f>1000 / ((1000000 / 2^(8)) / (4*(Table3[[#This Row],[Dec]]+1)))</f>
        <v>97.279999999999987</v>
      </c>
      <c r="P98">
        <v>222</v>
      </c>
      <c r="Q98">
        <f>1000 / ((1000000 / 2^(16)) / ( 4 *(Table3[[#This Row],[Dec2]]-127)))</f>
        <v>24903.679999999997</v>
      </c>
      <c r="S98">
        <v>94</v>
      </c>
      <c r="T98">
        <f xml:space="preserve"> 256000 / (1000000 / (8*(Table4[[#This Row],[Dec]]+1)))</f>
        <v>194.55999999999997</v>
      </c>
    </row>
    <row r="99" spans="8:20" x14ac:dyDescent="0.25">
      <c r="H99">
        <v>95</v>
      </c>
      <c r="I99">
        <f>2 * 2^(Table2[[#This Row],[Dec]]*0.055)</f>
        <v>74.8017439079197</v>
      </c>
      <c r="N99">
        <v>95</v>
      </c>
      <c r="O99">
        <f>1000 / ((1000000 / 2^(8)) / (4*(Table3[[#This Row],[Dec]]+1)))</f>
        <v>98.304000000000002</v>
      </c>
      <c r="P99">
        <v>223</v>
      </c>
      <c r="Q99">
        <f>1000 / ((1000000 / 2^(16)) / ( 4 *(Table3[[#This Row],[Dec2]]-127)))</f>
        <v>25165.824000000001</v>
      </c>
      <c r="S99">
        <v>95</v>
      </c>
      <c r="T99">
        <f xml:space="preserve"> 256000 / (1000000 / (8*(Table4[[#This Row],[Dec]]+1)))</f>
        <v>196.608</v>
      </c>
    </row>
    <row r="100" spans="8:20" x14ac:dyDescent="0.25">
      <c r="H100">
        <v>96</v>
      </c>
      <c r="I100">
        <f>2 * 2^(Table2[[#This Row],[Dec]]*0.055)</f>
        <v>77.708472601282992</v>
      </c>
      <c r="N100">
        <v>96</v>
      </c>
      <c r="O100">
        <f>1000 / ((1000000 / 2^(8)) / (4*(Table3[[#This Row],[Dec]]+1)))</f>
        <v>99.328000000000003</v>
      </c>
      <c r="P100">
        <v>224</v>
      </c>
      <c r="Q100">
        <f>1000 / ((1000000 / 2^(16)) / ( 4 *(Table3[[#This Row],[Dec2]]-127)))</f>
        <v>25427.968000000001</v>
      </c>
      <c r="S100">
        <v>96</v>
      </c>
      <c r="T100">
        <f xml:space="preserve"> 256000 / (1000000 / (8*(Table4[[#This Row],[Dec]]+1)))</f>
        <v>198.65600000000001</v>
      </c>
    </row>
    <row r="101" spans="8:20" x14ac:dyDescent="0.25">
      <c r="H101">
        <v>97</v>
      </c>
      <c r="I101">
        <f>2 * 2^(Table2[[#This Row],[Dec]]*0.055)</f>
        <v>80.728154165199982</v>
      </c>
      <c r="N101">
        <v>97</v>
      </c>
      <c r="O101">
        <f>1000 / ((1000000 / 2^(8)) / (4*(Table3[[#This Row],[Dec]]+1)))</f>
        <v>100.35199999999999</v>
      </c>
      <c r="P101">
        <v>225</v>
      </c>
      <c r="Q101">
        <f>1000 / ((1000000 / 2^(16)) / ( 4 *(Table3[[#This Row],[Dec2]]-127)))</f>
        <v>25690.111999999997</v>
      </c>
      <c r="S101">
        <v>97</v>
      </c>
      <c r="T101">
        <f xml:space="preserve"> 256000 / (1000000 / (8*(Table4[[#This Row],[Dec]]+1)))</f>
        <v>200.70399999999998</v>
      </c>
    </row>
    <row r="102" spans="8:20" x14ac:dyDescent="0.25">
      <c r="H102">
        <v>98</v>
      </c>
      <c r="I102">
        <f>2 * 2^(Table2[[#This Row],[Dec]]*0.055)</f>
        <v>83.865177846935225</v>
      </c>
      <c r="N102">
        <v>98</v>
      </c>
      <c r="O102">
        <f>1000 / ((1000000 / 2^(8)) / (4*(Table3[[#This Row],[Dec]]+1)))</f>
        <v>101.376</v>
      </c>
      <c r="P102">
        <v>226</v>
      </c>
      <c r="Q102">
        <f>1000 / ((1000000 / 2^(16)) / ( 4 *(Table3[[#This Row],[Dec2]]-127)))</f>
        <v>25952.256000000001</v>
      </c>
      <c r="S102">
        <v>98</v>
      </c>
      <c r="T102">
        <f xml:space="preserve"> 256000 / (1000000 / (8*(Table4[[#This Row],[Dec]]+1)))</f>
        <v>202.75200000000001</v>
      </c>
    </row>
    <row r="103" spans="8:20" x14ac:dyDescent="0.25">
      <c r="H103">
        <v>99</v>
      </c>
      <c r="I103">
        <f>2 * 2^(Table2[[#This Row],[Dec]]*0.055)</f>
        <v>87.124103455966292</v>
      </c>
      <c r="N103">
        <v>99</v>
      </c>
      <c r="O103">
        <f>1000 / ((1000000 / 2^(8)) / (4*(Table3[[#This Row],[Dec]]+1)))</f>
        <v>102.4</v>
      </c>
      <c r="P103">
        <v>227</v>
      </c>
      <c r="Q103">
        <f>1000 / ((1000000 / 2^(16)) / ( 4 *(Table3[[#This Row],[Dec2]]-127)))</f>
        <v>26214.400000000001</v>
      </c>
      <c r="S103">
        <v>99</v>
      </c>
      <c r="T103">
        <f xml:space="preserve"> 256000 / (1000000 / (8*(Table4[[#This Row],[Dec]]+1)))</f>
        <v>204.8</v>
      </c>
    </row>
    <row r="104" spans="8:20" x14ac:dyDescent="0.25">
      <c r="H104">
        <v>100</v>
      </c>
      <c r="I104">
        <f>2 * 2^(Table2[[#This Row],[Dec]]*0.055)</f>
        <v>90.509667991878089</v>
      </c>
      <c r="N104">
        <v>100</v>
      </c>
      <c r="O104">
        <f>1000 / ((1000000 / 2^(8)) / (4*(Table3[[#This Row],[Dec]]+1)))</f>
        <v>103.42399999999999</v>
      </c>
      <c r="P104">
        <v>228</v>
      </c>
      <c r="Q104">
        <f>1000 / ((1000000 / 2^(16)) / ( 4 *(Table3[[#This Row],[Dec2]]-127)))</f>
        <v>26476.543999999998</v>
      </c>
      <c r="S104">
        <v>100</v>
      </c>
      <c r="T104">
        <f xml:space="preserve"> 256000 / (1000000 / (8*(Table4[[#This Row],[Dec]]+1)))</f>
        <v>206.84799999999998</v>
      </c>
    </row>
    <row r="105" spans="8:20" x14ac:dyDescent="0.25">
      <c r="H105">
        <v>101</v>
      </c>
      <c r="I105">
        <f>2 * 2^(Table2[[#This Row],[Dec]]*0.055)</f>
        <v>94.026792529811758</v>
      </c>
      <c r="N105">
        <v>101</v>
      </c>
      <c r="O105">
        <f>1000 / ((1000000 / 2^(8)) / (4*(Table3[[#This Row],[Dec]]+1)))</f>
        <v>104.44799999999999</v>
      </c>
      <c r="P105">
        <v>229</v>
      </c>
      <c r="Q105">
        <f>1000 / ((1000000 / 2^(16)) / ( 4 *(Table3[[#This Row],[Dec2]]-127)))</f>
        <v>26738.687999999998</v>
      </c>
      <c r="S105">
        <v>101</v>
      </c>
      <c r="T105">
        <f xml:space="preserve"> 256000 / (1000000 / (8*(Table4[[#This Row],[Dec]]+1)))</f>
        <v>208.89599999999999</v>
      </c>
    </row>
    <row r="106" spans="8:20" x14ac:dyDescent="0.25">
      <c r="H106">
        <v>102</v>
      </c>
      <c r="I106">
        <f>2 * 2^(Table2[[#This Row],[Dec]]*0.055)</f>
        <v>97.680589373475769</v>
      </c>
      <c r="N106">
        <v>102</v>
      </c>
      <c r="O106">
        <f>1000 / ((1000000 / 2^(8)) / (4*(Table3[[#This Row],[Dec]]+1)))</f>
        <v>105.47200000000001</v>
      </c>
      <c r="P106">
        <v>230</v>
      </c>
      <c r="Q106">
        <f>1000 / ((1000000 / 2^(16)) / ( 4 *(Table3[[#This Row],[Dec2]]-127)))</f>
        <v>27000.832000000002</v>
      </c>
      <c r="S106">
        <v>102</v>
      </c>
      <c r="T106">
        <f xml:space="preserve"> 256000 / (1000000 / (8*(Table4[[#This Row],[Dec]]+1)))</f>
        <v>210.94400000000002</v>
      </c>
    </row>
    <row r="107" spans="8:20" x14ac:dyDescent="0.25">
      <c r="H107">
        <v>103</v>
      </c>
      <c r="I107">
        <f>2 * 2^(Table2[[#This Row],[Dec]]*0.055)</f>
        <v>101.47636948611641</v>
      </c>
      <c r="N107">
        <v>103</v>
      </c>
      <c r="O107">
        <f>1000 / ((1000000 / 2^(8)) / (4*(Table3[[#This Row],[Dec]]+1)))</f>
        <v>106.496</v>
      </c>
      <c r="P107">
        <v>231</v>
      </c>
      <c r="Q107">
        <f>1000 / ((1000000 / 2^(16)) / ( 4 *(Table3[[#This Row],[Dec2]]-127)))</f>
        <v>27262.975999999999</v>
      </c>
      <c r="S107">
        <v>103</v>
      </c>
      <c r="T107">
        <f xml:space="preserve"> 256000 / (1000000 / (8*(Table4[[#This Row],[Dec]]+1)))</f>
        <v>212.99199999999999</v>
      </c>
    </row>
    <row r="108" spans="8:20" x14ac:dyDescent="0.25">
      <c r="H108">
        <v>104</v>
      </c>
      <c r="I108">
        <f>2 * 2^(Table2[[#This Row],[Dec]]*0.055)</f>
        <v>105.41965021024933</v>
      </c>
      <c r="N108">
        <v>104</v>
      </c>
      <c r="O108">
        <f>1000 / ((1000000 / 2^(8)) / (4*(Table3[[#This Row],[Dec]]+1)))</f>
        <v>107.52000000000001</v>
      </c>
      <c r="P108">
        <v>232</v>
      </c>
      <c r="Q108">
        <f>1000 / ((1000000 / 2^(16)) / ( 4 *(Table3[[#This Row],[Dec2]]-127)))</f>
        <v>27525.120000000003</v>
      </c>
      <c r="S108">
        <v>104</v>
      </c>
      <c r="T108">
        <f xml:space="preserve"> 256000 / (1000000 / (8*(Table4[[#This Row],[Dec]]+1)))</f>
        <v>215.04000000000002</v>
      </c>
    </row>
    <row r="109" spans="8:20" x14ac:dyDescent="0.25">
      <c r="H109">
        <v>105</v>
      </c>
      <c r="I109">
        <f>2 * 2^(Table2[[#This Row],[Dec]]*0.055)</f>
        <v>109.51616328737312</v>
      </c>
      <c r="N109">
        <v>105</v>
      </c>
      <c r="O109">
        <f>1000 / ((1000000 / 2^(8)) / (4*(Table3[[#This Row],[Dec]]+1)))</f>
        <v>108.544</v>
      </c>
      <c r="P109">
        <v>233</v>
      </c>
      <c r="Q109">
        <f>1000 / ((1000000 / 2^(16)) / ( 4 *(Table3[[#This Row],[Dec2]]-127)))</f>
        <v>27787.263999999999</v>
      </c>
      <c r="S109">
        <v>105</v>
      </c>
      <c r="T109">
        <f xml:space="preserve"> 256000 / (1000000 / (8*(Table4[[#This Row],[Dec]]+1)))</f>
        <v>217.08799999999999</v>
      </c>
    </row>
    <row r="110" spans="8:20" x14ac:dyDescent="0.25">
      <c r="H110">
        <v>106</v>
      </c>
      <c r="I110">
        <f>2 * 2^(Table2[[#This Row],[Dec]]*0.055)</f>
        <v>113.77186318932092</v>
      </c>
      <c r="N110">
        <v>106</v>
      </c>
      <c r="O110">
        <f>1000 / ((1000000 / 2^(8)) / (4*(Table3[[#This Row],[Dec]]+1)))</f>
        <v>109.568</v>
      </c>
      <c r="P110">
        <v>234</v>
      </c>
      <c r="Q110">
        <f>1000 / ((1000000 / 2^(16)) / ( 4 *(Table3[[#This Row],[Dec2]]-127)))</f>
        <v>28049.407999999999</v>
      </c>
      <c r="S110">
        <v>106</v>
      </c>
      <c r="T110">
        <f xml:space="preserve"> 256000 / (1000000 / (8*(Table4[[#This Row],[Dec]]+1)))</f>
        <v>219.136</v>
      </c>
    </row>
    <row r="111" spans="8:20" x14ac:dyDescent="0.25">
      <c r="H111">
        <v>107</v>
      </c>
      <c r="I111">
        <f>2 * 2^(Table2[[#This Row],[Dec]]*0.055)</f>
        <v>118.19293577336251</v>
      </c>
      <c r="N111">
        <v>107</v>
      </c>
      <c r="O111">
        <f>1000 / ((1000000 / 2^(8)) / (4*(Table3[[#This Row],[Dec]]+1)))</f>
        <v>110.592</v>
      </c>
      <c r="P111">
        <v>235</v>
      </c>
      <c r="Q111">
        <f>1000 / ((1000000 / 2^(16)) / ( 4 *(Table3[[#This Row],[Dec2]]-127)))</f>
        <v>28311.552</v>
      </c>
      <c r="S111">
        <v>107</v>
      </c>
      <c r="T111">
        <f xml:space="preserve"> 256000 / (1000000 / (8*(Table4[[#This Row],[Dec]]+1)))</f>
        <v>221.184</v>
      </c>
    </row>
    <row r="112" spans="8:20" x14ac:dyDescent="0.25">
      <c r="H112">
        <v>108</v>
      </c>
      <c r="I112">
        <f>2 * 2^(Table2[[#This Row],[Dec]]*0.055)</f>
        <v>122.78580727363382</v>
      </c>
      <c r="N112">
        <v>108</v>
      </c>
      <c r="O112">
        <f>1000 / ((1000000 / 2^(8)) / (4*(Table3[[#This Row],[Dec]]+1)))</f>
        <v>111.61600000000001</v>
      </c>
      <c r="P112">
        <v>236</v>
      </c>
      <c r="Q112">
        <f>1000 / ((1000000 / 2^(16)) / ( 4 *(Table3[[#This Row],[Dec2]]-127)))</f>
        <v>28573.696000000004</v>
      </c>
      <c r="S112">
        <v>108</v>
      </c>
      <c r="T112">
        <f xml:space="preserve"> 256000 / (1000000 / (8*(Table4[[#This Row],[Dec]]+1)))</f>
        <v>223.23200000000003</v>
      </c>
    </row>
    <row r="113" spans="8:20" x14ac:dyDescent="0.25">
      <c r="H113">
        <v>109</v>
      </c>
      <c r="I113">
        <f>2 * 2^(Table2[[#This Row],[Dec]]*0.055)</f>
        <v>127.55715364196708</v>
      </c>
      <c r="N113">
        <v>109</v>
      </c>
      <c r="O113">
        <f>1000 / ((1000000 / 2^(8)) / (4*(Table3[[#This Row],[Dec]]+1)))</f>
        <v>112.64000000000001</v>
      </c>
      <c r="P113">
        <v>237</v>
      </c>
      <c r="Q113">
        <f>1000 / ((1000000 / 2^(16)) / ( 4 *(Table3[[#This Row],[Dec2]]-127)))</f>
        <v>28835.840000000004</v>
      </c>
      <c r="S113">
        <v>109</v>
      </c>
      <c r="T113">
        <f xml:space="preserve"> 256000 / (1000000 / (8*(Table4[[#This Row],[Dec]]+1)))</f>
        <v>225.28000000000003</v>
      </c>
    </row>
    <row r="114" spans="8:20" x14ac:dyDescent="0.25">
      <c r="H114">
        <v>110</v>
      </c>
      <c r="I114">
        <f>2 * 2^(Table2[[#This Row],[Dec]]*0.055)</f>
        <v>132.51391025169633</v>
      </c>
      <c r="N114">
        <v>110</v>
      </c>
      <c r="O114">
        <f>1000 / ((1000000 / 2^(8)) / (4*(Table3[[#This Row],[Dec]]+1)))</f>
        <v>113.664</v>
      </c>
      <c r="P114">
        <v>238</v>
      </c>
      <c r="Q114">
        <f>1000 / ((1000000 / 2^(16)) / ( 4 *(Table3[[#This Row],[Dec2]]-127)))</f>
        <v>29097.984</v>
      </c>
      <c r="S114">
        <v>110</v>
      </c>
      <c r="T114">
        <f xml:space="preserve"> 256000 / (1000000 / (8*(Table4[[#This Row],[Dec]]+1)))</f>
        <v>227.328</v>
      </c>
    </row>
    <row r="115" spans="8:20" x14ac:dyDescent="0.25">
      <c r="H115">
        <v>111</v>
      </c>
      <c r="I115">
        <f>2 * 2^(Table2[[#This Row],[Dec]]*0.055)</f>
        <v>137.66328197854443</v>
      </c>
      <c r="N115">
        <v>111</v>
      </c>
      <c r="O115">
        <f>1000 / ((1000000 / 2^(8)) / (4*(Table3[[#This Row],[Dec]]+1)))</f>
        <v>114.68799999999999</v>
      </c>
      <c r="P115">
        <v>239</v>
      </c>
      <c r="Q115">
        <f>1000 / ((1000000 / 2^(16)) / ( 4 *(Table3[[#This Row],[Dec2]]-127)))</f>
        <v>29360.127999999997</v>
      </c>
      <c r="S115">
        <v>111</v>
      </c>
      <c r="T115">
        <f xml:space="preserve"> 256000 / (1000000 / (8*(Table4[[#This Row],[Dec]]+1)))</f>
        <v>229.37599999999998</v>
      </c>
    </row>
    <row r="116" spans="8:20" x14ac:dyDescent="0.25">
      <c r="H116">
        <v>112</v>
      </c>
      <c r="I116">
        <f>2 * 2^(Table2[[#This Row],[Dec]]*0.055)</f>
        <v>143.01275367324422</v>
      </c>
      <c r="N116">
        <v>112</v>
      </c>
      <c r="O116">
        <f>1000 / ((1000000 / 2^(8)) / (4*(Table3[[#This Row],[Dec]]+1)))</f>
        <v>115.71199999999999</v>
      </c>
      <c r="P116">
        <v>240</v>
      </c>
      <c r="Q116">
        <f>1000 / ((1000000 / 2^(16)) / ( 4 *(Table3[[#This Row],[Dec2]]-127)))</f>
        <v>29622.271999999997</v>
      </c>
      <c r="S116">
        <v>112</v>
      </c>
      <c r="T116">
        <f xml:space="preserve"> 256000 / (1000000 / (8*(Table4[[#This Row],[Dec]]+1)))</f>
        <v>231.42399999999998</v>
      </c>
    </row>
    <row r="117" spans="8:20" x14ac:dyDescent="0.25">
      <c r="H117">
        <v>113</v>
      </c>
      <c r="I117">
        <f>2 * 2^(Table2[[#This Row],[Dec]]*0.055)</f>
        <v>148.57010104111612</v>
      </c>
      <c r="N117">
        <v>113</v>
      </c>
      <c r="O117">
        <f>1000 / ((1000000 / 2^(8)) / (4*(Table3[[#This Row],[Dec]]+1)))</f>
        <v>116.736</v>
      </c>
      <c r="P117">
        <v>241</v>
      </c>
      <c r="Q117">
        <f>1000 / ((1000000 / 2^(16)) / ( 4 *(Table3[[#This Row],[Dec2]]-127)))</f>
        <v>29884.416000000001</v>
      </c>
      <c r="S117">
        <v>113</v>
      </c>
      <c r="T117">
        <f xml:space="preserve"> 256000 / (1000000 / (8*(Table4[[#This Row],[Dec]]+1)))</f>
        <v>233.47200000000001</v>
      </c>
    </row>
    <row r="118" spans="8:20" x14ac:dyDescent="0.25">
      <c r="H118">
        <v>114</v>
      </c>
      <c r="I118">
        <f>2 * 2^(Table2[[#This Row],[Dec]]*0.055)</f>
        <v>154.34340194441728</v>
      </c>
      <c r="N118">
        <v>114</v>
      </c>
      <c r="O118">
        <f>1000 / ((1000000 / 2^(8)) / (4*(Table3[[#This Row],[Dec]]+1)))</f>
        <v>117.75999999999999</v>
      </c>
      <c r="P118">
        <v>242</v>
      </c>
      <c r="Q118">
        <f>1000 / ((1000000 / 2^(16)) / ( 4 *(Table3[[#This Row],[Dec2]]-127)))</f>
        <v>30146.559999999998</v>
      </c>
      <c r="S118">
        <v>114</v>
      </c>
      <c r="T118">
        <f xml:space="preserve"> 256000 / (1000000 / (8*(Table4[[#This Row],[Dec]]+1)))</f>
        <v>235.51999999999998</v>
      </c>
    </row>
    <row r="119" spans="8:20" x14ac:dyDescent="0.25">
      <c r="H119">
        <v>115</v>
      </c>
      <c r="I119">
        <f>2 * 2^(Table2[[#This Row],[Dec]]*0.055)</f>
        <v>160.34104814388834</v>
      </c>
      <c r="N119">
        <v>115</v>
      </c>
      <c r="O119">
        <f>1000 / ((1000000 / 2^(8)) / (4*(Table3[[#This Row],[Dec]]+1)))</f>
        <v>118.78400000000001</v>
      </c>
      <c r="P119">
        <v>243</v>
      </c>
      <c r="Q119">
        <f>1000 / ((1000000 / 2^(16)) / ( 4 *(Table3[[#This Row],[Dec2]]-127)))</f>
        <v>30408.704000000002</v>
      </c>
      <c r="S119">
        <v>115</v>
      </c>
      <c r="T119">
        <f xml:space="preserve"> 256000 / (1000000 / (8*(Table4[[#This Row],[Dec]]+1)))</f>
        <v>237.56800000000001</v>
      </c>
    </row>
    <row r="120" spans="8:20" x14ac:dyDescent="0.25">
      <c r="H120">
        <v>116</v>
      </c>
      <c r="I120">
        <f>2 * 2^(Table2[[#This Row],[Dec]]*0.055)</f>
        <v>166.5717574965675</v>
      </c>
      <c r="N120">
        <v>116</v>
      </c>
      <c r="O120">
        <f>1000 / ((1000000 / 2^(8)) / (4*(Table3[[#This Row],[Dec]]+1)))</f>
        <v>119.80800000000001</v>
      </c>
      <c r="P120">
        <v>244</v>
      </c>
      <c r="Q120">
        <f>1000 / ((1000000 / 2^(16)) / ( 4 *(Table3[[#This Row],[Dec2]]-127)))</f>
        <v>30670.848000000002</v>
      </c>
      <c r="S120">
        <v>116</v>
      </c>
      <c r="T120">
        <f xml:space="preserve"> 256000 / (1000000 / (8*(Table4[[#This Row],[Dec]]+1)))</f>
        <v>239.61600000000001</v>
      </c>
    </row>
    <row r="121" spans="8:20" x14ac:dyDescent="0.25">
      <c r="H121">
        <v>117</v>
      </c>
      <c r="I121">
        <f>2 * 2^(Table2[[#This Row],[Dec]]*0.055)</f>
        <v>173.04458662759998</v>
      </c>
      <c r="N121">
        <v>117</v>
      </c>
      <c r="O121">
        <f>1000 / ((1000000 / 2^(8)) / (4*(Table3[[#This Row],[Dec]]+1)))</f>
        <v>120.83199999999999</v>
      </c>
      <c r="P121">
        <v>245</v>
      </c>
      <c r="Q121">
        <f>1000 / ((1000000 / 2^(16)) / ( 4 *(Table3[[#This Row],[Dec2]]-127)))</f>
        <v>30932.991999999998</v>
      </c>
      <c r="S121">
        <v>117</v>
      </c>
      <c r="T121">
        <f xml:space="preserve"> 256000 / (1000000 / (8*(Table4[[#This Row],[Dec]]+1)))</f>
        <v>241.66399999999999</v>
      </c>
    </row>
    <row r="122" spans="8:20" x14ac:dyDescent="0.25">
      <c r="H122">
        <v>118</v>
      </c>
      <c r="I122">
        <f>2 * 2^(Table2[[#This Row],[Dec]]*0.055)</f>
        <v>179.76894409446371</v>
      </c>
      <c r="N122">
        <v>118</v>
      </c>
      <c r="O122">
        <f>1000 / ((1000000 / 2^(8)) / (4*(Table3[[#This Row],[Dec]]+1)))</f>
        <v>121.85599999999999</v>
      </c>
      <c r="P122">
        <v>246</v>
      </c>
      <c r="Q122">
        <f>1000 / ((1000000 / 2^(16)) / ( 4 *(Table3[[#This Row],[Dec2]]-127)))</f>
        <v>31195.135999999999</v>
      </c>
      <c r="S122">
        <v>118</v>
      </c>
      <c r="T122">
        <f xml:space="preserve"> 256000 / (1000000 / (8*(Table4[[#This Row],[Dec]]+1)))</f>
        <v>243.71199999999999</v>
      </c>
    </row>
    <row r="123" spans="8:20" x14ac:dyDescent="0.25">
      <c r="H123">
        <v>119</v>
      </c>
      <c r="I123">
        <f>2 * 2^(Table2[[#This Row],[Dec]]*0.055)</f>
        <v>186.75460406274237</v>
      </c>
      <c r="N123">
        <v>119</v>
      </c>
      <c r="O123">
        <f>1000 / ((1000000 / 2^(8)) / (4*(Table3[[#This Row],[Dec]]+1)))</f>
        <v>122.88</v>
      </c>
      <c r="P123">
        <v>247</v>
      </c>
      <c r="Q123">
        <f>1000 / ((1000000 / 2^(16)) / ( 4 *(Table3[[#This Row],[Dec2]]-127)))</f>
        <v>31457.279999999999</v>
      </c>
      <c r="S123">
        <v>119</v>
      </c>
      <c r="T123">
        <f xml:space="preserve"> 256000 / (1000000 / (8*(Table4[[#This Row],[Dec]]+1)))</f>
        <v>245.76</v>
      </c>
    </row>
    <row r="124" spans="8:20" x14ac:dyDescent="0.25">
      <c r="H124">
        <v>120</v>
      </c>
      <c r="I124">
        <f>2 * 2^(Table2[[#This Row],[Dec]]*0.055)</f>
        <v>194.01172051333089</v>
      </c>
      <c r="N124">
        <v>120</v>
      </c>
      <c r="O124">
        <f>1000 / ((1000000 / 2^(8)) / (4*(Table3[[#This Row],[Dec]]+1)))</f>
        <v>123.90400000000001</v>
      </c>
      <c r="P124">
        <v>248</v>
      </c>
      <c r="Q124">
        <f>1000 / ((1000000 / 2^(16)) / ( 4 *(Table3[[#This Row],[Dec2]]-127)))</f>
        <v>31719.424000000003</v>
      </c>
      <c r="S124">
        <v>120</v>
      </c>
      <c r="T124">
        <f xml:space="preserve"> 256000 / (1000000 / (8*(Table4[[#This Row],[Dec]]+1)))</f>
        <v>247.80800000000002</v>
      </c>
    </row>
    <row r="125" spans="8:20" x14ac:dyDescent="0.25">
      <c r="H125">
        <v>121</v>
      </c>
      <c r="I125">
        <f>2 * 2^(Table2[[#This Row],[Dec]]*0.055)</f>
        <v>201.55084200171603</v>
      </c>
      <c r="N125">
        <v>121</v>
      </c>
      <c r="O125">
        <f>1000 / ((1000000 / 2^(8)) / (4*(Table3[[#This Row],[Dec]]+1)))</f>
        <v>124.928</v>
      </c>
      <c r="P125">
        <v>249</v>
      </c>
      <c r="Q125">
        <f>1000 / ((1000000 / 2^(16)) / ( 4 *(Table3[[#This Row],[Dec2]]-127)))</f>
        <v>31981.567999999999</v>
      </c>
      <c r="S125">
        <v>121</v>
      </c>
      <c r="T125">
        <f xml:space="preserve"> 256000 / (1000000 / (8*(Table4[[#This Row],[Dec]]+1)))</f>
        <v>249.85599999999999</v>
      </c>
    </row>
    <row r="126" spans="8:20" x14ac:dyDescent="0.25">
      <c r="H126">
        <v>122</v>
      </c>
      <c r="I126">
        <f>2 * 2^(Table2[[#This Row],[Dec]]*0.055)</f>
        <v>209.38292699079196</v>
      </c>
      <c r="N126">
        <v>122</v>
      </c>
      <c r="O126">
        <f>1000 / ((1000000 / 2^(8)) / (4*(Table3[[#This Row],[Dec]]+1)))</f>
        <v>125.952</v>
      </c>
      <c r="P126">
        <v>250</v>
      </c>
      <c r="Q126">
        <f>1000 / ((1000000 / 2^(16)) / ( 4 *(Table3[[#This Row],[Dec2]]-127)))</f>
        <v>32243.712</v>
      </c>
      <c r="S126">
        <v>122</v>
      </c>
      <c r="T126">
        <f xml:space="preserve"> 256000 / (1000000 / (8*(Table4[[#This Row],[Dec]]+1)))</f>
        <v>251.904</v>
      </c>
    </row>
    <row r="127" spans="8:20" x14ac:dyDescent="0.25">
      <c r="H127">
        <v>123</v>
      </c>
      <c r="I127">
        <f>2 * 2^(Table2[[#This Row],[Dec]]*0.055)</f>
        <v>217.51935977949429</v>
      </c>
      <c r="N127">
        <v>123</v>
      </c>
      <c r="O127">
        <f>1000 / ((1000000 / 2^(8)) / (4*(Table3[[#This Row],[Dec]]+1)))</f>
        <v>126.976</v>
      </c>
      <c r="P127">
        <v>251</v>
      </c>
      <c r="Q127">
        <f>1000 / ((1000000 / 2^(16)) / ( 4 *(Table3[[#This Row],[Dec2]]-127)))</f>
        <v>32505.856</v>
      </c>
      <c r="S127">
        <v>123</v>
      </c>
      <c r="T127">
        <f xml:space="preserve"> 256000 / (1000000 / (8*(Table4[[#This Row],[Dec]]+1)))</f>
        <v>253.952</v>
      </c>
    </row>
    <row r="128" spans="8:20" x14ac:dyDescent="0.25">
      <c r="H128">
        <v>124</v>
      </c>
      <c r="I128">
        <f>2 * 2^(Table2[[#This Row],[Dec]]*0.055)</f>
        <v>225.9719670504077</v>
      </c>
      <c r="N128">
        <v>124</v>
      </c>
      <c r="O128">
        <f>1000 / ((1000000 / 2^(8)) / (4*(Table3[[#This Row],[Dec]]+1)))</f>
        <v>128</v>
      </c>
      <c r="P128">
        <v>252</v>
      </c>
      <c r="Q128">
        <f>1000 / ((1000000 / 2^(16)) / ( 4 *(Table3[[#This Row],[Dec2]]-127)))</f>
        <v>32768</v>
      </c>
      <c r="S128">
        <v>124</v>
      </c>
      <c r="T128">
        <f xml:space="preserve"> 256000 / (1000000 / (8*(Table4[[#This Row],[Dec]]+1)))</f>
        <v>256</v>
      </c>
    </row>
    <row r="129" spans="8:20" x14ac:dyDescent="0.25">
      <c r="H129">
        <v>125</v>
      </c>
      <c r="I129">
        <f>2 * 2^(Table2[[#This Row],[Dec]]*0.055)</f>
        <v>234.75303506039572</v>
      </c>
      <c r="N129">
        <v>125</v>
      </c>
      <c r="O129">
        <f>1000 / ((1000000 / 2^(8)) / (4*(Table3[[#This Row],[Dec]]+1)))</f>
        <v>129.024</v>
      </c>
      <c r="P129">
        <v>253</v>
      </c>
      <c r="Q129">
        <f>1000 / ((1000000 / 2^(16)) / ( 4 *(Table3[[#This Row],[Dec2]]-127)))</f>
        <v>33030.144</v>
      </c>
      <c r="S129">
        <v>125</v>
      </c>
      <c r="T129">
        <f xml:space="preserve"> 256000 / (1000000 / (8*(Table4[[#This Row],[Dec]]+1)))</f>
        <v>258.048</v>
      </c>
    </row>
    <row r="130" spans="8:20" x14ac:dyDescent="0.25">
      <c r="H130">
        <v>126</v>
      </c>
      <c r="I130">
        <f>2 * 2^(Table2[[#This Row],[Dec]]*0.055)</f>
        <v>243.87532749924787</v>
      </c>
      <c r="N130">
        <v>126</v>
      </c>
      <c r="O130">
        <f>1000 / ((1000000 / 2^(8)) / (4*(Table3[[#This Row],[Dec]]+1)))</f>
        <v>130.048</v>
      </c>
      <c r="P130">
        <v>254</v>
      </c>
      <c r="Q130">
        <f>1000 / ((1000000 / 2^(16)) / ( 4 *(Table3[[#This Row],[Dec2]]-127)))</f>
        <v>33292.288</v>
      </c>
      <c r="S130">
        <v>126</v>
      </c>
      <c r="T130">
        <f xml:space="preserve"> 256000 / (1000000 / (8*(Table4[[#This Row],[Dec]]+1)))</f>
        <v>260.096</v>
      </c>
    </row>
    <row r="131" spans="8:20" x14ac:dyDescent="0.25">
      <c r="H131">
        <v>127</v>
      </c>
      <c r="I131">
        <f>2 * 2^(Table2[[#This Row],[Dec]]*0.055)</f>
        <v>253.35210404229289</v>
      </c>
      <c r="N131">
        <v>127</v>
      </c>
      <c r="O131">
        <f>1000 / ((1000000 / 2^(8)) / (4*(Table3[[#This Row],[Dec]]+1)))</f>
        <v>131.072</v>
      </c>
      <c r="P131">
        <v>255</v>
      </c>
      <c r="Q131">
        <f>1000 / ((1000000 / 2^(16)) / ( 4 *(Table3[[#This Row],[Dec2]]-127)))</f>
        <v>33554.432000000001</v>
      </c>
      <c r="S131">
        <v>127</v>
      </c>
      <c r="T131">
        <f xml:space="preserve"> 256000 / (1000000 / (8*(Table4[[#This Row],[Dec]]+1)))</f>
        <v>262.14400000000001</v>
      </c>
    </row>
    <row r="132" spans="8:20" x14ac:dyDescent="0.25">
      <c r="H132">
        <v>128</v>
      </c>
      <c r="I132">
        <f>2 * 2^(Table2[[#This Row],[Dec]]*0.055)</f>
        <v>263.19713962395298</v>
      </c>
      <c r="S132">
        <v>128</v>
      </c>
      <c r="T132">
        <f xml:space="preserve"> 256000 / (1000000 / (8*(Table4[[#This Row],[Dec]]+1)))</f>
        <v>264.19200000000001</v>
      </c>
    </row>
    <row r="133" spans="8:20" x14ac:dyDescent="0.25">
      <c r="H133">
        <v>129</v>
      </c>
      <c r="I133">
        <f>2 * 2^(Table2[[#This Row],[Dec]]*0.055)</f>
        <v>273.42474446025</v>
      </c>
      <c r="S133">
        <v>129</v>
      </c>
      <c r="T133">
        <f xml:space="preserve"> 256000 / (1000000 / (8*(Table4[[#This Row],[Dec]]+1)))</f>
        <v>266.24</v>
      </c>
    </row>
    <row r="134" spans="8:20" x14ac:dyDescent="0.25">
      <c r="H134">
        <v>130</v>
      </c>
      <c r="I134">
        <f>2 * 2^(Table2[[#This Row],[Dec]]*0.055)</f>
        <v>284.04978484936839</v>
      </c>
      <c r="S134">
        <v>130</v>
      </c>
      <c r="T134">
        <f xml:space="preserve"> 256000 / (1000000 / (8*(Table4[[#This Row],[Dec]]+1)))</f>
        <v>268.28800000000001</v>
      </c>
    </row>
    <row r="135" spans="8:20" x14ac:dyDescent="0.25">
      <c r="H135">
        <v>131</v>
      </c>
      <c r="I135">
        <f>2 * 2^(Table2[[#This Row],[Dec]]*0.055)</f>
        <v>295.08770478050934</v>
      </c>
      <c r="S135">
        <v>131</v>
      </c>
      <c r="T135">
        <f xml:space="preserve"> 256000 / (1000000 / (8*(Table4[[#This Row],[Dec]]+1)))</f>
        <v>270.33600000000001</v>
      </c>
    </row>
    <row r="136" spans="8:20" x14ac:dyDescent="0.25">
      <c r="H136">
        <v>132</v>
      </c>
      <c r="I136">
        <f>2 * 2^(Table2[[#This Row],[Dec]]*0.055)</f>
        <v>306.5545483824456</v>
      </c>
      <c r="S136">
        <v>132</v>
      </c>
      <c r="T136">
        <f xml:space="preserve"> 256000 / (1000000 / (8*(Table4[[#This Row],[Dec]]+1)))</f>
        <v>272.38400000000001</v>
      </c>
    </row>
    <row r="137" spans="8:20" x14ac:dyDescent="0.25">
      <c r="H137">
        <v>133</v>
      </c>
      <c r="I137">
        <f>2 * 2^(Table2[[#This Row],[Dec]]*0.055)</f>
        <v>318.46698324440791</v>
      </c>
      <c r="S137">
        <v>133</v>
      </c>
      <c r="T137">
        <f xml:space="preserve"> 256000 / (1000000 / (8*(Table4[[#This Row],[Dec]]+1)))</f>
        <v>274.43200000000002</v>
      </c>
    </row>
    <row r="138" spans="8:20" x14ac:dyDescent="0.25">
      <c r="H138">
        <v>134</v>
      </c>
      <c r="I138">
        <f>2 * 2^(Table2[[#This Row],[Dec]]*0.055)</f>
        <v>330.84232464319797</v>
      </c>
      <c r="S138">
        <v>134</v>
      </c>
      <c r="T138">
        <f xml:space="preserve"> 256000 / (1000000 / (8*(Table4[[#This Row],[Dec]]+1)))</f>
        <v>276.47999999999996</v>
      </c>
    </row>
    <row r="139" spans="8:20" x14ac:dyDescent="0.25">
      <c r="H139">
        <v>135</v>
      </c>
      <c r="I139">
        <f>2 * 2^(Table2[[#This Row],[Dec]]*0.055)</f>
        <v>343.69856071174746</v>
      </c>
      <c r="S139">
        <v>135</v>
      </c>
      <c r="T139">
        <f xml:space="preserve"> 256000 / (1000000 / (8*(Table4[[#This Row],[Dec]]+1)))</f>
        <v>278.52800000000002</v>
      </c>
    </row>
    <row r="140" spans="8:20" x14ac:dyDescent="0.25">
      <c r="H140">
        <v>136</v>
      </c>
      <c r="I140">
        <f>2 * 2^(Table2[[#This Row],[Dec]]*0.055)</f>
        <v>357.05437858570383</v>
      </c>
      <c r="S140">
        <v>136</v>
      </c>
      <c r="T140">
        <f xml:space="preserve"> 256000 / (1000000 / (8*(Table4[[#This Row],[Dec]]+1)))</f>
        <v>280.57599999999996</v>
      </c>
    </row>
    <row r="141" spans="8:20" x14ac:dyDescent="0.25">
      <c r="H141">
        <v>137</v>
      </c>
      <c r="I141">
        <f>2 * 2^(Table2[[#This Row],[Dec]]*0.055)</f>
        <v>370.9291915660491</v>
      </c>
      <c r="S141">
        <v>137</v>
      </c>
      <c r="T141">
        <f xml:space="preserve"> 256000 / (1000000 / (8*(Table4[[#This Row],[Dec]]+1)))</f>
        <v>282.62400000000002</v>
      </c>
    </row>
    <row r="142" spans="8:20" x14ac:dyDescent="0.25">
      <c r="H142">
        <v>138</v>
      </c>
      <c r="I142">
        <f>2 * 2^(Table2[[#This Row],[Dec]]*0.055)</f>
        <v>385.34316733723301</v>
      </c>
      <c r="S142">
        <v>138</v>
      </c>
      <c r="T142">
        <f xml:space="preserve"> 256000 / (1000000 / (8*(Table4[[#This Row],[Dec]]+1)))</f>
        <v>284.67200000000003</v>
      </c>
    </row>
    <row r="143" spans="8:20" x14ac:dyDescent="0.25">
      <c r="H143">
        <v>139</v>
      </c>
      <c r="I143">
        <f>2 * 2^(Table2[[#This Row],[Dec]]*0.055)</f>
        <v>400.31725728184011</v>
      </c>
      <c r="S143">
        <v>139</v>
      </c>
      <c r="T143">
        <f xml:space="preserve"> 256000 / (1000000 / (8*(Table4[[#This Row],[Dec]]+1)))</f>
        <v>286.71999999999997</v>
      </c>
    </row>
    <row r="144" spans="8:20" x14ac:dyDescent="0.25">
      <c r="H144">
        <v>140</v>
      </c>
      <c r="I144">
        <f>2 * 2^(Table2[[#This Row],[Dec]]*0.055)</f>
        <v>415.87322693439251</v>
      </c>
      <c r="S144">
        <v>140</v>
      </c>
      <c r="T144">
        <f xml:space="preserve"> 256000 / (1000000 / (8*(Table4[[#This Row],[Dec]]+1)))</f>
        <v>288.76799999999997</v>
      </c>
    </row>
    <row r="145" spans="8:20" x14ac:dyDescent="0.25">
      <c r="H145">
        <v>141</v>
      </c>
      <c r="I145">
        <f>2 * 2^(Table2[[#This Row],[Dec]]*0.055)</f>
        <v>432.0336876185691</v>
      </c>
      <c r="S145">
        <v>141</v>
      </c>
      <c r="T145">
        <f xml:space="preserve"> 256000 / (1000000 / (8*(Table4[[#This Row],[Dec]]+1)))</f>
        <v>290.81600000000003</v>
      </c>
    </row>
    <row r="146" spans="8:20" x14ac:dyDescent="0.25">
      <c r="H146">
        <v>142</v>
      </c>
      <c r="I146">
        <f>2 * 2^(Table2[[#This Row],[Dec]]*0.055)</f>
        <v>448.82212931380957</v>
      </c>
      <c r="S146">
        <v>142</v>
      </c>
      <c r="T146">
        <f xml:space="preserve"> 256000 / (1000000 / (8*(Table4[[#This Row],[Dec]]+1)))</f>
        <v>292.86399999999998</v>
      </c>
    </row>
    <row r="147" spans="8:20" x14ac:dyDescent="0.25">
      <c r="H147">
        <v>143</v>
      </c>
      <c r="I147">
        <f>2 * 2^(Table2[[#This Row],[Dec]]*0.055)</f>
        <v>466.26295479909305</v>
      </c>
      <c r="S147">
        <v>143</v>
      </c>
      <c r="T147">
        <f xml:space="preserve"> 256000 / (1000000 / (8*(Table4[[#This Row],[Dec]]+1)))</f>
        <v>294.91199999999998</v>
      </c>
    </row>
    <row r="148" spans="8:20" x14ac:dyDescent="0.25">
      <c r="H148">
        <v>144</v>
      </c>
      <c r="I148">
        <f>2 * 2^(Table2[[#This Row],[Dec]]*0.055)</f>
        <v>484.38151512350481</v>
      </c>
      <c r="S148">
        <v>144</v>
      </c>
      <c r="T148">
        <f xml:space="preserve"> 256000 / (1000000 / (8*(Table4[[#This Row],[Dec]]+1)))</f>
        <v>296.95999999999998</v>
      </c>
    </row>
    <row r="149" spans="8:20" x14ac:dyDescent="0.25">
      <c r="H149">
        <v>145</v>
      </c>
      <c r="I149">
        <f>2 * 2^(Table2[[#This Row],[Dec]]*0.055)</f>
        <v>503.20414645516831</v>
      </c>
      <c r="S149">
        <v>145</v>
      </c>
      <c r="T149">
        <f xml:space="preserve"> 256000 / (1000000 / (8*(Table4[[#This Row],[Dec]]+1)))</f>
        <v>299.00799999999998</v>
      </c>
    </row>
    <row r="150" spans="8:20" x14ac:dyDescent="0.25">
      <c r="H150">
        <v>146</v>
      </c>
      <c r="I150">
        <f>2 * 2^(Table2[[#This Row],[Dec]]*0.055)</f>
        <v>522.75820836208277</v>
      </c>
      <c r="S150">
        <v>146</v>
      </c>
      <c r="T150">
        <f xml:space="preserve"> 256000 / (1000000 / (8*(Table4[[#This Row],[Dec]]+1)))</f>
        <v>301.05599999999998</v>
      </c>
    </row>
    <row r="151" spans="8:20" x14ac:dyDescent="0.25">
      <c r="H151">
        <v>147</v>
      </c>
      <c r="I151">
        <f>2 * 2^(Table2[[#This Row],[Dec]]*0.055)</f>
        <v>543.07212358052743</v>
      </c>
      <c r="S151">
        <v>147</v>
      </c>
      <c r="T151">
        <f xml:space="preserve"> 256000 / (1000000 / (8*(Table4[[#This Row],[Dec]]+1)))</f>
        <v>303.10399999999998</v>
      </c>
    </row>
    <row r="152" spans="8:20" x14ac:dyDescent="0.25">
      <c r="H152">
        <v>148</v>
      </c>
      <c r="I152">
        <f>2 * 2^(Table2[[#This Row],[Dec]]*0.055)</f>
        <v>564.17541932882466</v>
      </c>
      <c r="S152">
        <v>148</v>
      </c>
      <c r="T152">
        <f xml:space="preserve"> 256000 / (1000000 / (8*(Table4[[#This Row],[Dec]]+1)))</f>
        <v>305.15199999999999</v>
      </c>
    </row>
    <row r="153" spans="8:20" x14ac:dyDescent="0.25">
      <c r="H153">
        <v>149</v>
      </c>
      <c r="I153">
        <f>2 * 2^(Table2[[#This Row],[Dec]]*0.055)</f>
        <v>586.09877022652665</v>
      </c>
      <c r="S153">
        <v>149</v>
      </c>
      <c r="T153">
        <f xml:space="preserve"> 256000 / (1000000 / (8*(Table4[[#This Row],[Dec]]+1)))</f>
        <v>307.2</v>
      </c>
    </row>
    <row r="154" spans="8:20" x14ac:dyDescent="0.25">
      <c r="H154">
        <v>150</v>
      </c>
      <c r="I154">
        <f>2 * 2^(Table2[[#This Row],[Dec]]*0.055)</f>
        <v>608.87404288139282</v>
      </c>
      <c r="S154">
        <v>150</v>
      </c>
      <c r="T154">
        <f xml:space="preserve"> 256000 / (1000000 / (8*(Table4[[#This Row],[Dec]]+1)))</f>
        <v>309.24799999999999</v>
      </c>
    </row>
    <row r="155" spans="8:20" x14ac:dyDescent="0.25">
      <c r="H155">
        <v>151</v>
      </c>
      <c r="I155">
        <f>2 * 2^(Table2[[#This Row],[Dec]]*0.055)</f>
        <v>632.53434220898748</v>
      </c>
      <c r="S155">
        <v>151</v>
      </c>
      <c r="T155">
        <f xml:space="preserve"> 256000 / (1000000 / (8*(Table4[[#This Row],[Dec]]+1)))</f>
        <v>311.29599999999999</v>
      </c>
    </row>
    <row r="156" spans="8:20" x14ac:dyDescent="0.25">
      <c r="H156">
        <v>152</v>
      </c>
      <c r="I156">
        <f>2 * 2^(Table2[[#This Row],[Dec]]*0.055)</f>
        <v>657.11405955220675</v>
      </c>
      <c r="S156">
        <v>152</v>
      </c>
      <c r="T156">
        <f xml:space="preserve"> 256000 / (1000000 / (8*(Table4[[#This Row],[Dec]]+1)))</f>
        <v>313.34399999999999</v>
      </c>
    </row>
    <row r="157" spans="8:20" x14ac:dyDescent="0.25">
      <c r="H157">
        <v>153</v>
      </c>
      <c r="I157">
        <f>2 * 2^(Table2[[#This Row],[Dec]]*0.055)</f>
        <v>682.64892267069422</v>
      </c>
      <c r="S157">
        <v>153</v>
      </c>
      <c r="T157">
        <f xml:space="preserve"> 256000 / (1000000 / (8*(Table4[[#This Row],[Dec]]+1)))</f>
        <v>315.392</v>
      </c>
    </row>
    <row r="158" spans="8:20" x14ac:dyDescent="0.25">
      <c r="H158">
        <v>154</v>
      </c>
      <c r="I158">
        <f>2 * 2^(Table2[[#This Row],[Dec]]*0.055)</f>
        <v>709.1760476727934</v>
      </c>
      <c r="S158">
        <v>154</v>
      </c>
      <c r="T158">
        <f xml:space="preserve"> 256000 / (1000000 / (8*(Table4[[#This Row],[Dec]]+1)))</f>
        <v>317.44</v>
      </c>
    </row>
    <row r="159" spans="8:20" x14ac:dyDescent="0.25">
      <c r="H159">
        <v>155</v>
      </c>
      <c r="I159">
        <f>2 * 2^(Table2[[#This Row],[Dec]]*0.055)</f>
        <v>736.73399296553987</v>
      </c>
      <c r="S159">
        <v>155</v>
      </c>
      <c r="T159">
        <f xml:space="preserve"> 256000 / (1000000 / (8*(Table4[[#This Row],[Dec]]+1)))</f>
        <v>319.488</v>
      </c>
    </row>
    <row r="160" spans="8:20" x14ac:dyDescent="0.25">
      <c r="H160">
        <v>156</v>
      </c>
      <c r="I160">
        <f>2 * 2^(Table2[[#This Row],[Dec]]*0.055)</f>
        <v>765.36281530108863</v>
      </c>
      <c r="S160">
        <v>156</v>
      </c>
      <c r="T160">
        <f xml:space="preserve"> 256000 / (1000000 / (8*(Table4[[#This Row],[Dec]]+1)))</f>
        <v>321.536</v>
      </c>
    </row>
    <row r="161" spans="8:20" x14ac:dyDescent="0.25">
      <c r="H161">
        <v>157</v>
      </c>
      <c r="I161">
        <f>2 * 2^(Table2[[#This Row],[Dec]]*0.055)</f>
        <v>795.10412800106417</v>
      </c>
      <c r="S161">
        <v>157</v>
      </c>
      <c r="T161">
        <f xml:space="preserve"> 256000 / (1000000 / (8*(Table4[[#This Row],[Dec]]+1)))</f>
        <v>323.584</v>
      </c>
    </row>
    <row r="162" spans="8:20" x14ac:dyDescent="0.25">
      <c r="H162">
        <v>158</v>
      </c>
      <c r="I162">
        <f>2 * 2^(Table2[[#This Row],[Dec]]*0.055)</f>
        <v>826.00116144345702</v>
      </c>
      <c r="S162">
        <v>158</v>
      </c>
      <c r="T162">
        <f xml:space="preserve"> 256000 / (1000000 / (8*(Table4[[#This Row],[Dec]]+1)))</f>
        <v>325.63200000000001</v>
      </c>
    </row>
    <row r="163" spans="8:20" x14ac:dyDescent="0.25">
      <c r="H163">
        <v>159</v>
      </c>
      <c r="I163">
        <f>2 * 2^(Table2[[#This Row],[Dec]]*0.055)</f>
        <v>858.09882589997835</v>
      </c>
      <c r="S163">
        <v>159</v>
      </c>
      <c r="T163">
        <f xml:space="preserve"> 256000 / (1000000 / (8*(Table4[[#This Row],[Dec]]+1)))</f>
        <v>327.68</v>
      </c>
    </row>
    <row r="164" spans="8:20" x14ac:dyDescent="0.25">
      <c r="H164">
        <v>160</v>
      </c>
      <c r="I164">
        <f>2 * 2^(Table2[[#This Row],[Dec]]*0.055)</f>
        <v>891.44377681523099</v>
      </c>
      <c r="S164">
        <v>160</v>
      </c>
      <c r="T164">
        <f xml:space="preserve"> 256000 / (1000000 / (8*(Table4[[#This Row],[Dec]]+1)))</f>
        <v>329.72800000000001</v>
      </c>
    </row>
    <row r="165" spans="8:20" x14ac:dyDescent="0.25">
      <c r="H165">
        <v>161</v>
      </c>
      <c r="I165">
        <f>2 * 2^(Table2[[#This Row],[Dec]]*0.055)</f>
        <v>926.08448262255422</v>
      </c>
      <c r="S165">
        <v>161</v>
      </c>
      <c r="T165">
        <f xml:space="preserve"> 256000 / (1000000 / (8*(Table4[[#This Row],[Dec]]+1)))</f>
        <v>331.77600000000001</v>
      </c>
    </row>
    <row r="166" spans="8:20" x14ac:dyDescent="0.25">
      <c r="H166">
        <v>162</v>
      </c>
      <c r="I166">
        <f>2 * 2^(Table2[[#This Row],[Dec]]*0.055)</f>
        <v>962.0712951951482</v>
      </c>
      <c r="S166">
        <v>162</v>
      </c>
      <c r="T166">
        <f xml:space="preserve"> 256000 / (1000000 / (8*(Table4[[#This Row],[Dec]]+1)))</f>
        <v>333.82400000000001</v>
      </c>
    </row>
    <row r="167" spans="8:20" x14ac:dyDescent="0.25">
      <c r="H167">
        <v>163</v>
      </c>
      <c r="I167">
        <f>2 * 2^(Table2[[#This Row],[Dec]]*0.055)</f>
        <v>999.45652303485349</v>
      </c>
      <c r="S167">
        <v>163</v>
      </c>
      <c r="T167">
        <f xml:space="preserve"> 256000 / (1000000 / (8*(Table4[[#This Row],[Dec]]+1)))</f>
        <v>335.87199999999996</v>
      </c>
    </row>
    <row r="168" spans="8:20" x14ac:dyDescent="0.25">
      <c r="H168">
        <v>164</v>
      </c>
      <c r="I168">
        <f>2 * 2^(Table2[[#This Row],[Dec]]*0.055)</f>
        <v>1038.2945073049893</v>
      </c>
      <c r="S168">
        <v>164</v>
      </c>
      <c r="T168">
        <f xml:space="preserve"> 256000 / (1000000 / (8*(Table4[[#This Row],[Dec]]+1)))</f>
        <v>337.91999999999996</v>
      </c>
    </row>
    <row r="169" spans="8:20" x14ac:dyDescent="0.25">
      <c r="H169">
        <v>165</v>
      </c>
      <c r="I169">
        <f>2 * 2^(Table2[[#This Row],[Dec]]*0.055)</f>
        <v>1078.6417008177516</v>
      </c>
      <c r="S169">
        <v>165</v>
      </c>
      <c r="T169">
        <f xml:space="preserve"> 256000 / (1000000 / (8*(Table4[[#This Row],[Dec]]+1)))</f>
        <v>339.96800000000002</v>
      </c>
    </row>
    <row r="170" spans="8:20" x14ac:dyDescent="0.25">
      <c r="H170">
        <v>166</v>
      </c>
      <c r="I170">
        <f>2 * 2^(Table2[[#This Row],[Dec]]*0.055)</f>
        <v>1120.5567500909981</v>
      </c>
      <c r="S170">
        <v>166</v>
      </c>
      <c r="T170">
        <f xml:space="preserve"> 256000 / (1000000 / (8*(Table4[[#This Row],[Dec]]+1)))</f>
        <v>342.01600000000002</v>
      </c>
    </row>
    <row r="171" spans="8:20" x14ac:dyDescent="0.25">
      <c r="H171">
        <v>167</v>
      </c>
      <c r="I171">
        <f>2 * 2^(Table2[[#This Row],[Dec]]*0.055)</f>
        <v>1164.1005805936784</v>
      </c>
      <c r="S171">
        <v>167</v>
      </c>
      <c r="T171">
        <f xml:space="preserve"> 256000 / (1000000 / (8*(Table4[[#This Row],[Dec]]+1)))</f>
        <v>344.06400000000002</v>
      </c>
    </row>
    <row r="172" spans="8:20" x14ac:dyDescent="0.25">
      <c r="H172">
        <v>168</v>
      </c>
      <c r="I172">
        <f>2 * 2^(Table2[[#This Row],[Dec]]*0.055)</f>
        <v>1209.3364853038393</v>
      </c>
      <c r="S172">
        <v>168</v>
      </c>
      <c r="T172">
        <f xml:space="preserve"> 256000 / (1000000 / (8*(Table4[[#This Row],[Dec]]+1)))</f>
        <v>346.11199999999997</v>
      </c>
    </row>
    <row r="173" spans="8:20" x14ac:dyDescent="0.25">
      <c r="H173">
        <v>169</v>
      </c>
      <c r="I173">
        <f>2 * 2^(Table2[[#This Row],[Dec]]*0.055)</f>
        <v>1256.3302167078946</v>
      </c>
      <c r="S173">
        <v>169</v>
      </c>
      <c r="T173">
        <f xml:space="preserve"> 256000 / (1000000 / (8*(Table4[[#This Row],[Dec]]+1)))</f>
        <v>348.16</v>
      </c>
    </row>
    <row r="174" spans="8:20" x14ac:dyDescent="0.25">
      <c r="H174">
        <v>170</v>
      </c>
      <c r="I174">
        <f>2 * 2^(Table2[[#This Row],[Dec]]*0.055)</f>
        <v>1305.1500823749238</v>
      </c>
      <c r="S174">
        <v>170</v>
      </c>
      <c r="T174">
        <f xml:space="preserve"> 256000 / (1000000 / (8*(Table4[[#This Row],[Dec]]+1)))</f>
        <v>350.20800000000003</v>
      </c>
    </row>
    <row r="175" spans="8:20" x14ac:dyDescent="0.25">
      <c r="H175">
        <v>171</v>
      </c>
      <c r="I175">
        <f>2 * 2^(Table2[[#This Row],[Dec]]*0.055)</f>
        <v>1355.8670442448863</v>
      </c>
      <c r="S175">
        <v>171</v>
      </c>
      <c r="T175">
        <f xml:space="preserve"> 256000 / (1000000 / (8*(Table4[[#This Row],[Dec]]+1)))</f>
        <v>352.25600000000003</v>
      </c>
    </row>
    <row r="176" spans="8:20" x14ac:dyDescent="0.25">
      <c r="H176">
        <v>172</v>
      </c>
      <c r="I176">
        <f>2 * 2^(Table2[[#This Row],[Dec]]*0.055)</f>
        <v>1408.5548217750984</v>
      </c>
      <c r="S176">
        <v>172</v>
      </c>
      <c r="T176">
        <f xml:space="preserve"> 256000 / (1000000 / (8*(Table4[[#This Row],[Dec]]+1)))</f>
        <v>354.30400000000003</v>
      </c>
    </row>
    <row r="177" spans="8:20" x14ac:dyDescent="0.25">
      <c r="H177">
        <v>173</v>
      </c>
      <c r="I177">
        <f>2 * 2^(Table2[[#This Row],[Dec]]*0.055)</f>
        <v>1463.289999094879</v>
      </c>
      <c r="S177">
        <v>173</v>
      </c>
      <c r="T177">
        <f xml:space="preserve"> 256000 / (1000000 / (8*(Table4[[#This Row],[Dec]]+1)))</f>
        <v>356.35199999999998</v>
      </c>
    </row>
    <row r="178" spans="8:20" x14ac:dyDescent="0.25">
      <c r="H178">
        <v>174</v>
      </c>
      <c r="I178">
        <f>2 * 2^(Table2[[#This Row],[Dec]]*0.055)</f>
        <v>1520.1521363241463</v>
      </c>
      <c r="S178">
        <v>174</v>
      </c>
      <c r="T178">
        <f xml:space="preserve"> 256000 / (1000000 / (8*(Table4[[#This Row],[Dec]]+1)))</f>
        <v>358.4</v>
      </c>
    </row>
    <row r="179" spans="8:20" x14ac:dyDescent="0.25">
      <c r="H179">
        <v>175</v>
      </c>
      <c r="I179">
        <f>2 * 2^(Table2[[#This Row],[Dec]]*0.055)</f>
        <v>1579.2238852177318</v>
      </c>
      <c r="S179">
        <v>175</v>
      </c>
      <c r="T179">
        <f xml:space="preserve"> 256000 / (1000000 / (8*(Table4[[#This Row],[Dec]]+1)))</f>
        <v>360.44799999999998</v>
      </c>
    </row>
    <row r="180" spans="8:20" x14ac:dyDescent="0.25">
      <c r="H180">
        <v>176</v>
      </c>
      <c r="I180">
        <f>2 * 2^(Table2[[#This Row],[Dec]]*0.055)</f>
        <v>1640.5911093035452</v>
      </c>
      <c r="S180">
        <v>176</v>
      </c>
      <c r="T180">
        <f xml:space="preserve"> 256000 / (1000000 / (8*(Table4[[#This Row],[Dec]]+1)))</f>
        <v>362.49599999999998</v>
      </c>
    </row>
    <row r="181" spans="8:20" x14ac:dyDescent="0.25">
      <c r="H181">
        <v>177</v>
      </c>
      <c r="I181">
        <f>2 * 2^(Table2[[#This Row],[Dec]]*0.055)</f>
        <v>1704.3430086892015</v>
      </c>
      <c r="S181">
        <v>177</v>
      </c>
      <c r="T181">
        <f xml:space="preserve"> 256000 / (1000000 / (8*(Table4[[#This Row],[Dec]]+1)))</f>
        <v>364.54399999999998</v>
      </c>
    </row>
    <row r="182" spans="8:20" x14ac:dyDescent="0.25">
      <c r="H182">
        <v>178</v>
      </c>
      <c r="I182">
        <f>2 * 2^(Table2[[#This Row],[Dec]]*0.055)</f>
        <v>1770.5722497185091</v>
      </c>
      <c r="S182">
        <v>178</v>
      </c>
      <c r="T182">
        <f xml:space="preserve"> 256000 / (1000000 / (8*(Table4[[#This Row],[Dec]]+1)))</f>
        <v>366.59200000000004</v>
      </c>
    </row>
    <row r="183" spans="8:20" x14ac:dyDescent="0.25">
      <c r="H183">
        <v>179</v>
      </c>
      <c r="I183">
        <f>2 * 2^(Table2[[#This Row],[Dec]]*0.055)</f>
        <v>1839.375099666297</v>
      </c>
      <c r="S183">
        <v>179</v>
      </c>
      <c r="T183">
        <f xml:space="preserve"> 256000 / (1000000 / (8*(Table4[[#This Row],[Dec]]+1)))</f>
        <v>368.64</v>
      </c>
    </row>
    <row r="184" spans="8:20" x14ac:dyDescent="0.25">
      <c r="H184">
        <v>180</v>
      </c>
      <c r="I184">
        <f>2 * 2^(Table2[[#This Row],[Dec]]*0.055)</f>
        <v>1910.8515666673816</v>
      </c>
      <c r="S184">
        <v>180</v>
      </c>
      <c r="T184">
        <f xml:space="preserve"> 256000 / (1000000 / (8*(Table4[[#This Row],[Dec]]+1)))</f>
        <v>370.68799999999999</v>
      </c>
    </row>
    <row r="185" spans="8:20" x14ac:dyDescent="0.25">
      <c r="H185">
        <v>181</v>
      </c>
      <c r="I185">
        <f>2 * 2^(Table2[[#This Row],[Dec]]*0.055)</f>
        <v>1985.1055450830133</v>
      </c>
      <c r="S185">
        <v>181</v>
      </c>
      <c r="T185">
        <f xml:space="preserve"> 256000 / (1000000 / (8*(Table4[[#This Row],[Dec]]+1)))</f>
        <v>372.73599999999999</v>
      </c>
    </row>
    <row r="186" spans="8:20" x14ac:dyDescent="0.25">
      <c r="H186">
        <v>182</v>
      </c>
      <c r="I186">
        <f>2 * 2^(Table2[[#This Row],[Dec]]*0.055)</f>
        <v>2062.2449665161589</v>
      </c>
      <c r="S186">
        <v>182</v>
      </c>
      <c r="T186">
        <f xml:space="preserve"> 256000 / (1000000 / (8*(Table4[[#This Row],[Dec]]+1)))</f>
        <v>374.78399999999999</v>
      </c>
    </row>
    <row r="187" spans="8:20" x14ac:dyDescent="0.25">
      <c r="H187">
        <v>183</v>
      </c>
      <c r="I187">
        <f>2 * 2^(Table2[[#This Row],[Dec]]*0.055)</f>
        <v>2142.3819566950988</v>
      </c>
      <c r="S187">
        <v>183</v>
      </c>
      <c r="T187">
        <f xml:space="preserve"> 256000 / (1000000 / (8*(Table4[[#This Row],[Dec]]+1)))</f>
        <v>376.83199999999999</v>
      </c>
    </row>
    <row r="188" spans="8:20" x14ac:dyDescent="0.25">
      <c r="H188">
        <v>184</v>
      </c>
      <c r="I188">
        <f>2 * 2^(Table2[[#This Row],[Dec]]*0.055)</f>
        <v>2225.6329984533663</v>
      </c>
      <c r="S188">
        <v>184</v>
      </c>
      <c r="T188">
        <f xml:space="preserve"> 256000 / (1000000 / (8*(Table4[[#This Row],[Dec]]+1)))</f>
        <v>378.88000000000005</v>
      </c>
    </row>
    <row r="189" spans="8:20" x14ac:dyDescent="0.25">
      <c r="H189">
        <v>185</v>
      </c>
      <c r="I189">
        <f>2 * 2^(Table2[[#This Row],[Dec]]*0.055)</f>
        <v>2312.1191010429584</v>
      </c>
      <c r="S189">
        <v>185</v>
      </c>
      <c r="T189">
        <f xml:space="preserve"> 256000 / (1000000 / (8*(Table4[[#This Row],[Dec]]+1)))</f>
        <v>380.928</v>
      </c>
    </row>
    <row r="190" spans="8:20" x14ac:dyDescent="0.25">
      <c r="H190">
        <v>186</v>
      </c>
      <c r="I190">
        <f>2 * 2^(Table2[[#This Row],[Dec]]*0.055)</f>
        <v>2401.9659760268878</v>
      </c>
      <c r="S190">
        <v>186</v>
      </c>
      <c r="T190">
        <f xml:space="preserve"> 256000 / (1000000 / (8*(Table4[[#This Row],[Dec]]+1)))</f>
        <v>382.976</v>
      </c>
    </row>
    <row r="191" spans="8:20" x14ac:dyDescent="0.25">
      <c r="H191">
        <v>187</v>
      </c>
      <c r="I191">
        <f>2 * 2^(Table2[[#This Row],[Dec]]*0.055)</f>
        <v>2495.3042200067921</v>
      </c>
      <c r="S191">
        <v>187</v>
      </c>
      <c r="T191">
        <f xml:space="preserve"> 256000 / (1000000 / (8*(Table4[[#This Row],[Dec]]+1)))</f>
        <v>385.024</v>
      </c>
    </row>
    <row r="192" spans="8:20" x14ac:dyDescent="0.25">
      <c r="H192">
        <v>188</v>
      </c>
      <c r="I192">
        <f>2 * 2^(Table2[[#This Row],[Dec]]*0.055)</f>
        <v>2592.2695044511315</v>
      </c>
      <c r="S192">
        <v>188</v>
      </c>
      <c r="T192">
        <f xml:space="preserve"> 256000 / (1000000 / (8*(Table4[[#This Row],[Dec]]+1)))</f>
        <v>387.072</v>
      </c>
    </row>
    <row r="193" spans="8:20" x14ac:dyDescent="0.25">
      <c r="H193">
        <v>189</v>
      </c>
      <c r="I193">
        <f>2 * 2^(Table2[[#This Row],[Dec]]*0.055)</f>
        <v>2693.0027728999835</v>
      </c>
      <c r="S193">
        <v>189</v>
      </c>
      <c r="T193">
        <f xml:space="preserve"> 256000 / (1000000 / (8*(Table4[[#This Row],[Dec]]+1)))</f>
        <v>389.11999999999995</v>
      </c>
    </row>
    <row r="194" spans="8:20" x14ac:dyDescent="0.25">
      <c r="H194">
        <v>190</v>
      </c>
      <c r="I194">
        <f>2 * 2^(Table2[[#This Row],[Dec]]*0.055)</f>
        <v>2797.650445833001</v>
      </c>
      <c r="S194">
        <v>190</v>
      </c>
      <c r="T194">
        <f xml:space="preserve"> 256000 / (1000000 / (8*(Table4[[#This Row],[Dec]]+1)))</f>
        <v>391.16800000000001</v>
      </c>
    </row>
    <row r="195" spans="8:20" x14ac:dyDescent="0.25">
      <c r="H195">
        <v>191</v>
      </c>
      <c r="I195">
        <f>2 * 2^(Table2[[#This Row],[Dec]]*0.055)</f>
        <v>2906.364633498385</v>
      </c>
      <c r="S195">
        <v>191</v>
      </c>
      <c r="T195">
        <f xml:space="preserve"> 256000 / (1000000 / (8*(Table4[[#This Row],[Dec]]+1)))</f>
        <v>393.21600000000001</v>
      </c>
    </row>
    <row r="196" spans="8:20" x14ac:dyDescent="0.25">
      <c r="H196">
        <v>192</v>
      </c>
      <c r="I196">
        <f>2 * 2^(Table2[[#This Row],[Dec]]*0.055)</f>
        <v>3019.3033570121747</v>
      </c>
    </row>
    <row r="197" spans="8:20" x14ac:dyDescent="0.25">
      <c r="H197">
        <v>193</v>
      </c>
      <c r="I197">
        <f>2 * 2^(Table2[[#This Row],[Dec]]*0.055)</f>
        <v>3136.6307780492962</v>
      </c>
    </row>
    <row r="198" spans="8:20" x14ac:dyDescent="0.25">
      <c r="H198">
        <v>194</v>
      </c>
      <c r="I198">
        <f>2 * 2^(Table2[[#This Row],[Dec]]*0.055)</f>
        <v>3258.5174374601474</v>
      </c>
    </row>
    <row r="199" spans="8:20" x14ac:dyDescent="0.25">
      <c r="H199">
        <v>195</v>
      </c>
      <c r="I199">
        <f>2 * 2^(Table2[[#This Row],[Dec]]*0.055)</f>
        <v>3385.1405031596491</v>
      </c>
    </row>
    <row r="200" spans="8:20" x14ac:dyDescent="0.25">
      <c r="H200">
        <v>196</v>
      </c>
      <c r="I200">
        <f>2 * 2^(Table2[[#This Row],[Dec]]*0.055)</f>
        <v>3516.6840276490379</v>
      </c>
    </row>
    <row r="201" spans="8:20" x14ac:dyDescent="0.25">
      <c r="H201">
        <v>197</v>
      </c>
      <c r="I201">
        <f>2 * 2^(Table2[[#This Row],[Dec]]*0.055)</f>
        <v>3653.3392155447018</v>
      </c>
    </row>
    <row r="202" spans="8:20" x14ac:dyDescent="0.25">
      <c r="H202">
        <v>198</v>
      </c>
      <c r="I202">
        <f>2 * 2^(Table2[[#This Row],[Dec]]*0.055)</f>
        <v>3795.3047015029583</v>
      </c>
    </row>
    <row r="203" spans="8:20" x14ac:dyDescent="0.25">
      <c r="H203">
        <v>199</v>
      </c>
      <c r="I203">
        <f>2 * 2^(Table2[[#This Row],[Dec]]*0.055)</f>
        <v>3942.7868389447735</v>
      </c>
    </row>
    <row r="204" spans="8:20" x14ac:dyDescent="0.25">
      <c r="H204">
        <v>200</v>
      </c>
      <c r="I204">
        <f>2 * 2^(Table2[[#This Row],[Dec]]*0.055)</f>
        <v>4096</v>
      </c>
    </row>
    <row r="205" spans="8:20" x14ac:dyDescent="0.25">
      <c r="H205">
        <v>201</v>
      </c>
      <c r="I205">
        <f>2 * 2^(Table2[[#This Row],[Dec]]*0.055)</f>
        <v>4255.1668871072307</v>
      </c>
    </row>
    <row r="206" spans="8:20" x14ac:dyDescent="0.25">
      <c r="H206">
        <v>202</v>
      </c>
      <c r="I206">
        <f>2 * 2^(Table2[[#This Row],[Dec]]*0.055)</f>
        <v>4420.5188567221312</v>
      </c>
    </row>
    <row r="207" spans="8:20" x14ac:dyDescent="0.25">
      <c r="H207">
        <v>203</v>
      </c>
      <c r="I207">
        <f>2 * 2^(Table2[[#This Row],[Dec]]*0.055)</f>
        <v>4592.2962556047742</v>
      </c>
    </row>
    <row r="208" spans="8:20" x14ac:dyDescent="0.25">
      <c r="H208">
        <v>204</v>
      </c>
      <c r="I208">
        <f>2 * 2^(Table2[[#This Row],[Dec]]*0.055)</f>
        <v>4770.7487701747941</v>
      </c>
    </row>
    <row r="209" spans="8:9" x14ac:dyDescent="0.25">
      <c r="H209">
        <v>205</v>
      </c>
      <c r="I209">
        <f>2 * 2^(Table2[[#This Row],[Dec]]*0.055)</f>
        <v>4956.1357894422217</v>
      </c>
    </row>
    <row r="210" spans="8:9" x14ac:dyDescent="0.25">
      <c r="H210">
        <v>206</v>
      </c>
      <c r="I210">
        <f>2 * 2^(Table2[[#This Row],[Dec]]*0.055)</f>
        <v>5148.726782041409</v>
      </c>
    </row>
    <row r="211" spans="8:9" x14ac:dyDescent="0.25">
      <c r="H211">
        <v>207</v>
      </c>
      <c r="I211">
        <f>2 * 2^(Table2[[#This Row],[Dec]]*0.055)</f>
        <v>5348.8016879162033</v>
      </c>
    </row>
    <row r="212" spans="8:9" x14ac:dyDescent="0.25">
      <c r="H212">
        <v>208</v>
      </c>
      <c r="I212">
        <f>2 * 2^(Table2[[#This Row],[Dec]]*0.055)</f>
        <v>5556.6513252256609</v>
      </c>
    </row>
    <row r="213" spans="8:9" x14ac:dyDescent="0.25">
      <c r="H213">
        <v>209</v>
      </c>
      <c r="I213">
        <f>2 * 2^(Table2[[#This Row],[Dec]]*0.055)</f>
        <v>5772.5778130617091</v>
      </c>
    </row>
    <row r="214" spans="8:9" x14ac:dyDescent="0.25">
      <c r="H214">
        <v>210</v>
      </c>
      <c r="I214">
        <f>2 * 2^(Table2[[#This Row],[Dec]]*0.055)</f>
        <v>5996.8950105932854</v>
      </c>
    </row>
    <row r="215" spans="8:9" x14ac:dyDescent="0.25">
      <c r="H215">
        <v>211</v>
      </c>
      <c r="I215">
        <f>2 * 2^(Table2[[#This Row],[Dec]]*0.055)</f>
        <v>6229.9289732751731</v>
      </c>
    </row>
    <row r="216" spans="8:9" x14ac:dyDescent="0.25">
      <c r="H216">
        <v>212</v>
      </c>
      <c r="I216">
        <f>2 * 2^(Table2[[#This Row],[Dec]]*0.055)</f>
        <v>6472.0184267847799</v>
      </c>
    </row>
    <row r="217" spans="8:9" x14ac:dyDescent="0.25">
      <c r="H217">
        <v>213</v>
      </c>
      <c r="I217">
        <f>2 * 2^(Table2[[#This Row],[Dec]]*0.055)</f>
        <v>6723.5152593756029</v>
      </c>
    </row>
    <row r="218" spans="8:9" x14ac:dyDescent="0.25">
      <c r="H218">
        <v>214</v>
      </c>
      <c r="I218">
        <f>2 * 2^(Table2[[#This Row],[Dec]]*0.055)</f>
        <v>6984.7850333630968</v>
      </c>
    </row>
    <row r="219" spans="8:9" x14ac:dyDescent="0.25">
      <c r="H219">
        <v>215</v>
      </c>
      <c r="I219">
        <f>2 * 2^(Table2[[#This Row],[Dec]]*0.055)</f>
        <v>7256.2075164865282</v>
      </c>
    </row>
    <row r="220" spans="8:9" x14ac:dyDescent="0.25">
      <c r="H220">
        <v>216</v>
      </c>
      <c r="I220">
        <f>2 * 2^(Table2[[#This Row],[Dec]]*0.055)</f>
        <v>7538.1772339189738</v>
      </c>
    </row>
    <row r="221" spans="8:9" x14ac:dyDescent="0.25">
      <c r="H221">
        <v>217</v>
      </c>
      <c r="I221">
        <f>2 * 2^(Table2[[#This Row],[Dec]]*0.055)</f>
        <v>7831.104041727941</v>
      </c>
    </row>
    <row r="222" spans="8:9" x14ac:dyDescent="0.25">
      <c r="H222">
        <v>218</v>
      </c>
      <c r="I222">
        <f>2 * 2^(Table2[[#This Row],[Dec]]*0.055)</f>
        <v>8135.4137226201974</v>
      </c>
    </row>
    <row r="223" spans="8:9" x14ac:dyDescent="0.25">
      <c r="H223">
        <v>219</v>
      </c>
      <c r="I223">
        <f>2 * 2^(Table2[[#This Row],[Dec]]*0.055)</f>
        <v>8451.5486048367256</v>
      </c>
    </row>
    <row r="224" spans="8:9" x14ac:dyDescent="0.25">
      <c r="H224">
        <v>220</v>
      </c>
      <c r="I224">
        <f>2 * 2^(Table2[[#This Row],[Dec]]*0.055)</f>
        <v>8779.9682050973151</v>
      </c>
    </row>
    <row r="225" spans="8:9" x14ac:dyDescent="0.25">
      <c r="H225">
        <v>221</v>
      </c>
      <c r="I225">
        <f>2 * 2^(Table2[[#This Row],[Dec]]*0.055)</f>
        <v>9121.149896529394</v>
      </c>
    </row>
    <row r="226" spans="8:9" x14ac:dyDescent="0.25">
      <c r="H226">
        <v>222</v>
      </c>
      <c r="I226">
        <f>2 * 2^(Table2[[#This Row],[Dec]]*0.055)</f>
        <v>9475.5896025521197</v>
      </c>
    </row>
    <row r="227" spans="8:9" x14ac:dyDescent="0.25">
      <c r="H227">
        <v>223</v>
      </c>
      <c r="I227">
        <f>2 * 2^(Table2[[#This Row],[Dec]]*0.055)</f>
        <v>9843.8025177239579</v>
      </c>
    </row>
    <row r="228" spans="8:9" x14ac:dyDescent="0.25">
      <c r="H228">
        <v>224</v>
      </c>
      <c r="I228">
        <f>2 * 2^(Table2[[#This Row],[Dec]]*0.055)</f>
        <v>10226.323856602012</v>
      </c>
    </row>
    <row r="229" spans="8:9" x14ac:dyDescent="0.25">
      <c r="H229">
        <v>225</v>
      </c>
      <c r="I229">
        <f>2 * 2^(Table2[[#This Row],[Dec]]*0.055)</f>
        <v>10623.709631701071</v>
      </c>
    </row>
    <row r="230" spans="8:9" x14ac:dyDescent="0.25">
      <c r="H230">
        <v>226</v>
      </c>
      <c r="I230">
        <f>2 * 2^(Table2[[#This Row],[Dec]]*0.055)</f>
        <v>11036.537461683725</v>
      </c>
    </row>
    <row r="231" spans="8:9" x14ac:dyDescent="0.25">
      <c r="H231">
        <v>227</v>
      </c>
      <c r="I231">
        <f>2 * 2^(Table2[[#This Row],[Dec]]*0.055)</f>
        <v>11465.407410955828</v>
      </c>
    </row>
    <row r="232" spans="8:9" x14ac:dyDescent="0.25">
      <c r="H232">
        <v>228</v>
      </c>
      <c r="I232">
        <f>2 * 2^(Table2[[#This Row],[Dec]]*0.055)</f>
        <v>11910.942861887977</v>
      </c>
    </row>
    <row r="233" spans="8:9" x14ac:dyDescent="0.25">
      <c r="H233">
        <v>229</v>
      </c>
      <c r="I233">
        <f>2 * 2^(Table2[[#This Row],[Dec]]*0.055)</f>
        <v>12373.791420930673</v>
      </c>
    </row>
    <row r="234" spans="8:9" x14ac:dyDescent="0.25">
      <c r="H234">
        <v>230</v>
      </c>
      <c r="I234">
        <f>2 * 2^(Table2[[#This Row],[Dec]]*0.055)</f>
        <v>12854.625859940361</v>
      </c>
    </row>
    <row r="235" spans="8:9" x14ac:dyDescent="0.25">
      <c r="H235">
        <v>231</v>
      </c>
      <c r="I235">
        <f>2 * 2^(Table2[[#This Row],[Dec]]*0.055)</f>
        <v>13354.145094084601</v>
      </c>
    </row>
    <row r="236" spans="8:9" x14ac:dyDescent="0.25">
      <c r="H236">
        <v>232</v>
      </c>
      <c r="I236">
        <f>2 * 2^(Table2[[#This Row],[Dec]]*0.055)</f>
        <v>13873.075197747647</v>
      </c>
    </row>
    <row r="237" spans="8:9" x14ac:dyDescent="0.25">
      <c r="H237">
        <v>233</v>
      </c>
      <c r="I237">
        <f>2 * 2^(Table2[[#This Row],[Dec]]*0.055)</f>
        <v>14412.170459913175</v>
      </c>
    </row>
    <row r="238" spans="8:9" x14ac:dyDescent="0.25">
      <c r="H238">
        <v>234</v>
      </c>
      <c r="I238">
        <f>2 * 2^(Table2[[#This Row],[Dec]]*0.055)</f>
        <v>14972.214480558478</v>
      </c>
    </row>
    <row r="239" spans="8:9" x14ac:dyDescent="0.25">
      <c r="H239">
        <v>235</v>
      </c>
      <c r="I239">
        <f>2 * 2^(Table2[[#This Row],[Dec]]*0.055)</f>
        <v>15554.021309653301</v>
      </c>
    </row>
    <row r="240" spans="8:9" x14ac:dyDescent="0.25">
      <c r="H240">
        <v>236</v>
      </c>
      <c r="I240">
        <f>2 * 2^(Table2[[#This Row],[Dec]]*0.055)</f>
        <v>16158.436630419206</v>
      </c>
    </row>
    <row r="241" spans="8:9" x14ac:dyDescent="0.25">
      <c r="H241">
        <v>237</v>
      </c>
      <c r="I241">
        <f>2 * 2^(Table2[[#This Row],[Dec]]*0.055)</f>
        <v>16786.338988569416</v>
      </c>
    </row>
    <row r="242" spans="8:9" x14ac:dyDescent="0.25">
      <c r="H242">
        <v>238</v>
      </c>
      <c r="I242">
        <f>2 * 2^(Table2[[#This Row],[Dec]]*0.055)</f>
        <v>17438.641069315832</v>
      </c>
    </row>
    <row r="243" spans="8:9" x14ac:dyDescent="0.25">
      <c r="H243">
        <v>239</v>
      </c>
      <c r="I243">
        <f>2 * 2^(Table2[[#This Row],[Dec]]*0.055)</f>
        <v>18116.291023999285</v>
      </c>
    </row>
    <row r="244" spans="8:9" x14ac:dyDescent="0.25">
      <c r="H244">
        <v>240</v>
      </c>
      <c r="I244">
        <f>2 * 2^(Table2[[#This Row],[Dec]]*0.055)</f>
        <v>18820.273848271408</v>
      </c>
    </row>
    <row r="245" spans="8:9" x14ac:dyDescent="0.25">
      <c r="H245">
        <v>241</v>
      </c>
      <c r="I245">
        <f>2 * 2^(Table2[[#This Row],[Dec]]*0.055)</f>
        <v>19551.61281383174</v>
      </c>
    </row>
    <row r="246" spans="8:9" x14ac:dyDescent="0.25">
      <c r="H246">
        <v>242</v>
      </c>
      <c r="I246">
        <f>2 * 2^(Table2[[#This Row],[Dec]]*0.055)</f>
        <v>20311.37095580035</v>
      </c>
    </row>
    <row r="247" spans="8:9" x14ac:dyDescent="0.25">
      <c r="H247">
        <v>243</v>
      </c>
      <c r="I247">
        <f>2 * 2^(Table2[[#This Row],[Dec]]*0.055)</f>
        <v>21100.652617888994</v>
      </c>
    </row>
    <row r="248" spans="8:9" x14ac:dyDescent="0.25">
      <c r="H248">
        <v>244</v>
      </c>
      <c r="I248">
        <f>2 * 2^(Table2[[#This Row],[Dec]]*0.055)</f>
        <v>21920.605057615659</v>
      </c>
    </row>
    <row r="249" spans="8:9" x14ac:dyDescent="0.25">
      <c r="H249">
        <v>245</v>
      </c>
      <c r="I249">
        <f>2 * 2^(Table2[[#This Row],[Dec]]*0.055)</f>
        <v>22772.420113896831</v>
      </c>
    </row>
    <row r="250" spans="8:9" x14ac:dyDescent="0.25">
      <c r="H250">
        <v>246</v>
      </c>
      <c r="I250">
        <f>2 * 2^(Table2[[#This Row],[Dec]]*0.055)</f>
        <v>23657.335939440538</v>
      </c>
    </row>
    <row r="251" spans="8:9" x14ac:dyDescent="0.25">
      <c r="H251">
        <v>247</v>
      </c>
      <c r="I251">
        <f>2 * 2^(Table2[[#This Row],[Dec]]*0.055)</f>
        <v>24576.63880045883</v>
      </c>
    </row>
    <row r="252" spans="8:9" x14ac:dyDescent="0.25">
      <c r="H252">
        <v>248</v>
      </c>
      <c r="I252">
        <f>2 * 2^(Table2[[#This Row],[Dec]]*0.055)</f>
        <v>25531.664946315272</v>
      </c>
    </row>
    <row r="253" spans="8:9" x14ac:dyDescent="0.25">
      <c r="H253">
        <v>249</v>
      </c>
      <c r="I253">
        <f>2 * 2^(Table2[[#This Row],[Dec]]*0.055)</f>
        <v>26523.802551825473</v>
      </c>
    </row>
    <row r="254" spans="8:9" x14ac:dyDescent="0.25">
      <c r="H254">
        <v>250</v>
      </c>
      <c r="I254">
        <f>2 * 2^(Table2[[#This Row],[Dec]]*0.055)</f>
        <v>27554.493735033691</v>
      </c>
    </row>
    <row r="255" spans="8:9" x14ac:dyDescent="0.25">
      <c r="H255">
        <v>251</v>
      </c>
      <c r="I255">
        <f>2 * 2^(Table2[[#This Row],[Dec]]*0.055)</f>
        <v>28625.236653398239</v>
      </c>
    </row>
    <row r="256" spans="8:9" x14ac:dyDescent="0.25">
      <c r="H256">
        <v>252</v>
      </c>
      <c r="I256">
        <f>2 * 2^(Table2[[#This Row],[Dec]]*0.055)</f>
        <v>29737.587681432706</v>
      </c>
    </row>
    <row r="257" spans="8:9" x14ac:dyDescent="0.25">
      <c r="H257">
        <v>253</v>
      </c>
      <c r="I257">
        <f>2 * 2^(Table2[[#This Row],[Dec]]*0.055)</f>
        <v>30893.16367296888</v>
      </c>
    </row>
    <row r="258" spans="8:9" x14ac:dyDescent="0.25">
      <c r="H258">
        <v>254</v>
      </c>
      <c r="I258">
        <f>2 * 2^(Table2[[#This Row],[Dec]]*0.055)</f>
        <v>32093.644311328404</v>
      </c>
    </row>
    <row r="259" spans="8:9" x14ac:dyDescent="0.25">
      <c r="H259">
        <v>255</v>
      </c>
      <c r="I259">
        <f>2 * 2^(Table2[[#This Row],[Dec]]*0.055)</f>
        <v>33340.774550820846</v>
      </c>
    </row>
  </sheetData>
  <mergeCells count="2">
    <mergeCell ref="C2:F2"/>
    <mergeCell ref="H2:I2"/>
  </mergeCells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Butler</dc:creator>
  <cp:lastModifiedBy>Isaac Butler</cp:lastModifiedBy>
  <dcterms:created xsi:type="dcterms:W3CDTF">2023-09-27T11:13:23Z</dcterms:created>
  <dcterms:modified xsi:type="dcterms:W3CDTF">2023-10-01T20:52:43Z</dcterms:modified>
</cp:coreProperties>
</file>