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ome\Desktop\projektiData\stm32LCRMeter\"/>
    </mc:Choice>
  </mc:AlternateContent>
  <xr:revisionPtr revIDLastSave="0" documentId="13_ncr:1_{2D2F370C-5869-4DA9-9877-190F764082FE}" xr6:coauthVersionLast="47" xr6:coauthVersionMax="47" xr10:uidLastSave="{00000000-0000-0000-0000-000000000000}"/>
  <bookViews>
    <workbookView xWindow="-120" yWindow="-120" windowWidth="29040" windowHeight="15840" xr2:uid="{DA536B6A-3C56-4558-BDD5-4956CCE3D4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c r="E9" i="1"/>
  <c r="E10" i="1"/>
  <c r="E6" i="1"/>
  <c r="AD36" i="1"/>
  <c r="AD35" i="1"/>
  <c r="X36" i="1"/>
  <c r="X35" i="1"/>
  <c r="Q37" i="1"/>
  <c r="N37" i="1"/>
  <c r="J37" i="1"/>
  <c r="G37" i="1"/>
  <c r="X37" i="1" l="1"/>
  <c r="AD37" i="1"/>
</calcChain>
</file>

<file path=xl/sharedStrings.xml><?xml version="1.0" encoding="utf-8"?>
<sst xmlns="http://schemas.openxmlformats.org/spreadsheetml/2006/main" count="50" uniqueCount="40">
  <si>
    <t>Cap1 and cap2 in series</t>
  </si>
  <si>
    <t>Cap1 and cap2 in parallel</t>
  </si>
  <si>
    <t>Cap2</t>
  </si>
  <si>
    <t>Cap1</t>
  </si>
  <si>
    <t>cap2</t>
  </si>
  <si>
    <t>cap1+cap2 parallel</t>
  </si>
  <si>
    <t>DMM MESASURED</t>
  </si>
  <si>
    <t>nF</t>
  </si>
  <si>
    <t>cap1+cap2 in series</t>
  </si>
  <si>
    <t>ERROR</t>
  </si>
  <si>
    <t>%</t>
  </si>
  <si>
    <t>cap1 nF</t>
  </si>
  <si>
    <t>Null</t>
  </si>
  <si>
    <t xml:space="preserve">parallel esr should be </t>
  </si>
  <si>
    <t>( (1/cap1esr) + (1/cap2esr))^-1</t>
  </si>
  <si>
    <t>error</t>
  </si>
  <si>
    <t>measured</t>
  </si>
  <si>
    <t>theoretical</t>
  </si>
  <si>
    <t>cap1esr+cap2esr</t>
  </si>
  <si>
    <t>[0]</t>
  </si>
  <si>
    <t>[1]</t>
  </si>
  <si>
    <t>[2]</t>
  </si>
  <si>
    <t>[3]</t>
  </si>
  <si>
    <t>[4]</t>
  </si>
  <si>
    <t>Frequency</t>
  </si>
  <si>
    <t>cap1 esr ohm</t>
  </si>
  <si>
    <t>cap2 esr ohm</t>
  </si>
  <si>
    <t>impedance ohm</t>
  </si>
  <si>
    <t>Given DMM cant measure esr</t>
  </si>
  <si>
    <t>filtering formula placing -1 if sample is out of range</t>
  </si>
  <si>
    <t>(measured width too long or too short)</t>
  </si>
  <si>
    <t>For now only placing -1 for reactance measurements</t>
  </si>
  <si>
    <t>&lt;--</t>
  </si>
  <si>
    <t>Farad_HenryResult[i] and esrResult[i]  are iterations through set of frequency ranges. Here:</t>
  </si>
  <si>
    <t>Negative values represent capacitive load</t>
  </si>
  <si>
    <t>Gave best results since 80 ohm is reasonable close to 1k and 20 ohm (best sample can be separated from bad ones by selecting frequency where esr reading is in reasonable range (here 1-6 ohms vs 10-50k)</t>
  </si>
  <si>
    <t>perfomance test for design, 200 nF capacitors.</t>
  </si>
  <si>
    <t>(sign carried to esr measurement for now)</t>
  </si>
  <si>
    <t>DESIGNED DEVICE MEASURED</t>
  </si>
  <si>
    <t>better match with range resistors required for good esr measuring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</si>
</sst>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12" xfId="0" applyBorder="1"/>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38421</xdr:colOff>
      <xdr:row>11</xdr:row>
      <xdr:rowOff>118783</xdr:rowOff>
    </xdr:from>
    <xdr:to>
      <xdr:col>21</xdr:col>
      <xdr:colOff>426625</xdr:colOff>
      <xdr:row>27</xdr:row>
      <xdr:rowOff>23533</xdr:rowOff>
    </xdr:to>
    <xdr:pic>
      <xdr:nvPicPr>
        <xdr:cNvPr id="3" name="Picture 2" descr="A screenshot of a computer program&#10;&#10;Description automatically generated with medium confidence">
          <a:extLst>
            <a:ext uri="{FF2B5EF4-FFF2-40B4-BE49-F238E27FC236}">
              <a16:creationId xmlns:a16="http://schemas.microsoft.com/office/drawing/2014/main" id="{4A6FF5F8-5BA8-5E4B-8B01-BB581B826C02}"/>
            </a:ext>
          </a:extLst>
        </xdr:cNvPr>
        <xdr:cNvPicPr>
          <a:picLocks noChangeAspect="1"/>
        </xdr:cNvPicPr>
      </xdr:nvPicPr>
      <xdr:blipFill>
        <a:blip xmlns:r="http://schemas.openxmlformats.org/officeDocument/2006/relationships" r:embed="rId1"/>
        <a:stretch>
          <a:fillRect/>
        </a:stretch>
      </xdr:blipFill>
      <xdr:spPr>
        <a:xfrm>
          <a:off x="8801421" y="1833283"/>
          <a:ext cx="4674454" cy="2952750"/>
        </a:xfrm>
        <a:prstGeom prst="rect">
          <a:avLst/>
        </a:prstGeom>
      </xdr:spPr>
    </xdr:pic>
    <xdr:clientData/>
  </xdr:twoCellAnchor>
  <xdr:twoCellAnchor editAs="oneCell">
    <xdr:from>
      <xdr:col>21</xdr:col>
      <xdr:colOff>596955</xdr:colOff>
      <xdr:row>11</xdr:row>
      <xdr:rowOff>95250</xdr:rowOff>
    </xdr:from>
    <xdr:to>
      <xdr:col>29</xdr:col>
      <xdr:colOff>406455</xdr:colOff>
      <xdr:row>27</xdr:row>
      <xdr:rowOff>0</xdr:rowOff>
    </xdr:to>
    <xdr:pic>
      <xdr:nvPicPr>
        <xdr:cNvPr id="4" name="Picture 3" descr="A screenshot of a computer&#10;&#10;Description automatically generated with medium confidence">
          <a:extLst>
            <a:ext uri="{FF2B5EF4-FFF2-40B4-BE49-F238E27FC236}">
              <a16:creationId xmlns:a16="http://schemas.microsoft.com/office/drawing/2014/main" id="{9363D89B-89FF-498D-6F99-10FE279A120D}"/>
            </a:ext>
          </a:extLst>
        </xdr:cNvPr>
        <xdr:cNvPicPr>
          <a:picLocks noChangeAspect="1"/>
        </xdr:cNvPicPr>
      </xdr:nvPicPr>
      <xdr:blipFill>
        <a:blip xmlns:r="http://schemas.openxmlformats.org/officeDocument/2006/relationships" r:embed="rId2"/>
        <a:stretch>
          <a:fillRect/>
        </a:stretch>
      </xdr:blipFill>
      <xdr:spPr>
        <a:xfrm>
          <a:off x="13589055" y="1809750"/>
          <a:ext cx="4686300" cy="2952750"/>
        </a:xfrm>
        <a:prstGeom prst="rect">
          <a:avLst/>
        </a:prstGeom>
      </xdr:spPr>
    </xdr:pic>
    <xdr:clientData/>
  </xdr:twoCellAnchor>
  <xdr:twoCellAnchor editAs="oneCell">
    <xdr:from>
      <xdr:col>30</xdr:col>
      <xdr:colOff>31857</xdr:colOff>
      <xdr:row>12</xdr:row>
      <xdr:rowOff>14408</xdr:rowOff>
    </xdr:from>
    <xdr:to>
      <xdr:col>37</xdr:col>
      <xdr:colOff>422381</xdr:colOff>
      <xdr:row>27</xdr:row>
      <xdr:rowOff>52508</xdr:rowOff>
    </xdr:to>
    <xdr:pic>
      <xdr:nvPicPr>
        <xdr:cNvPr id="5" name="Picture 4" descr="A screenshot of a computer program&#10;&#10;Description automatically generated with medium confidence">
          <a:extLst>
            <a:ext uri="{FF2B5EF4-FFF2-40B4-BE49-F238E27FC236}">
              <a16:creationId xmlns:a16="http://schemas.microsoft.com/office/drawing/2014/main" id="{88801242-13AA-B03A-3CDD-96B160C4597B}"/>
            </a:ext>
          </a:extLst>
        </xdr:cNvPr>
        <xdr:cNvPicPr>
          <a:picLocks noChangeAspect="1"/>
        </xdr:cNvPicPr>
      </xdr:nvPicPr>
      <xdr:blipFill>
        <a:blip xmlns:r="http://schemas.openxmlformats.org/officeDocument/2006/relationships" r:embed="rId3"/>
        <a:stretch>
          <a:fillRect/>
        </a:stretch>
      </xdr:blipFill>
      <xdr:spPr>
        <a:xfrm>
          <a:off x="18375886" y="1919408"/>
          <a:ext cx="4626348" cy="2895600"/>
        </a:xfrm>
        <a:prstGeom prst="rect">
          <a:avLst/>
        </a:prstGeom>
      </xdr:spPr>
    </xdr:pic>
    <xdr:clientData/>
  </xdr:twoCellAnchor>
  <xdr:twoCellAnchor editAs="oneCell">
    <xdr:from>
      <xdr:col>6</xdr:col>
      <xdr:colOff>123265</xdr:colOff>
      <xdr:row>11</xdr:row>
      <xdr:rowOff>112057</xdr:rowOff>
    </xdr:from>
    <xdr:to>
      <xdr:col>13</xdr:col>
      <xdr:colOff>557130</xdr:colOff>
      <xdr:row>27</xdr:row>
      <xdr:rowOff>33616</xdr:rowOff>
    </xdr:to>
    <xdr:pic>
      <xdr:nvPicPr>
        <xdr:cNvPr id="6" name="Picture 5">
          <a:extLst>
            <a:ext uri="{FF2B5EF4-FFF2-40B4-BE49-F238E27FC236}">
              <a16:creationId xmlns:a16="http://schemas.microsoft.com/office/drawing/2014/main" id="{E835D686-5894-8949-5D69-3643445F1A30}"/>
            </a:ext>
          </a:extLst>
        </xdr:cNvPr>
        <xdr:cNvPicPr>
          <a:picLocks noChangeAspect="1"/>
        </xdr:cNvPicPr>
      </xdr:nvPicPr>
      <xdr:blipFill>
        <a:blip xmlns:r="http://schemas.openxmlformats.org/officeDocument/2006/relationships" r:embed="rId4"/>
        <a:stretch>
          <a:fillRect/>
        </a:stretch>
      </xdr:blipFill>
      <xdr:spPr>
        <a:xfrm>
          <a:off x="3944471" y="1826557"/>
          <a:ext cx="4669688" cy="29695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92B9-725D-47C5-84CF-6E1B21CE7BBA}">
  <dimension ref="A2:AE40"/>
  <sheetViews>
    <sheetView tabSelected="1" zoomScale="85" zoomScaleNormal="85" workbookViewId="0">
      <selection activeCell="D41" sqref="D41"/>
    </sheetView>
  </sheetViews>
  <sheetFormatPr defaultRowHeight="15" x14ac:dyDescent="0.25"/>
  <cols>
    <col min="5" max="5" width="12" bestFit="1" customWidth="1"/>
  </cols>
  <sheetData>
    <row r="2" spans="1:31" x14ac:dyDescent="0.25">
      <c r="B2" t="s">
        <v>36</v>
      </c>
    </row>
    <row r="4" spans="1:31" x14ac:dyDescent="0.25">
      <c r="B4" t="s">
        <v>33</v>
      </c>
    </row>
    <row r="5" spans="1:31" x14ac:dyDescent="0.25">
      <c r="B5" s="1"/>
      <c r="C5" s="2" t="s">
        <v>24</v>
      </c>
      <c r="D5" s="2"/>
      <c r="E5" s="2" t="s">
        <v>27</v>
      </c>
      <c r="F5" s="3"/>
    </row>
    <row r="6" spans="1:31" x14ac:dyDescent="0.25">
      <c r="B6" s="4" t="s">
        <v>19</v>
      </c>
      <c r="C6">
        <v>50</v>
      </c>
      <c r="E6">
        <f>1/(C6*192/1000000000*2*PI())</f>
        <v>16578.639905405766</v>
      </c>
      <c r="F6" s="5"/>
    </row>
    <row r="7" spans="1:31" x14ac:dyDescent="0.25">
      <c r="B7" s="4" t="s">
        <v>20</v>
      </c>
      <c r="C7">
        <v>1000</v>
      </c>
      <c r="E7">
        <f t="shared" ref="E7:E10" si="0">1/(C7*192/1000000000*2*PI())</f>
        <v>828.93199527028821</v>
      </c>
      <c r="F7" s="5"/>
    </row>
    <row r="8" spans="1:31" x14ac:dyDescent="0.25">
      <c r="B8" s="4" t="s">
        <v>21</v>
      </c>
      <c r="C8">
        <v>10000</v>
      </c>
      <c r="E8">
        <f t="shared" si="0"/>
        <v>82.893199527028827</v>
      </c>
      <c r="F8" s="5" t="s">
        <v>32</v>
      </c>
      <c r="G8" t="s">
        <v>35</v>
      </c>
    </row>
    <row r="9" spans="1:31" x14ac:dyDescent="0.25">
      <c r="B9" s="4" t="s">
        <v>22</v>
      </c>
      <c r="C9">
        <v>50000</v>
      </c>
      <c r="E9">
        <f t="shared" si="0"/>
        <v>16.578639905405765</v>
      </c>
      <c r="F9" s="5"/>
    </row>
    <row r="10" spans="1:31" x14ac:dyDescent="0.25">
      <c r="B10" s="6" t="s">
        <v>23</v>
      </c>
      <c r="C10" s="7">
        <v>100000</v>
      </c>
      <c r="D10" s="7"/>
      <c r="E10" s="7">
        <f t="shared" si="0"/>
        <v>8.2893199527028827</v>
      </c>
      <c r="F10" s="8"/>
    </row>
    <row r="11" spans="1:31" x14ac:dyDescent="0.25">
      <c r="G11" t="s">
        <v>3</v>
      </c>
      <c r="O11" t="s">
        <v>2</v>
      </c>
      <c r="W11" t="s">
        <v>1</v>
      </c>
      <c r="AE11" t="s">
        <v>0</v>
      </c>
    </row>
    <row r="13" spans="1:31" x14ac:dyDescent="0.25">
      <c r="A13" t="s">
        <v>29</v>
      </c>
    </row>
    <row r="14" spans="1:31" x14ac:dyDescent="0.25">
      <c r="A14" t="s">
        <v>30</v>
      </c>
    </row>
    <row r="15" spans="1:31" x14ac:dyDescent="0.25">
      <c r="A15" t="s">
        <v>31</v>
      </c>
    </row>
    <row r="17" spans="1:27" x14ac:dyDescent="0.25">
      <c r="A17" t="s">
        <v>34</v>
      </c>
    </row>
    <row r="18" spans="1:27" x14ac:dyDescent="0.25">
      <c r="A18" t="s">
        <v>37</v>
      </c>
    </row>
    <row r="31" spans="1:27" x14ac:dyDescent="0.25">
      <c r="U31" t="s">
        <v>13</v>
      </c>
      <c r="AA31" t="s">
        <v>13</v>
      </c>
    </row>
    <row r="32" spans="1:27" x14ac:dyDescent="0.25">
      <c r="U32" t="s">
        <v>14</v>
      </c>
      <c r="AA32" t="s">
        <v>18</v>
      </c>
    </row>
    <row r="33" spans="1:30" x14ac:dyDescent="0.25">
      <c r="A33" t="s">
        <v>28</v>
      </c>
    </row>
    <row r="34" spans="1:30" x14ac:dyDescent="0.25">
      <c r="E34" s="11"/>
      <c r="F34" s="9"/>
      <c r="G34" s="9" t="s">
        <v>11</v>
      </c>
      <c r="H34" s="9" t="s">
        <v>25</v>
      </c>
      <c r="I34" s="9"/>
      <c r="J34" s="9" t="s">
        <v>4</v>
      </c>
      <c r="K34" s="9" t="s">
        <v>26</v>
      </c>
      <c r="L34" s="9"/>
      <c r="M34" s="9"/>
      <c r="N34" s="9" t="s">
        <v>5</v>
      </c>
      <c r="O34" s="9"/>
      <c r="P34" s="9"/>
      <c r="Q34" s="9" t="s">
        <v>8</v>
      </c>
      <c r="R34" s="9"/>
      <c r="S34" s="10"/>
    </row>
    <row r="35" spans="1:30" x14ac:dyDescent="0.25">
      <c r="A35" t="s">
        <v>6</v>
      </c>
      <c r="E35" s="12" t="s">
        <v>7</v>
      </c>
      <c r="G35">
        <v>192.22</v>
      </c>
      <c r="H35" t="s">
        <v>12</v>
      </c>
      <c r="J35">
        <v>198.01</v>
      </c>
      <c r="K35" t="s">
        <v>12</v>
      </c>
      <c r="N35">
        <v>391.6</v>
      </c>
      <c r="O35" t="s">
        <v>12</v>
      </c>
      <c r="Q35">
        <v>97.98</v>
      </c>
      <c r="R35" t="s">
        <v>12</v>
      </c>
      <c r="S35" s="5"/>
      <c r="U35" s="1" t="s">
        <v>17</v>
      </c>
      <c r="V35" s="2"/>
      <c r="W35" s="2"/>
      <c r="X35" s="3">
        <f>(1/H36+1/K36)^-1</f>
        <v>1.4213869382022473</v>
      </c>
      <c r="AA35" s="1" t="s">
        <v>17</v>
      </c>
      <c r="AB35" s="2"/>
      <c r="AC35" s="2"/>
      <c r="AD35" s="3">
        <f>H36+K36</f>
        <v>5.6959999999999997</v>
      </c>
    </row>
    <row r="36" spans="1:30" x14ac:dyDescent="0.25">
      <c r="A36" t="s">
        <v>38</v>
      </c>
      <c r="E36" s="12" t="s">
        <v>7</v>
      </c>
      <c r="G36">
        <v>191.15</v>
      </c>
      <c r="H36">
        <v>2.726</v>
      </c>
      <c r="J36">
        <v>199.99</v>
      </c>
      <c r="K36">
        <v>2.97</v>
      </c>
      <c r="N36">
        <v>388.8</v>
      </c>
      <c r="O36">
        <v>1.2290000000000001</v>
      </c>
      <c r="Q36">
        <v>95.1</v>
      </c>
      <c r="R36">
        <v>5.4589999999999996</v>
      </c>
      <c r="S36" s="5"/>
      <c r="U36" s="4" t="s">
        <v>16</v>
      </c>
      <c r="X36" s="5">
        <f>O36</f>
        <v>1.2290000000000001</v>
      </c>
      <c r="AA36" s="4" t="s">
        <v>16</v>
      </c>
      <c r="AD36" s="5">
        <f>R36</f>
        <v>5.4589999999999996</v>
      </c>
    </row>
    <row r="37" spans="1:30" x14ac:dyDescent="0.25">
      <c r="A37" t="s">
        <v>9</v>
      </c>
      <c r="E37" s="13" t="s">
        <v>10</v>
      </c>
      <c r="F37" s="7"/>
      <c r="G37" s="7">
        <f>ABS(G35/G36-1)*100</f>
        <v>0.55976981428196293</v>
      </c>
      <c r="H37" s="7"/>
      <c r="I37" s="7"/>
      <c r="J37" s="7">
        <f>ABS(J35/J36-1)*100</f>
        <v>0.99004950247513213</v>
      </c>
      <c r="K37" s="7"/>
      <c r="L37" s="7"/>
      <c r="M37" s="7"/>
      <c r="N37" s="7">
        <f>ABS(N35/N36-1)*100</f>
        <v>0.72016460905350854</v>
      </c>
      <c r="O37" s="7"/>
      <c r="P37" s="7"/>
      <c r="Q37" s="7">
        <f>ABS(Q35/Q36-1)*100</f>
        <v>3.0283911671924457</v>
      </c>
      <c r="R37" s="7"/>
      <c r="S37" s="8"/>
      <c r="U37" s="6" t="s">
        <v>15</v>
      </c>
      <c r="V37" s="7" t="s">
        <v>10</v>
      </c>
      <c r="W37" s="7"/>
      <c r="X37" s="8">
        <f>ABS(X35/X36-1)*100</f>
        <v>15.653941269507499</v>
      </c>
      <c r="AA37" s="6" t="s">
        <v>15</v>
      </c>
      <c r="AB37" s="7" t="s">
        <v>10</v>
      </c>
      <c r="AC37" s="7"/>
      <c r="AD37" s="8">
        <f>ABS(AD35/AD36-1)*100</f>
        <v>4.3414544788422882</v>
      </c>
    </row>
    <row r="40" spans="1:30" x14ac:dyDescent="0.25">
      <c r="U40" t="s">
        <v>39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B7CBDA14FA041C4B9633B81DAE1C82BA" ma:contentTypeVersion="14" ma:contentTypeDescription="Luo uusi asiakirja." ma:contentTypeScope="" ma:versionID="890d2fb7fe82740e989cd8a89c0df3f8">
  <xsd:schema xmlns:xsd="http://www.w3.org/2001/XMLSchema" xmlns:xs="http://www.w3.org/2001/XMLSchema" xmlns:p="http://schemas.microsoft.com/office/2006/metadata/properties" xmlns:ns3="2ca8a81d-7ac8-4dad-a0ad-f640eb7648a0" xmlns:ns4="fbbe23d5-837f-48fb-8b4c-eb0b96e21da5" targetNamespace="http://schemas.microsoft.com/office/2006/metadata/properties" ma:root="true" ma:fieldsID="487835b747fc565350f57c91d3052844" ns3:_="" ns4:_="">
    <xsd:import namespace="2ca8a81d-7ac8-4dad-a0ad-f640eb7648a0"/>
    <xsd:import namespace="fbbe23d5-837f-48fb-8b4c-eb0b96e21da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a8a81d-7ac8-4dad-a0ad-f640eb764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bbe23d5-837f-48fb-8b4c-eb0b96e21da5" elementFormDefault="qualified">
    <xsd:import namespace="http://schemas.microsoft.com/office/2006/documentManagement/types"/>
    <xsd:import namespace="http://schemas.microsoft.com/office/infopath/2007/PartnerControls"/>
    <xsd:element name="SharedWithUsers" ma:index="10"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Jakamisen tiedot" ma:internalName="SharedWithDetails" ma:readOnly="true">
      <xsd:simpleType>
        <xsd:restriction base="dms:Note">
          <xsd:maxLength value="255"/>
        </xsd:restriction>
      </xsd:simpleType>
    </xsd:element>
    <xsd:element name="SharingHintHash" ma:index="12" nillable="true" ma:displayName="Jakamisvihjeen hajautus"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ca8a81d-7ac8-4dad-a0ad-f640eb7648a0" xsi:nil="true"/>
  </documentManagement>
</p:properties>
</file>

<file path=customXml/itemProps1.xml><?xml version="1.0" encoding="utf-8"?>
<ds:datastoreItem xmlns:ds="http://schemas.openxmlformats.org/officeDocument/2006/customXml" ds:itemID="{DCDC802F-3529-4681-B405-4D91E128E4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a8a81d-7ac8-4dad-a0ad-f640eb7648a0"/>
    <ds:schemaRef ds:uri="fbbe23d5-837f-48fb-8b4c-eb0b96e21d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166B5D-A331-428D-96B4-EBD93059AAC1}">
  <ds:schemaRefs>
    <ds:schemaRef ds:uri="http://schemas.microsoft.com/sharepoint/v3/contenttype/forms"/>
  </ds:schemaRefs>
</ds:datastoreItem>
</file>

<file path=customXml/itemProps3.xml><?xml version="1.0" encoding="utf-8"?>
<ds:datastoreItem xmlns:ds="http://schemas.openxmlformats.org/officeDocument/2006/customXml" ds:itemID="{315A6F62-AD57-4C72-92C7-F1AC6C668150}">
  <ds:schemaRefs>
    <ds:schemaRef ds:uri="http://schemas.microsoft.com/office/infopath/2007/PartnerControls"/>
    <ds:schemaRef ds:uri="http://www.w3.org/XML/1998/namespace"/>
    <ds:schemaRef ds:uri="http://purl.org/dc/terms/"/>
    <ds:schemaRef ds:uri="http://purl.org/dc/elements/1.1/"/>
    <ds:schemaRef ds:uri="http://schemas.microsoft.com/office/2006/documentManagement/types"/>
    <ds:schemaRef ds:uri="http://purl.org/dc/dcmitype/"/>
    <ds:schemaRef ds:uri="fbbe23d5-837f-48fb-8b4c-eb0b96e21da5"/>
    <ds:schemaRef ds:uri="http://schemas.openxmlformats.org/package/2006/metadata/core-properties"/>
    <ds:schemaRef ds:uri="2ca8a81d-7ac8-4dad-a0ad-f640eb7648a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2023-05-26T11:29:51Z</dcterms:created>
  <dcterms:modified xsi:type="dcterms:W3CDTF">2023-06-09T08:54:48Z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0x010100B7CBDA14FA041C4B9633B81DAE1C82BA</vt:lpwstr>
  </property>
</Properties>
</file>