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1252" documentId="13_ncr:1_{027DCE2B-B602-4E46-A668-8A68CF8D0C6B}" xr6:coauthVersionLast="47" xr6:coauthVersionMax="47" xr10:uidLastSave="{9F0D970C-E2E8-40D5-B5AC-A5054CB6362D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Sheet1!$A$1:$O$592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3" i="1" l="1"/>
  <c r="M673" i="1"/>
  <c r="N670" i="1"/>
  <c r="M670" i="1"/>
  <c r="N667" i="1"/>
  <c r="M667" i="1"/>
  <c r="N664" i="1"/>
  <c r="M664" i="1"/>
  <c r="N662" i="1"/>
  <c r="M662" i="1"/>
  <c r="N660" i="1"/>
  <c r="M660" i="1"/>
  <c r="N658" i="1"/>
  <c r="M658" i="1"/>
  <c r="N656" i="1"/>
  <c r="M656" i="1"/>
  <c r="N654" i="1"/>
  <c r="M654" i="1"/>
  <c r="N651" i="1"/>
  <c r="M651" i="1"/>
  <c r="N648" i="1"/>
  <c r="M648" i="1"/>
  <c r="N645" i="1"/>
  <c r="M645" i="1"/>
  <c r="N642" i="1"/>
  <c r="M642" i="1"/>
  <c r="N639" i="1"/>
  <c r="M639" i="1"/>
  <c r="N636" i="1"/>
  <c r="M636" i="1"/>
  <c r="N633" i="1"/>
  <c r="M633" i="1"/>
  <c r="N631" i="1"/>
  <c r="M631" i="1"/>
  <c r="N629" i="1"/>
  <c r="M629" i="1"/>
  <c r="N627" i="1"/>
  <c r="M627" i="1"/>
  <c r="N625" i="1"/>
  <c r="M625" i="1"/>
  <c r="N623" i="1"/>
  <c r="M623" i="1"/>
  <c r="N621" i="1"/>
  <c r="M621" i="1"/>
  <c r="M619" i="1"/>
  <c r="N619" i="1"/>
  <c r="M617" i="1"/>
  <c r="N617" i="1"/>
  <c r="N615" i="1"/>
  <c r="M615" i="1"/>
  <c r="N612" i="1"/>
  <c r="M612" i="1"/>
  <c r="N609" i="1"/>
  <c r="M609" i="1"/>
  <c r="N607" i="1"/>
  <c r="M607" i="1"/>
  <c r="N605" i="1"/>
  <c r="M605" i="1"/>
  <c r="M603" i="1"/>
  <c r="N603" i="1"/>
  <c r="N601" i="1"/>
  <c r="M601" i="1"/>
  <c r="N599" i="1"/>
  <c r="M599" i="1"/>
  <c r="N597" i="1"/>
  <c r="M597" i="1"/>
  <c r="N595" i="1"/>
  <c r="M595" i="1"/>
  <c r="N593" i="1"/>
  <c r="M593" i="1"/>
  <c r="K584" i="1"/>
  <c r="K581" i="1"/>
  <c r="K590" i="1"/>
  <c r="K575" i="1"/>
  <c r="N575" i="1" s="1"/>
  <c r="N572" i="1"/>
  <c r="M572" i="1"/>
  <c r="K240" i="1"/>
  <c r="M234" i="1"/>
  <c r="N234" i="1"/>
  <c r="M237" i="1"/>
  <c r="N237" i="1"/>
  <c r="N17" i="1"/>
  <c r="M17" i="1"/>
  <c r="N569" i="1"/>
  <c r="M569" i="1"/>
  <c r="N566" i="1"/>
  <c r="M566" i="1"/>
  <c r="N563" i="1"/>
  <c r="M563" i="1"/>
  <c r="N560" i="1"/>
  <c r="M560" i="1"/>
  <c r="N557" i="1"/>
  <c r="M557" i="1"/>
  <c r="N554" i="1"/>
  <c r="M554" i="1"/>
  <c r="N551" i="1"/>
  <c r="M551" i="1"/>
  <c r="N548" i="1"/>
  <c r="M548" i="1"/>
  <c r="M103" i="1"/>
  <c r="N103" i="1"/>
  <c r="N100" i="1"/>
  <c r="M100" i="1"/>
  <c r="N545" i="1"/>
  <c r="M545" i="1"/>
  <c r="N542" i="1"/>
  <c r="M542" i="1"/>
  <c r="N539" i="1"/>
  <c r="M539" i="1"/>
  <c r="N77" i="1"/>
  <c r="M77" i="1"/>
  <c r="N41" i="1"/>
  <c r="M41" i="1"/>
  <c r="N536" i="1"/>
  <c r="M536" i="1"/>
  <c r="N533" i="1"/>
  <c r="M533" i="1"/>
  <c r="K113" i="1"/>
  <c r="K116" i="1"/>
  <c r="K119" i="1"/>
  <c r="K122" i="1"/>
  <c r="J113" i="1"/>
  <c r="J116" i="1"/>
  <c r="J119" i="1"/>
  <c r="J122" i="1"/>
  <c r="I113" i="1"/>
  <c r="I116" i="1"/>
  <c r="I119" i="1"/>
  <c r="I122" i="1"/>
  <c r="K110" i="1"/>
  <c r="J110" i="1"/>
  <c r="I110" i="1"/>
  <c r="K530" i="1"/>
  <c r="K527" i="1"/>
  <c r="K524" i="1"/>
  <c r="K521" i="1"/>
  <c r="J530" i="1"/>
  <c r="J527" i="1"/>
  <c r="J524" i="1"/>
  <c r="J521" i="1"/>
  <c r="I530" i="1"/>
  <c r="I527" i="1"/>
  <c r="I524" i="1"/>
  <c r="I521" i="1"/>
  <c r="K518" i="1"/>
  <c r="J518" i="1"/>
  <c r="I518" i="1"/>
  <c r="K515" i="1"/>
  <c r="J515" i="1"/>
  <c r="I515" i="1"/>
  <c r="I507" i="1"/>
  <c r="J507" i="1"/>
  <c r="N513" i="1"/>
  <c r="M513" i="1"/>
  <c r="N511" i="1"/>
  <c r="M511" i="1"/>
  <c r="J509" i="1"/>
  <c r="I509" i="1"/>
  <c r="J505" i="1"/>
  <c r="I505" i="1"/>
  <c r="J503" i="1"/>
  <c r="I503" i="1"/>
  <c r="J501" i="1"/>
  <c r="I501" i="1"/>
  <c r="J499" i="1"/>
  <c r="I499" i="1"/>
  <c r="M497" i="1"/>
  <c r="N497" i="1"/>
  <c r="M495" i="1"/>
  <c r="N495" i="1"/>
  <c r="M493" i="1"/>
  <c r="N493" i="1"/>
  <c r="M491" i="1"/>
  <c r="N491" i="1"/>
  <c r="M489" i="1"/>
  <c r="N489" i="1"/>
  <c r="M487" i="1"/>
  <c r="N487" i="1"/>
  <c r="M485" i="1"/>
  <c r="N485" i="1"/>
  <c r="N483" i="1"/>
  <c r="M483" i="1"/>
  <c r="K480" i="1"/>
  <c r="J480" i="1"/>
  <c r="I480" i="1"/>
  <c r="K477" i="1"/>
  <c r="J477" i="1"/>
  <c r="I477" i="1"/>
  <c r="K474" i="1"/>
  <c r="J474" i="1"/>
  <c r="I474" i="1"/>
  <c r="K471" i="1"/>
  <c r="J471" i="1"/>
  <c r="I471" i="1"/>
  <c r="K462" i="1"/>
  <c r="K468" i="1"/>
  <c r="J468" i="1"/>
  <c r="I468" i="1"/>
  <c r="K465" i="1"/>
  <c r="J465" i="1"/>
  <c r="I465" i="1"/>
  <c r="J462" i="1"/>
  <c r="I462" i="1"/>
  <c r="I456" i="1"/>
  <c r="J456" i="1"/>
  <c r="K456" i="1"/>
  <c r="K459" i="1"/>
  <c r="J459" i="1"/>
  <c r="I459" i="1"/>
  <c r="N454" i="1"/>
  <c r="M454" i="1"/>
  <c r="N452" i="1"/>
  <c r="M452" i="1"/>
  <c r="N450" i="1"/>
  <c r="M450" i="1"/>
  <c r="N448" i="1"/>
  <c r="M448" i="1"/>
  <c r="N445" i="1"/>
  <c r="N439" i="1"/>
  <c r="N436" i="1"/>
  <c r="N434" i="1"/>
  <c r="M434" i="1"/>
  <c r="M445" i="1"/>
  <c r="N442" i="1"/>
  <c r="M442" i="1"/>
  <c r="M439" i="1"/>
  <c r="M436" i="1"/>
  <c r="N431" i="1"/>
  <c r="M431" i="1"/>
  <c r="N428" i="1"/>
  <c r="M428" i="1"/>
  <c r="N425" i="1"/>
  <c r="M425" i="1"/>
  <c r="N178" i="1"/>
  <c r="M178" i="1"/>
  <c r="N175" i="1"/>
  <c r="M175" i="1"/>
  <c r="N173" i="1"/>
  <c r="M173" i="1"/>
  <c r="N170" i="1"/>
  <c r="M170" i="1"/>
  <c r="M168" i="1"/>
  <c r="N168" i="1"/>
  <c r="N422" i="1"/>
  <c r="M422" i="1"/>
  <c r="N419" i="1"/>
  <c r="M419" i="1"/>
  <c r="N416" i="1"/>
  <c r="M416" i="1"/>
  <c r="N413" i="1"/>
  <c r="M413" i="1"/>
  <c r="N411" i="1"/>
  <c r="M411" i="1"/>
  <c r="N408" i="1"/>
  <c r="M408" i="1"/>
  <c r="N405" i="1"/>
  <c r="M405" i="1"/>
  <c r="N402" i="1"/>
  <c r="M402" i="1"/>
  <c r="N399" i="1"/>
  <c r="M399" i="1"/>
  <c r="N397" i="1"/>
  <c r="M397" i="1"/>
  <c r="N389" i="1"/>
  <c r="M389" i="1"/>
  <c r="N395" i="1"/>
  <c r="M395" i="1"/>
  <c r="N393" i="1"/>
  <c r="M393" i="1"/>
  <c r="N391" i="1"/>
  <c r="M391" i="1"/>
  <c r="M377" i="1"/>
  <c r="M380" i="1"/>
  <c r="M383" i="1"/>
  <c r="N347" i="1"/>
  <c r="N386" i="1"/>
  <c r="M386" i="1"/>
  <c r="N383" i="1"/>
  <c r="N380" i="1"/>
  <c r="N377" i="1"/>
  <c r="N374" i="1"/>
  <c r="M374" i="1"/>
  <c r="N371" i="1"/>
  <c r="M371" i="1"/>
  <c r="N368" i="1"/>
  <c r="M368" i="1"/>
  <c r="N365" i="1"/>
  <c r="M365" i="1"/>
  <c r="N362" i="1"/>
  <c r="M362" i="1"/>
  <c r="N359" i="1"/>
  <c r="M359" i="1"/>
  <c r="N356" i="1"/>
  <c r="M356" i="1"/>
  <c r="N353" i="1"/>
  <c r="M353" i="1"/>
  <c r="N350" i="1"/>
  <c r="M350" i="1"/>
  <c r="M347" i="1"/>
  <c r="N344" i="1"/>
  <c r="N317" i="1"/>
  <c r="N314" i="1"/>
  <c r="N302" i="1"/>
  <c r="M299" i="1"/>
  <c r="N299" i="1"/>
  <c r="M302" i="1"/>
  <c r="M305" i="1"/>
  <c r="N305" i="1"/>
  <c r="M308" i="1"/>
  <c r="N308" i="1"/>
  <c r="M311" i="1"/>
  <c r="N311" i="1"/>
  <c r="M314" i="1"/>
  <c r="M317" i="1"/>
  <c r="M320" i="1"/>
  <c r="N320" i="1"/>
  <c r="M323" i="1"/>
  <c r="N323" i="1"/>
  <c r="M326" i="1"/>
  <c r="N326" i="1"/>
  <c r="M329" i="1"/>
  <c r="N329" i="1"/>
  <c r="M332" i="1"/>
  <c r="N332" i="1"/>
  <c r="M335" i="1"/>
  <c r="N335" i="1"/>
  <c r="M338" i="1"/>
  <c r="N338" i="1"/>
  <c r="M341" i="1"/>
  <c r="N341" i="1"/>
  <c r="M344" i="1"/>
  <c r="N296" i="1"/>
  <c r="M296" i="1"/>
  <c r="N294" i="1"/>
  <c r="M294" i="1"/>
  <c r="M267" i="1"/>
  <c r="N267" i="1"/>
  <c r="M270" i="1"/>
  <c r="N270" i="1"/>
  <c r="M273" i="1"/>
  <c r="N273" i="1"/>
  <c r="M276" i="1"/>
  <c r="N276" i="1"/>
  <c r="M279" i="1"/>
  <c r="N279" i="1"/>
  <c r="M282" i="1"/>
  <c r="N282" i="1"/>
  <c r="M285" i="1"/>
  <c r="N285" i="1"/>
  <c r="M288" i="1"/>
  <c r="N288" i="1"/>
  <c r="M291" i="1"/>
  <c r="N291" i="1"/>
  <c r="M264" i="1"/>
  <c r="N264" i="1"/>
  <c r="N261" i="1"/>
  <c r="M261" i="1"/>
  <c r="M259" i="1"/>
  <c r="N259" i="1"/>
  <c r="M253" i="1"/>
  <c r="N253" i="1"/>
  <c r="M255" i="1"/>
  <c r="N255" i="1"/>
  <c r="N257" i="1"/>
  <c r="M257" i="1"/>
  <c r="N251" i="1"/>
  <c r="N249" i="1"/>
  <c r="M249" i="1"/>
  <c r="M251" i="1"/>
  <c r="N247" i="1"/>
  <c r="M247" i="1"/>
  <c r="N245" i="1"/>
  <c r="M245" i="1"/>
  <c r="N243" i="1"/>
  <c r="M243" i="1"/>
  <c r="N240" i="1"/>
  <c r="M240" i="1"/>
  <c r="N231" i="1"/>
  <c r="M231" i="1"/>
  <c r="N229" i="1"/>
  <c r="M229" i="1"/>
  <c r="N226" i="1"/>
  <c r="M226" i="1"/>
  <c r="N223" i="1"/>
  <c r="M223" i="1"/>
  <c r="N220" i="1"/>
  <c r="M220" i="1"/>
  <c r="M214" i="1"/>
  <c r="M216" i="1"/>
  <c r="M218" i="1"/>
  <c r="N214" i="1"/>
  <c r="N216" i="1"/>
  <c r="N218" i="1"/>
  <c r="N212" i="1"/>
  <c r="M212" i="1"/>
  <c r="N15" i="1"/>
  <c r="N209" i="1"/>
  <c r="N207" i="1"/>
  <c r="N204" i="1"/>
  <c r="N191" i="1"/>
  <c r="N202" i="1"/>
  <c r="N199" i="1"/>
  <c r="N197" i="1"/>
  <c r="N194" i="1"/>
  <c r="N188" i="1"/>
  <c r="N185" i="1"/>
  <c r="N183" i="1"/>
  <c r="N181" i="1"/>
  <c r="N166" i="1"/>
  <c r="N149" i="1"/>
  <c r="N146" i="1"/>
  <c r="N143" i="1"/>
  <c r="N141" i="1"/>
  <c r="N82" i="1"/>
  <c r="N80" i="1"/>
  <c r="N65" i="1"/>
  <c r="N73" i="1"/>
  <c r="N69" i="1"/>
  <c r="N61" i="1"/>
  <c r="N58" i="1"/>
  <c r="N44" i="1"/>
  <c r="K38" i="1"/>
  <c r="J38" i="1"/>
  <c r="I38" i="1"/>
  <c r="N28" i="1"/>
  <c r="N26" i="1"/>
  <c r="N22" i="1"/>
  <c r="N8" i="1"/>
  <c r="N4" i="1"/>
  <c r="M209" i="1"/>
  <c r="I2" i="1"/>
  <c r="J2" i="1"/>
  <c r="M73" i="1"/>
  <c r="M69" i="1"/>
  <c r="M65" i="1"/>
  <c r="M61" i="1"/>
  <c r="M58" i="1"/>
  <c r="M207" i="1"/>
  <c r="M204" i="1"/>
  <c r="M202" i="1"/>
  <c r="M199" i="1"/>
  <c r="M197" i="1"/>
  <c r="M194" i="1"/>
  <c r="M191" i="1"/>
  <c r="M188" i="1"/>
  <c r="M185" i="1"/>
  <c r="M183" i="1"/>
  <c r="M181" i="1"/>
  <c r="M166" i="1"/>
  <c r="I164" i="1"/>
  <c r="J164" i="1"/>
  <c r="J162" i="1"/>
  <c r="I162" i="1"/>
  <c r="J160" i="1"/>
  <c r="I160" i="1"/>
  <c r="I158" i="1"/>
  <c r="J158" i="1"/>
  <c r="I156" i="1"/>
  <c r="J156" i="1"/>
  <c r="I154" i="1"/>
  <c r="J154" i="1"/>
  <c r="J152" i="1"/>
  <c r="I152" i="1"/>
  <c r="M149" i="1"/>
  <c r="M146" i="1"/>
  <c r="M143" i="1"/>
  <c r="M141" i="1"/>
  <c r="I127" i="1"/>
  <c r="K127" i="1"/>
  <c r="J127" i="1"/>
  <c r="K138" i="1"/>
  <c r="J138" i="1"/>
  <c r="I138" i="1"/>
  <c r="I133" i="1"/>
  <c r="J133" i="1"/>
  <c r="K133" i="1"/>
  <c r="I130" i="1"/>
  <c r="J130" i="1"/>
  <c r="K130" i="1"/>
  <c r="I55" i="1"/>
  <c r="J55" i="1"/>
  <c r="K55" i="1"/>
  <c r="I52" i="1"/>
  <c r="J52" i="1"/>
  <c r="K52" i="1"/>
  <c r="I49" i="1"/>
  <c r="J49" i="1"/>
  <c r="K49" i="1"/>
  <c r="K46" i="1"/>
  <c r="J46" i="1"/>
  <c r="I46" i="1"/>
  <c r="K12" i="1"/>
  <c r="I12" i="1"/>
  <c r="J12" i="1"/>
  <c r="J136" i="1"/>
  <c r="I136" i="1"/>
  <c r="N136" i="1" s="1"/>
  <c r="M22" i="1"/>
  <c r="J108" i="1"/>
  <c r="I108" i="1"/>
  <c r="J106" i="1"/>
  <c r="I106" i="1"/>
  <c r="I125" i="1"/>
  <c r="J125" i="1"/>
  <c r="J98" i="1"/>
  <c r="J96" i="1"/>
  <c r="I98" i="1"/>
  <c r="I96" i="1"/>
  <c r="J94" i="1"/>
  <c r="I94" i="1"/>
  <c r="J92" i="1"/>
  <c r="I92" i="1"/>
  <c r="I90" i="1"/>
  <c r="J90" i="1"/>
  <c r="I88" i="1"/>
  <c r="J88" i="1"/>
  <c r="J86" i="1"/>
  <c r="I86" i="1"/>
  <c r="J84" i="1"/>
  <c r="I84" i="1"/>
  <c r="M82" i="1"/>
  <c r="M80" i="1"/>
  <c r="M4" i="1"/>
  <c r="M26" i="1"/>
  <c r="J24" i="1"/>
  <c r="I24" i="1"/>
  <c r="M44" i="1"/>
  <c r="J32" i="1"/>
  <c r="I32" i="1"/>
  <c r="J30" i="1"/>
  <c r="I30" i="1"/>
  <c r="M8" i="1"/>
  <c r="M15" i="1"/>
  <c r="J36" i="1"/>
  <c r="I36" i="1"/>
  <c r="J34" i="1"/>
  <c r="I34" i="1"/>
  <c r="J20" i="1"/>
  <c r="I20" i="1"/>
  <c r="J10" i="1"/>
  <c r="I10" i="1"/>
  <c r="J6" i="1"/>
  <c r="I6" i="1"/>
  <c r="M28" i="1"/>
  <c r="M96" i="1" l="1"/>
  <c r="M575" i="1"/>
  <c r="N106" i="1"/>
  <c r="M110" i="1"/>
  <c r="N590" i="1"/>
  <c r="M590" i="1"/>
  <c r="N587" i="1"/>
  <c r="M587" i="1"/>
  <c r="N584" i="1"/>
  <c r="M584" i="1"/>
  <c r="N581" i="1"/>
  <c r="M581" i="1"/>
  <c r="N578" i="1"/>
  <c r="M578" i="1"/>
  <c r="N127" i="1"/>
  <c r="N515" i="1"/>
  <c r="M515" i="1"/>
  <c r="N521" i="1"/>
  <c r="M521" i="1"/>
  <c r="N524" i="1"/>
  <c r="M524" i="1"/>
  <c r="N527" i="1"/>
  <c r="M527" i="1"/>
  <c r="N530" i="1"/>
  <c r="M530" i="1"/>
  <c r="N110" i="1"/>
  <c r="N518" i="1"/>
  <c r="M518" i="1"/>
  <c r="N38" i="1"/>
  <c r="N116" i="1"/>
  <c r="M98" i="1"/>
  <c r="M122" i="1"/>
  <c r="M507" i="1"/>
  <c r="N507" i="1"/>
  <c r="M32" i="1"/>
  <c r="N6" i="1"/>
  <c r="M106" i="1"/>
  <c r="N158" i="1"/>
  <c r="M136" i="1"/>
  <c r="M90" i="1"/>
  <c r="M119" i="1"/>
  <c r="M108" i="1"/>
  <c r="M49" i="1"/>
  <c r="M152" i="1"/>
  <c r="M160" i="1"/>
  <c r="N2" i="1"/>
  <c r="M156" i="1"/>
  <c r="N96" i="1"/>
  <c r="N138" i="1"/>
  <c r="M38" i="1"/>
  <c r="M138" i="1"/>
  <c r="M116" i="1"/>
  <c r="M158" i="1"/>
  <c r="M2" i="1"/>
  <c r="N122" i="1"/>
  <c r="M127" i="1"/>
  <c r="M34" i="1"/>
  <c r="M86" i="1"/>
  <c r="N94" i="1"/>
  <c r="N113" i="1"/>
  <c r="M125" i="1"/>
  <c r="N46" i="1"/>
  <c r="N52" i="1"/>
  <c r="M133" i="1"/>
  <c r="N156" i="1"/>
  <c r="M164" i="1"/>
  <c r="N55" i="1"/>
  <c r="N503" i="1"/>
  <c r="N88" i="1"/>
  <c r="M88" i="1"/>
  <c r="N130" i="1"/>
  <c r="N509" i="1"/>
  <c r="M509" i="1"/>
  <c r="N34" i="1"/>
  <c r="N164" i="1"/>
  <c r="N30" i="1"/>
  <c r="M55" i="1"/>
  <c r="M499" i="1"/>
  <c r="N20" i="1"/>
  <c r="M113" i="1"/>
  <c r="M84" i="1"/>
  <c r="M92" i="1"/>
  <c r="M12" i="1"/>
  <c r="N154" i="1"/>
  <c r="M162" i="1"/>
  <c r="N456" i="1"/>
  <c r="N465" i="1"/>
  <c r="N505" i="1"/>
  <c r="N10" i="1"/>
  <c r="M505" i="1"/>
  <c r="M501" i="1"/>
  <c r="N501" i="1"/>
  <c r="M503" i="1"/>
  <c r="N499" i="1"/>
  <c r="N86" i="1"/>
  <c r="N24" i="1"/>
  <c r="M130" i="1"/>
  <c r="N125" i="1"/>
  <c r="N84" i="1"/>
  <c r="N133" i="1"/>
  <c r="M94" i="1"/>
  <c r="M52" i="1"/>
  <c r="M46" i="1"/>
  <c r="M154" i="1"/>
  <c r="N12" i="1"/>
  <c r="N480" i="1"/>
  <c r="M477" i="1"/>
  <c r="N474" i="1"/>
  <c r="N471" i="1"/>
  <c r="N477" i="1"/>
  <c r="M480" i="1"/>
  <c r="M474" i="1"/>
  <c r="M471" i="1"/>
  <c r="N468" i="1"/>
  <c r="M465" i="1"/>
  <c r="N462" i="1"/>
  <c r="M462" i="1"/>
  <c r="M468" i="1"/>
  <c r="N459" i="1"/>
  <c r="M456" i="1"/>
  <c r="M459" i="1"/>
  <c r="N90" i="1"/>
  <c r="N92" i="1"/>
  <c r="N98" i="1"/>
  <c r="N119" i="1"/>
  <c r="N108" i="1"/>
  <c r="N49" i="1"/>
  <c r="N152" i="1"/>
  <c r="N162" i="1"/>
  <c r="M20" i="1"/>
  <c r="N36" i="1"/>
  <c r="M24" i="1"/>
  <c r="M30" i="1"/>
  <c r="M10" i="1"/>
  <c r="N32" i="1"/>
  <c r="N160" i="1"/>
  <c r="M36" i="1"/>
  <c r="M6" i="1"/>
</calcChain>
</file>

<file path=xl/sharedStrings.xml><?xml version="1.0" encoding="utf-8"?>
<sst xmlns="http://schemas.openxmlformats.org/spreadsheetml/2006/main" count="1599" uniqueCount="489">
  <si>
    <t>No</t>
  </si>
  <si>
    <t>Reference</t>
  </si>
  <si>
    <t>SMP name</t>
  </si>
  <si>
    <t>SMILES</t>
  </si>
  <si>
    <t>Names</t>
  </si>
  <si>
    <t>Tg</t>
  </si>
  <si>
    <t>Mass/weight%</t>
  </si>
  <si>
    <t>Molecular weight</t>
  </si>
  <si>
    <t>mol% of monomer1</t>
  </si>
  <si>
    <t>mol% of monomer2</t>
  </si>
  <si>
    <t>mol% of monomer3</t>
  </si>
  <si>
    <t>Molar Ratio</t>
  </si>
  <si>
    <t>Standardized Ratio</t>
  </si>
  <si>
    <t>Glassy Modulus</t>
  </si>
  <si>
    <t>Castro et al. 
2010[1]</t>
  </si>
  <si>
    <t>tba &amp; PEGDMA</t>
  </si>
  <si>
    <t>C=C(C)C(=O)OCCCC</t>
  </si>
  <si>
    <t>tba(epoxy monomer)</t>
  </si>
  <si>
    <t>C=C(C)C(=O)OCCOC(=O)C(=C)C</t>
  </si>
  <si>
    <t>PEGDMA(crosslinker)</t>
  </si>
  <si>
    <t>Cuminet et al 2023[2]</t>
  </si>
  <si>
    <t>vm-RvOH</t>
  </si>
  <si>
    <t>C(=C\c3cc(OCC1CO1)cc(OCC2CO2)c3)/c5ccc(OCC4CO4)cc5</t>
  </si>
  <si>
    <t>RvOGly (epoxy monomer)</t>
  </si>
  <si>
    <t>O=C(O)C(F)(F)Oc2ccc(/C=C/c1cc(OC(F)(F)C(=O)O)cc(OC(F)(F)C(=O)O)c1)cc2</t>
  </si>
  <si>
    <t>RvOH-TAF(crosslinker)</t>
  </si>
  <si>
    <t>Yakacki et al 2008[3]</t>
  </si>
  <si>
    <t>MMA-co-PEGDMA</t>
  </si>
  <si>
    <t>C=C(C)C(=O)OC</t>
  </si>
  <si>
    <t>MMA(epoxy monomer)</t>
  </si>
  <si>
    <t>Lessard et al, 2019[4]</t>
  </si>
  <si>
    <t>PMMA vitrimer</t>
  </si>
  <si>
    <t>C=C(C)C(=O)OCCOC(=O)CC(C)=O</t>
  </si>
  <si>
    <t>AAEMA(crosslinker)</t>
  </si>
  <si>
    <t>Wu et al, 2019[5]</t>
  </si>
  <si>
    <t>DLP SMP #3</t>
  </si>
  <si>
    <t>C=CC(=O)OCCCCCCOC(=O)C=C</t>
  </si>
  <si>
    <t>HDDA(crosslinker)</t>
  </si>
  <si>
    <t>Liu et al, 2006[6]</t>
  </si>
  <si>
    <t xml:space="preserve"> P(MMA-co-VP)/PEG</t>
  </si>
  <si>
    <t>C=CN1CCCC1=O</t>
  </si>
  <si>
    <t>NVP(epoxy monomer)</t>
  </si>
  <si>
    <t>C=C(C)C(=O)OCCOC(=O)C(C)C</t>
  </si>
  <si>
    <t>EGMA(crosslinker)</t>
  </si>
  <si>
    <t>Xiao et al, 2015[7]</t>
  </si>
  <si>
    <t>Polymide</t>
  </si>
  <si>
    <t>CC(C)(c3ccc(Oc2ccc1c(=O)oc(=O)c1c2)cc3)c6ccc(Oc5ccc4c(=O)oc(=O)c4c5)cc6</t>
  </si>
  <si>
    <t>BPADA(epoxy monomer)</t>
  </si>
  <si>
    <t>Nc2ccc(Oc1ccc(N)cc1)cc2</t>
  </si>
  <si>
    <t>ODA(crosslinker)</t>
  </si>
  <si>
    <t>Lin and Chen,1999[10]</t>
  </si>
  <si>
    <t>A1</t>
  </si>
  <si>
    <t>O=C=Nc2ccc(Cc1ccc(N=C=O)cc1)cc2</t>
  </si>
  <si>
    <t>MDI</t>
  </si>
  <si>
    <t>COCCCCOC(=O)CCCCC(=O)OCCCCOC(=O)CCCCC(=O)OCCCCOC(=O)CCCCC(C)=O</t>
  </si>
  <si>
    <t>PBAG</t>
  </si>
  <si>
    <t>C=C(C)CCCCC(=O)O</t>
  </si>
  <si>
    <t>TMP</t>
  </si>
  <si>
    <t>Choong et al , 2016[11]</t>
  </si>
  <si>
    <t>tba-DEGDA(60-40)</t>
  </si>
  <si>
    <t>C=CC(=O)OCCOCCOC(=O)C=C</t>
  </si>
  <si>
    <t>DEGDA(crosslinker)</t>
  </si>
  <si>
    <t>Nair et al., 2010[12]</t>
  </si>
  <si>
    <t>TMPTMP/TATATO</t>
  </si>
  <si>
    <t>CCC(COC(=O)CCS)(COC(=O)CCS)COC(=O)CCS</t>
  </si>
  <si>
    <t>TMPTMP(epoxy monomer)</t>
  </si>
  <si>
    <t>C=CCn1c(=C)n(CC=C)c(=O)n(CC=C)c1=O</t>
  </si>
  <si>
    <t>TATATO</t>
  </si>
  <si>
    <t>Barszczewska et al, 2017[13]</t>
  </si>
  <si>
    <t>MMA-co-TEGDMA</t>
  </si>
  <si>
    <t>C=C(C)C(=C)OCCOC(=C)C(=C)C</t>
  </si>
  <si>
    <t>TEGDMA(crosslinker)</t>
  </si>
  <si>
    <t>Arrietta et al , 2013[14]</t>
  </si>
  <si>
    <t>Acrylate Polymer</t>
  </si>
  <si>
    <t>C=C(C)C(=O)OCC1CCCCC1</t>
  </si>
  <si>
    <t>BMA(epoxy monomer)</t>
  </si>
  <si>
    <t>Zheng et al, 2015 [16]</t>
  </si>
  <si>
    <t>EPON1</t>
  </si>
  <si>
    <t>CC(C)(c4ccc(OCC(O)COc3ccc(C(C)(C)c2ccc(OCC1CO1)cc2)cc3)cc4)c6ccc(OCC5CO5)cc6</t>
  </si>
  <si>
    <t>EPON 44(epoxy monomer)</t>
  </si>
  <si>
    <t>CC(N)COCC(C)N</t>
  </si>
  <si>
    <t>Jeffamine D230(crosslinker)</t>
  </si>
  <si>
    <t>Jo et al, 2019 [17]</t>
  </si>
  <si>
    <t>ESMP-0-21</t>
  </si>
  <si>
    <t>CC(C)(c2ccc(OCC1CC1)cc2)c4ccc(OCC3CO3)cc4</t>
  </si>
  <si>
    <t>DGEBA(epoxy monomer)</t>
  </si>
  <si>
    <t>CNc2ccc(Cc1ccc(NC)cc1)cc2</t>
  </si>
  <si>
    <t>DDM</t>
  </si>
  <si>
    <t>ESMP-0-19</t>
  </si>
  <si>
    <t>Choong et al , 2016[19]</t>
  </si>
  <si>
    <t>tba-DEGDA(90-10)</t>
  </si>
  <si>
    <t>tba-DEGDA(50-50)</t>
  </si>
  <si>
    <t>Lakhera et al, 2012 [20]</t>
  </si>
  <si>
    <t>tba-co-XLS(10%)</t>
  </si>
  <si>
    <t>C=C(C)C(=C)OCOCCOC(=O)C(=C)C</t>
  </si>
  <si>
    <t>C=C(C)C(=O)OCCOCCOCCOCCOCCOCCOCCOCCOCCOC(=O)C(=C)C</t>
  </si>
  <si>
    <t>C=CC(=O)OC(C)(C)C</t>
  </si>
  <si>
    <t>DEGDMA(crosslinker)</t>
  </si>
  <si>
    <t>Ortega et al, 2012[21]</t>
  </si>
  <si>
    <t>tba-co-PEGDMA(10%)</t>
  </si>
  <si>
    <t xml:space="preserve"> </t>
  </si>
  <si>
    <t>CC(=O)OCCOCCOCCOCCOCCOCCOCCOCCOCCOCCOC(=O)C(C)=O</t>
  </si>
  <si>
    <t>PEGDMA330(crosslinker)</t>
  </si>
  <si>
    <t xml:space="preserve">C=C(C)C(=O)OCCOCCOCCOCCOCCOC(=O)C(C)=O </t>
  </si>
  <si>
    <t>PEGDMA550(crosslinker)</t>
  </si>
  <si>
    <t>EPON4</t>
  </si>
  <si>
    <t>Santiago et al, 2016[22]</t>
  </si>
  <si>
    <t>90-10-FG</t>
  </si>
  <si>
    <t>Jeffamine D400(crosslinker)</t>
  </si>
  <si>
    <t>CCNCCN(CCN)CCNCCN(CCNCCN(CC)CCN)CCN(CCNCC)CCN(CC)CCN</t>
  </si>
  <si>
    <t>Lupasol Fg(crosslinker)</t>
  </si>
  <si>
    <t>80-20-FG</t>
  </si>
  <si>
    <t>50-50-FG</t>
  </si>
  <si>
    <t>30-70-FG</t>
  </si>
  <si>
    <t>Rimdusit et al, 2013[24]</t>
  </si>
  <si>
    <t>ENDB1/1/1</t>
  </si>
  <si>
    <t>CC(COc3ccc(C(C)(C)c2ccc(OCC1CO1)cc2)cc3)COc6ccc(C(C)(C)c5ccc(OCC4CO4)cc5)cc6</t>
  </si>
  <si>
    <t>EPON 826(epoxy monomer)</t>
  </si>
  <si>
    <t>CC(C)(COCC1CO1)COCC2CO2</t>
  </si>
  <si>
    <t>NGDE(epoxy monomer)</t>
  </si>
  <si>
    <t>ENDB1/1/0.8/0.2</t>
  </si>
  <si>
    <t>CC(C)(c3ccc(C2COCN(c1ccccc1)C2)cc3)c6ccc5CCN(c4ccccc4)Cc5c6</t>
  </si>
  <si>
    <t>BA-a(epoxy monomer)</t>
  </si>
  <si>
    <t>ENDB1/1/0.6/0.4</t>
  </si>
  <si>
    <t>ENDB1/1/0.2/0.8</t>
  </si>
  <si>
    <t>ENDB1/1/0.4/0.6</t>
  </si>
  <si>
    <t>Cheng et al , 2020[25]</t>
  </si>
  <si>
    <t>DER-NMA-0.1TEOA</t>
  </si>
  <si>
    <t>CC(C)(c2ccc(OCC1CO1)cc2)c4ccc(OCC3CO3)cc4</t>
  </si>
  <si>
    <t>DER 331(epoxy monomer)</t>
  </si>
  <si>
    <t>CC2=CC(C)(C)C1C(=O)OC(=O)C1C2C</t>
  </si>
  <si>
    <t>NMA(crosslinker)</t>
  </si>
  <si>
    <t>OCCN(CCO)CCO</t>
  </si>
  <si>
    <t>TEOA</t>
  </si>
  <si>
    <t>Yang et al , 2020[26]</t>
  </si>
  <si>
    <t>ESO-FPA0.6</t>
  </si>
  <si>
    <t>CCCCCCCCC1OC1CCCCCCCC(=O)OCC(COC(=O)CCCCCCCC2OC2CC3OC3CCCCC)OC(=O)CCCCCCCC4OC4CCCCCCCC</t>
  </si>
  <si>
    <t>ESO(epoxy monomer)</t>
  </si>
  <si>
    <t>C=C(C(C)C)C3CC2C(C)(CCC1C(C)(C)CCCC12C)C(C)C3C</t>
  </si>
  <si>
    <t>FPA(crosslinker)</t>
  </si>
  <si>
    <t>ESO-FPA1.0</t>
  </si>
  <si>
    <t>Arnebold et al, 2016[27]</t>
  </si>
  <si>
    <t>Epoxy- PPDL(90-10)</t>
  </si>
  <si>
    <t>O=C(OCC2CCC1OC1C2)C4CCC3OC3C4</t>
  </si>
  <si>
    <t>Epoxy</t>
  </si>
  <si>
    <t>O=C(CCCCCCCCCCCCCCO)OCCOC(=O)CCCCCCCCCCCCCCCCO</t>
  </si>
  <si>
    <t>PPDL</t>
  </si>
  <si>
    <t>Arnebold et al, 2017[27]</t>
  </si>
  <si>
    <t>Epoxy- PPDL(80-20)</t>
  </si>
  <si>
    <t>Epoxy- PPDL(70-30)</t>
  </si>
  <si>
    <t>Epoxy- PPDL(50-50)</t>
  </si>
  <si>
    <t>Epoxy- PCL(50-50)</t>
  </si>
  <si>
    <t>O=C(CCCCCO)OCCCCOC(=O)CCCCCO</t>
  </si>
  <si>
    <t>PCL</t>
  </si>
  <si>
    <t>Epoxy- PCL(60-40)</t>
  </si>
  <si>
    <t>Epoxy- PCL(70-30)</t>
  </si>
  <si>
    <t>Epoxy- PCL(90-10)</t>
  </si>
  <si>
    <t>Chen et al, 2018[28]</t>
  </si>
  <si>
    <t>EVC1S9</t>
  </si>
  <si>
    <t>O=C(O)CCCCCCCCC(=O)O</t>
  </si>
  <si>
    <t>SA</t>
  </si>
  <si>
    <t>O=C(O)C1CCC(C(=O)O)CC1</t>
  </si>
  <si>
    <t>CHAD</t>
  </si>
  <si>
    <t>EVC2S8</t>
  </si>
  <si>
    <t>CC(C)(c2ccc(OCC1CC1)cc2)c4ccc(OCC3CO3)cc5</t>
  </si>
  <si>
    <t>O=C(O)C1CCC(C(=O)O)CC2</t>
  </si>
  <si>
    <t>Jo et al, 2018 [29]</t>
  </si>
  <si>
    <t>D230-0-1</t>
  </si>
  <si>
    <t>Nc2ccc(Cc1ccc(N)cc1)cc2</t>
  </si>
  <si>
    <t>DDM(crosslinker)</t>
  </si>
  <si>
    <t>D230-0-2</t>
  </si>
  <si>
    <t>D230-9</t>
  </si>
  <si>
    <t>D230-20</t>
  </si>
  <si>
    <t>D400-3</t>
  </si>
  <si>
    <t>Jeffamine D400 (crosslinker)</t>
  </si>
  <si>
    <t>D400-8</t>
  </si>
  <si>
    <t>D400-14</t>
  </si>
  <si>
    <t>Xie et al, 2009[30]</t>
  </si>
  <si>
    <t>Ref</t>
  </si>
  <si>
    <t xml:space="preserve">CC(N)COCC(C)OCC(C)OCC(C)N </t>
  </si>
  <si>
    <t>Rosseau et al, 2010 [32]</t>
  </si>
  <si>
    <t>E25-NGDE</t>
  </si>
  <si>
    <t>OC(COc3ccc(c2ccc(OCC1CO1)cc2)cc3)COc6ccc(c5ccc(OCC4CO4)cc5)cc6</t>
  </si>
  <si>
    <t>CC(OCC1CO1)C(C)(C)COCC2CO2</t>
  </si>
  <si>
    <t>NGDE(crosslinker)</t>
  </si>
  <si>
    <t>E50-NGDE</t>
  </si>
  <si>
    <t>E75-NGDE</t>
  </si>
  <si>
    <t>E100-NGDE</t>
  </si>
  <si>
    <t>60-40-FG</t>
  </si>
  <si>
    <t>Xu et al, 2009[33]</t>
  </si>
  <si>
    <t>HYPU0-1</t>
  </si>
  <si>
    <t>CCO[Si](CCCN(CCOC(=O)CCO)CCOC(=O)CCO)(OCC)OCC</t>
  </si>
  <si>
    <t>CC1(C)CC(N=C=O)CC(C)(N=C=O)C1</t>
  </si>
  <si>
    <t>HYPU1-4</t>
  </si>
  <si>
    <t>OCCOCCOCCOCCOCCOCCOCCOCCOCCOCCO</t>
  </si>
  <si>
    <t>HYPU1-2</t>
  </si>
  <si>
    <t>HYPU1-1</t>
  </si>
  <si>
    <t>C=C(C)C(=O)OCCOCCOCCOC(=O)C(=C)C</t>
  </si>
  <si>
    <t>tba/PEGDMA</t>
  </si>
  <si>
    <t>Grishchuck et al., 2011 [34]</t>
  </si>
  <si>
    <t>EP(DETA)-Ref</t>
  </si>
  <si>
    <t>EP resin</t>
  </si>
  <si>
    <t>NCCNCCN</t>
  </si>
  <si>
    <t>DETA</t>
  </si>
  <si>
    <t>EP(DETA/DDM)-Ref</t>
  </si>
  <si>
    <t>EP(DDM)-Ref</t>
  </si>
  <si>
    <t>EP(DETA)/BOX 75/25</t>
  </si>
  <si>
    <t>CC(C)(c3cc2OCN(c1ccccc1)Cc2c3)c6ccc5OCN(c4ccccc4)Cc5c6</t>
  </si>
  <si>
    <t>Box</t>
  </si>
  <si>
    <t>EP(DDM)/BOX 75/25</t>
  </si>
  <si>
    <t>Grishchuck et al., 2012 [35]</t>
  </si>
  <si>
    <t>DGEBA/BOX(75/25)</t>
  </si>
  <si>
    <t>DGEBA/BOX(50/50)</t>
  </si>
  <si>
    <t>DGEBA/BOX/ETBN(67.5/22.5/10)</t>
  </si>
  <si>
    <t>CC(C/C=C\CC(=O)OCC(O)COc3ccc(C(C)(C)c2ccc(OCC1CO1)cc2)cc3)C(=O)OCC(O)COc6ccc(C(C)(C)c5ccc(OCC4CO4)cc5)cc6</t>
  </si>
  <si>
    <t>EPBN</t>
  </si>
  <si>
    <t>DGEBA/BOX/ETBN(45/45/10)</t>
  </si>
  <si>
    <t>DGEBA/BOX/ETBN(42.5/42.5/10)</t>
  </si>
  <si>
    <t>DGEBA/BOX/ETBN(40/40/20)</t>
  </si>
  <si>
    <t>DGEBA/BOX(25/75)</t>
  </si>
  <si>
    <t>DGEBA/BOX/ETBN(22.5/67.5/10)</t>
  </si>
  <si>
    <t>TGPAP/BOX(50/50)</t>
  </si>
  <si>
    <t>c3cc(N(CC1CO1)CC2CO2)ccc3OCC4CO4</t>
  </si>
  <si>
    <t>TGPAP</t>
  </si>
  <si>
    <t>TGPAP/BOX/ETBN(45/45/10)</t>
  </si>
  <si>
    <t>TGDDM/BOX(50/50)</t>
  </si>
  <si>
    <t>c3cc(N(CC1CO1)CC2CO2)ccc3Cc6ccc(N(CC4CO4)CC5CO5)cc6</t>
  </si>
  <si>
    <t>TGDDM/BOX/ETBN(45/45/10)</t>
  </si>
  <si>
    <t>Polymide(A1)</t>
  </si>
  <si>
    <t>Polymide(A2)</t>
  </si>
  <si>
    <t>Polymide(A3)</t>
  </si>
  <si>
    <t>Polymide(A4)</t>
  </si>
  <si>
    <t>ESMP-10-21</t>
  </si>
  <si>
    <t>CC(C)(c2ccc(OCCOCCOCCOCC1CO1)cc2)c4ccc(OCCOCCOCCOCC3CO3)cc4</t>
  </si>
  <si>
    <t>DGEEBA</t>
  </si>
  <si>
    <t>ESMP-20-21</t>
  </si>
  <si>
    <t>ESMP-30-21</t>
  </si>
  <si>
    <t>Sunitha et al, 2013 [36]</t>
  </si>
  <si>
    <t>C#CCCc1ccccc1Cc4cccc(Cc3cccc(Cc2ccccc2CC#C)c3O)c4CCC#C</t>
  </si>
  <si>
    <t>Leonardi et al, 2011 [37]</t>
  </si>
  <si>
    <t>CCCCCCCCCCCN</t>
  </si>
  <si>
    <t>DA</t>
  </si>
  <si>
    <t>NCc1cccc(CN)c1</t>
  </si>
  <si>
    <t>A2</t>
  </si>
  <si>
    <t>PBGA</t>
  </si>
  <si>
    <t>CCC(CO)(CO)CO</t>
  </si>
  <si>
    <t>A3</t>
  </si>
  <si>
    <t>A4</t>
  </si>
  <si>
    <t>Ariraman et al, 2015[38]</t>
  </si>
  <si>
    <t>DGEBA/30 wt% BCC</t>
  </si>
  <si>
    <t>N#COc3ccc(CC2CCCC(Cc1ccc(N#CO)cc1)C2)cc3</t>
  </si>
  <si>
    <t>BCC</t>
  </si>
  <si>
    <t>DGEBA/40 wt% BCC</t>
  </si>
  <si>
    <t>DGEBA/50 wt% BCC</t>
  </si>
  <si>
    <t>Feldkamp &amp; Rousseau, 2011 [39]</t>
  </si>
  <si>
    <t>E-148</t>
  </si>
  <si>
    <t>NCCOCCOCCN</t>
  </si>
  <si>
    <t>E-176</t>
  </si>
  <si>
    <t>NCCCOCCOCCCN</t>
  </si>
  <si>
    <t>E-230</t>
  </si>
  <si>
    <t>CC(N)COCC(C)OCC(C)OCC(C)N</t>
  </si>
  <si>
    <t>E-230(a)</t>
  </si>
  <si>
    <t>E-230(b)</t>
  </si>
  <si>
    <t>E-230(c)</t>
  </si>
  <si>
    <t>E-230(07)nDA</t>
  </si>
  <si>
    <t xml:space="preserve">CC(C)(c2ccc(OCC1CO1)cc2)c4ccc(OCC3CO3)cc4 </t>
  </si>
  <si>
    <t>CCCCCCCCCN</t>
  </si>
  <si>
    <t>E-230(17)nDA</t>
  </si>
  <si>
    <t>E-230(60)nDA</t>
  </si>
  <si>
    <t>E-230(17)tDA</t>
  </si>
  <si>
    <t>CC(C)(C)N</t>
  </si>
  <si>
    <t>E-230(17)nBA</t>
  </si>
  <si>
    <t>E-230(17)nHA</t>
  </si>
  <si>
    <t>CCCCCCCCCCCCCCCN</t>
  </si>
  <si>
    <t>D-148(10)230</t>
  </si>
  <si>
    <t xml:space="preserve">NCCOCCOCCN </t>
  </si>
  <si>
    <t>D-148(1)400</t>
  </si>
  <si>
    <t>{ CC(C)(c2ccc(OCC1CO1)cc2)c4ccc(OCC3CO3)cc4</t>
  </si>
  <si>
    <t>CC(N)COCC(C)OCC(C)OCC(C)OCC(C)OCC(C)OCC(C)N</t>
  </si>
  <si>
    <t>D-148(002)230</t>
  </si>
  <si>
    <t>CC(C)(c2ccc(OCC1CO1)cc2)c4ccc(OCC3CO3)cc4,</t>
  </si>
  <si>
    <t>D-148(002)400</t>
  </si>
  <si>
    <t>D-148(002)2000</t>
  </si>
  <si>
    <t>D-403(1)403</t>
  </si>
  <si>
    <t>CCC(COCC(C)OCC(C)N)(COCC(C)OCC(C)N)COCC(C)OCC(C)N</t>
  </si>
  <si>
    <t>E-148(1)900</t>
  </si>
  <si>
    <t xml:space="preserve">CC(N)COCC(C)OCC(C)OCC(C)OCCOCCOCCOCCOCCOCCOCCOCCOCCOCCOCCOCCOCC(C)OCC(C)OCC(C)N </t>
  </si>
  <si>
    <t>E-148(05)900</t>
  </si>
  <si>
    <t>E-148(03)900</t>
  </si>
  <si>
    <t>E-148(02)900</t>
  </si>
  <si>
    <t>D-148(03)900</t>
  </si>
  <si>
    <t>CC(N)COCC(C)OCC(C)OCC(C)OCCOCCOCCOCCOCCOCCOCCOCCOCCOCCOCCOCCOCC(C)OCC(C)OCC(C)N</t>
  </si>
  <si>
    <t>D-148(01)2003</t>
  </si>
  <si>
    <t>CC(N)COCC(C)OCC(C)OCC(C)OCC(C)OCC(C)OCC(C)OCCOCCOCCOCCOCCOCCOCCOCCOCCOCCOCCOCCOCCOCCOCCOCCOCCOCCOCCOCCOCCOCCOCCOCCOCCOCCOCCOCCOCC(C)OCC(C)OCC(C)OCC(C)OCC(C)N</t>
  </si>
  <si>
    <t>D-148(002)900</t>
  </si>
  <si>
    <t>D-148(002)2003</t>
  </si>
  <si>
    <t>D-148(04)M600</t>
  </si>
  <si>
    <t>COCCOCCOCCOCCOCCOCCOCCOCCOCCOCCOCCOCCN</t>
  </si>
  <si>
    <t>D-148(02)M1000</t>
  </si>
  <si>
    <t>COCCOCCOCCOCCOCCOCCOCCOCCOCCOCCOCCOCCOCCOCCOCCOCCOCCOCCOCCOCCOCC(C)N</t>
  </si>
  <si>
    <t>D-148(01)M2005</t>
  </si>
  <si>
    <t>COCCOCCOCCOCCOCCOCCOCCOCCOCCOCCOCCOCCOCCOCCOCCOCCOCCOCCOCCOCCOCCOCCOCCOCCOCCOCCOCCOCCOCCOCCOCCOCCOCCOCCOCCOCCOCCOCC(C)OCC(C)OCC(C)OCC(C)OCC(C)OCC(C)N</t>
  </si>
  <si>
    <t>D-148(01)M2070</t>
  </si>
  <si>
    <t>COCCOCCOCCOCCOCCOCCOCCOCCOCCOCCOCCOCCOCCOCCOCCOCCOCCOCCOCCOCCOCCOCCOCCOCCOCCOCCOCCOCCOCCOCCOCCOCCOCCOCC(C)OCC(C)OCC(C)OCC(C)OCC(C)OCC(C)OCC(C)OCC(C)OCC(C)OCC(C)N</t>
  </si>
  <si>
    <t>D-148(002)M600</t>
  </si>
  <si>
    <t>D-148(002)M1000</t>
  </si>
  <si>
    <t>D-148(002)M2005</t>
  </si>
  <si>
    <t xml:space="preserve"> D-148(002)M2070</t>
  </si>
  <si>
    <t>E-230(01)M2005</t>
  </si>
  <si>
    <t>Feldkamp &amp; Rousseau, 2010 [40]</t>
  </si>
  <si>
    <t>E-900(1)148</t>
  </si>
  <si>
    <t xml:space="preserve"> E-900(2)148</t>
  </si>
  <si>
    <t>CC(N)COCC(C)OCC(C)OCC(C)OCCOCCOCCOCCOCCOCCOCCOCCOCCOCCOCCOCCOCC(C)OCC(C)OCC(C)N,</t>
  </si>
  <si>
    <t xml:space="preserve"> NCCOCCOCCN</t>
  </si>
  <si>
    <t>E-900(3)148</t>
  </si>
  <si>
    <t>E-900(1)230</t>
  </si>
  <si>
    <t>E-900(2)230</t>
  </si>
  <si>
    <t>E-900(3)230</t>
  </si>
  <si>
    <t>E-900(4)230</t>
  </si>
  <si>
    <t>COCCOCCOCCOCCOCCOCCOCCOCCOCCOCCOCCOCCOCCOCCOCCOCCOCCOCCOCCOCCOCCOCCOCCOCCOCCOCCOCCOCCOCCOCCOCCOCCOCCOCCOCCOCCOCCOCC(C)OCC(C)OCC(C)OCC(C)OCC(C)OCC(C)N}</t>
  </si>
  <si>
    <t>D-148(002)M2070</t>
  </si>
  <si>
    <t>Altuna et al. 2016 [41]</t>
  </si>
  <si>
    <t>CS11</t>
  </si>
  <si>
    <t>O=C(O)CC(O)(CC(=O)O)C(=O)O</t>
  </si>
  <si>
    <t>S12</t>
  </si>
  <si>
    <t>O=C(O)CCCCCCCCC(=O)O}</t>
  </si>
  <si>
    <t>S15</t>
  </si>
  <si>
    <t>S20</t>
  </si>
  <si>
    <t>G15</t>
  </si>
  <si>
    <t>O=C(O)CCCC(=O)O</t>
  </si>
  <si>
    <t>Fan et al., 2013[42]</t>
  </si>
  <si>
    <t>EPD230(0)</t>
  </si>
  <si>
    <t>CC(C)(c2ccc(OCCOCC1CO1)cc2)c4ccc(OCCOCC3CO3)cc4</t>
  </si>
  <si>
    <t>O=C1OC(=O)C2CCCCC12</t>
  </si>
  <si>
    <t>EPD230(20)</t>
  </si>
  <si>
    <t>CC1(C)CC(N)CC(C)(CN)C1</t>
  </si>
  <si>
    <t>EPD230(40)</t>
  </si>
  <si>
    <t>EPD230(60)</t>
  </si>
  <si>
    <t>EPD230(80)</t>
  </si>
  <si>
    <t>Fan et al., 2014[43]</t>
  </si>
  <si>
    <t>EP06(0)</t>
  </si>
  <si>
    <t>EP06(25)</t>
  </si>
  <si>
    <t>CC(C)(c2ccc(OCCOCCOCCOC1CO1)cc2)c4ccc(OCCOCCOCCC3CO3)cc4</t>
  </si>
  <si>
    <t>EP06(50)</t>
  </si>
  <si>
    <t>EP06(75)</t>
  </si>
  <si>
    <t>EP06(85)</t>
  </si>
  <si>
    <t>Santiago et al, 2016b[44]</t>
  </si>
  <si>
    <t>90D400-10LP</t>
  </si>
  <si>
    <t>CC(N)COCC(C)COCC(C)COCC(C)COCC(C)COCC(C)COCC(C)N</t>
  </si>
  <si>
    <t>NCCNCCN(CCNCCC(CN)CCN)CCN(CCNCCN)CCN(CCN)CCN</t>
  </si>
  <si>
    <t>60D400-10LP</t>
  </si>
  <si>
    <t>300D400-10LP</t>
  </si>
  <si>
    <t>Wei et al., 2015[45]</t>
  </si>
  <si>
    <t>A</t>
  </si>
  <si>
    <t>CC(C)(C4CCC(OCC(O)COC3CCC(C(C)(C)C2CCC(OCC1CO1)CC2)CC3)CC4)C6CCC(OCC5CO5)CC6</t>
  </si>
  <si>
    <t>CC(=O)C1CCCCC1C(C)=O</t>
  </si>
  <si>
    <t>B</t>
  </si>
  <si>
    <t>O=C(OCC1CO1)C3CC2OC2CC3C(=O)OCC4CO4</t>
  </si>
  <si>
    <t>C</t>
  </si>
  <si>
    <t>D</t>
  </si>
  <si>
    <t>E</t>
  </si>
  <si>
    <t>Ma et al., 2017 [46]</t>
  </si>
  <si>
    <t>MDS-EPO</t>
  </si>
  <si>
    <t>Nc2ccc(SSc1ccc(N)cc1)cc2</t>
  </si>
  <si>
    <t>C1OC1COC3COC4C(OC2CO2)COC34</t>
  </si>
  <si>
    <t>MDA-EPO</t>
  </si>
  <si>
    <t>Hassan et al. 2015 [47]</t>
  </si>
  <si>
    <t>33 Bis A</t>
  </si>
  <si>
    <t>Nc2cccc(S(=O)(=O)c1cccc(N)c1)c2</t>
  </si>
  <si>
    <t>44 Bis A</t>
  </si>
  <si>
    <t>70-30-FG</t>
  </si>
  <si>
    <t>40-60-FG</t>
  </si>
  <si>
    <t>90-10-PR</t>
  </si>
  <si>
    <t>80-20-PR</t>
  </si>
  <si>
    <t>70-30-PR</t>
  </si>
  <si>
    <t>60-40-PR</t>
  </si>
  <si>
    <t>50-50-PR</t>
  </si>
  <si>
    <t>40-60-PR</t>
  </si>
  <si>
    <t>30-70-PR</t>
  </si>
  <si>
    <t>Tanpikasit et al, 2014 [48]</t>
  </si>
  <si>
    <t>BA-a 30 mol%</t>
  </si>
  <si>
    <t>CC(C)(c3ccc2OCN(c1ccccc1)Cc2c3)c6ccc5OCN(c4ccccc4)Cc5c6</t>
  </si>
  <si>
    <t>BA-a 40 mol%</t>
  </si>
  <si>
    <t>BA-a 50 mol%</t>
  </si>
  <si>
    <t>Tanpikasit et al, 2015 [49]</t>
  </si>
  <si>
    <t>BA-a 35 mol%</t>
  </si>
  <si>
    <t>BA-a 45 mol%</t>
  </si>
  <si>
    <t>DLP SMP #1</t>
  </si>
  <si>
    <t>DLP SMP #2</t>
  </si>
  <si>
    <t>DLP SMP #4</t>
  </si>
  <si>
    <t>DLP SMP #5</t>
  </si>
  <si>
    <t>tba-DEGDA(80-20)</t>
  </si>
  <si>
    <t>tba-DEGDA(70-30)</t>
  </si>
  <si>
    <t>EPON2</t>
  </si>
  <si>
    <t>EPON3</t>
  </si>
  <si>
    <t>tba-co-XLS(20%)</t>
  </si>
  <si>
    <t>tba-co-XLS(30%)</t>
  </si>
  <si>
    <t>D230-5</t>
  </si>
  <si>
    <t>D400-15</t>
  </si>
  <si>
    <t>D400-6</t>
  </si>
  <si>
    <t>D400-11</t>
  </si>
  <si>
    <t>tba-co-PEGDMA(2%)</t>
  </si>
  <si>
    <t>tba-co-PEGDMA(40%)</t>
  </si>
  <si>
    <t>DER-NMA-0.05TEOA</t>
  </si>
  <si>
    <t>DER-NMA-0.15TEOA5</t>
  </si>
  <si>
    <t>DER-NMA-0.2TEOA</t>
  </si>
  <si>
    <t>EVC3S7</t>
  </si>
  <si>
    <t>EVC4S6</t>
  </si>
  <si>
    <t xml:space="preserve"> DA1</t>
  </si>
  <si>
    <t>CCCCCCCCCCN</t>
  </si>
  <si>
    <t>DA2</t>
  </si>
  <si>
    <t>DA3</t>
  </si>
  <si>
    <t>NGDE1</t>
  </si>
  <si>
    <t>CC(C)(COCC1CO1)COCC2CO2}</t>
  </si>
  <si>
    <t>NGDE2</t>
  </si>
  <si>
    <t>NGDE3</t>
  </si>
  <si>
    <t>A5</t>
  </si>
  <si>
    <t>A6</t>
  </si>
  <si>
    <t>B2</t>
  </si>
  <si>
    <t>COCCCCOC(=O)CCCCC(=O)OCCCCOC(=O)CCCCC(=O)OCCCCOC(=O)CCCCC(=O)OCCCCOC(=O)CCCCC(=O)OCCCCOC(=O)CCCCC(=O)OCCCCOC(=O)CCCCC(=O)OCCCCOC(=O)CCCCC(C)=O</t>
  </si>
  <si>
    <t>B3</t>
  </si>
  <si>
    <t>B4</t>
  </si>
  <si>
    <t>B5</t>
  </si>
  <si>
    <t>B6</t>
  </si>
  <si>
    <t>Grauzeliene et al., 2022[50]</t>
  </si>
  <si>
    <t>100D</t>
  </si>
  <si>
    <t>C=CC(=O)OCC(O)COc1ccccc1</t>
  </si>
  <si>
    <t>HPPA</t>
  </si>
  <si>
    <t>C=C/C(=C\C(OC)=C(C)\OCC(O)COC(=C)C(=C)C)COCC(O)COC(=O)C(=C)C</t>
  </si>
  <si>
    <t>DGEVADMA</t>
  </si>
  <si>
    <t>80D/20H</t>
  </si>
  <si>
    <t>60D/40H</t>
  </si>
  <si>
    <t>40D/60H</t>
  </si>
  <si>
    <t>20D/80H</t>
  </si>
  <si>
    <t>Song, Wang and Wang, 2011[51]</t>
  </si>
  <si>
    <t xml:space="preserve"> #1</t>
  </si>
  <si>
    <t xml:space="preserve"> #2</t>
  </si>
  <si>
    <t xml:space="preserve"> #4</t>
  </si>
  <si>
    <t>Nc1cccc(N)c1</t>
  </si>
  <si>
    <t>#5</t>
  </si>
  <si>
    <t>#6</t>
  </si>
  <si>
    <t>Yakacki et al., 2007[52]</t>
  </si>
  <si>
    <t>10% wt</t>
  </si>
  <si>
    <t>C=C(C)C(=O)OCCOCCOCCOCCOCCOCCOCCOCCOCCOCCOCCOCCOCCOCCOCCOCCOCCOC(=O)C(=C)C</t>
  </si>
  <si>
    <t>20%wt</t>
  </si>
  <si>
    <t>40% wt</t>
  </si>
  <si>
    <t>Giebler et al., 2020[53]</t>
  </si>
  <si>
    <t>3-DGOA-0.25-Zn</t>
  </si>
  <si>
    <t>c3cc(N(CC1CC1)CC2CO2)ccc3OCC4CO4</t>
  </si>
  <si>
    <t>O=C1CCCC(=O)O1</t>
  </si>
  <si>
    <t>3-DGOA-0.5</t>
  </si>
  <si>
    <t>4-DGA-0.5-Zn</t>
  </si>
  <si>
    <t>4-DGA-0.25-Zn</t>
  </si>
  <si>
    <t>COc4cc(Cc3ccc(OCC1CO1)c(OCC2CO2)c3)ccc4OCC5CO5</t>
  </si>
  <si>
    <t>COc3cc(Cc2cc1OCC(CO)Oc1cc2C)ccc3OCC4CO4</t>
  </si>
  <si>
    <t>Zhao et al., 2019[54]</t>
  </si>
  <si>
    <t>BPADA</t>
  </si>
  <si>
    <t>Nc4ccc(Oc3ccc(c2ccc(Oc1ccc(N)cc1)cc2)cc3)cc4</t>
  </si>
  <si>
    <t>BAPB</t>
  </si>
  <si>
    <t>Nc3cccc(Oc2cccc(Oc1cccc(N)c1)c2)c3</t>
  </si>
  <si>
    <t>BAB</t>
  </si>
  <si>
    <t xml:space="preserve">co-SMPI01 </t>
  </si>
  <si>
    <t>co-SMPI02</t>
  </si>
  <si>
    <t>co-SMPI03</t>
  </si>
  <si>
    <t>co-SMPI04</t>
  </si>
  <si>
    <t>co-SMPI05</t>
  </si>
  <si>
    <t>co-SMPI06</t>
  </si>
  <si>
    <t>co-SMPI07</t>
  </si>
  <si>
    <t>Qiu et al., 2017[55]</t>
  </si>
  <si>
    <t>Karger-Kocsis et al, 2014[56]</t>
  </si>
  <si>
    <t>EP/ESO 75/25</t>
  </si>
  <si>
    <t>EP/ESO 100/0</t>
  </si>
  <si>
    <t>EP/ESO 50/50</t>
  </si>
  <si>
    <t>EP/ESO 25/75</t>
  </si>
  <si>
    <t>EP/ESO 0/100</t>
  </si>
  <si>
    <t>CCCCCCCCC1OC1CCCCCCCC(=O)OCC(COC(=O)CCCCCCCC2OC2CCCCCCCC)OC(=O)CCCCCCCC3OC3CC4OC4CCCCC</t>
  </si>
  <si>
    <t>c5cc(C(c2ccc(OCC1CO1)cc2)c4ccc(OCC3CO3)cc4)ccc5OCC6CO6</t>
  </si>
  <si>
    <t>EP</t>
  </si>
  <si>
    <t>ESO</t>
  </si>
  <si>
    <t>Tri</t>
  </si>
  <si>
    <t>GA</t>
  </si>
  <si>
    <t>Nicolas et al., 2020[57]</t>
  </si>
  <si>
    <t>TRI-20%</t>
  </si>
  <si>
    <t>TRI-40%</t>
  </si>
  <si>
    <t>TRI-60%</t>
  </si>
  <si>
    <t>TRI-80%</t>
  </si>
  <si>
    <t>O=C(CCS)OCCn1c(=O)n(CCOC(=O)CCS)c(=O)n(CCOC(=O)CCS)c1=O</t>
  </si>
  <si>
    <t>Tr</t>
  </si>
  <si>
    <t>Rubbery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</si>
</sst>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2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1.xml"/><Relationship Id="rId5" Type="http://schemas.microsoft.com/office/2017/10/relationships/person" Target="persons/perso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7"/>
  <sheetViews>
    <sheetView tabSelected="1" topLeftCell="J1" zoomScale="95" zoomScaleNormal="95" workbookViewId="0">
      <pane ySplit="1" topLeftCell="A39" activePane="bottomLeft" state="frozen"/>
      <selection pane="bottomLeft" activeCell="P49" sqref="P49:P51"/>
    </sheetView>
  </sheetViews>
  <sheetFormatPr defaultRowHeight="14.5" x14ac:dyDescent="0.35"/>
  <cols>
    <col min="1" max="1" width="8.7265625" style="2"/>
    <col min="2" max="2" width="30.26953125" style="1" bestFit="1" customWidth="1"/>
    <col min="3" max="3" width="30.7265625" style="1" bestFit="1" customWidth="1"/>
    <col min="4" max="4" width="183.1796875" customWidth="1"/>
    <col min="5" max="5" width="22.1796875" customWidth="1"/>
    <col min="6" max="6" width="22.1796875" style="1" customWidth="1"/>
    <col min="7" max="8" width="22.1796875" style="3" customWidth="1"/>
    <col min="9" max="12" width="22.1796875" style="1" customWidth="1"/>
    <col min="13" max="13" width="22.1796875" style="4" customWidth="1"/>
    <col min="14" max="15" width="22.1796875" style="1" customWidth="1"/>
    <col min="17" max="17" width="25.453125" bestFit="1" customWidth="1"/>
  </cols>
  <sheetData>
    <row r="1" spans="1:17" s="18" customFormat="1" ht="21" customHeight="1" x14ac:dyDescent="0.5500000000000000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/>
      <c r="M1" s="17" t="s">
        <v>11</v>
      </c>
      <c r="N1" s="16" t="s">
        <v>12</v>
      </c>
      <c r="O1" s="16" t="s">
        <v>13</v>
      </c>
      <c r="P1" s="18" t="s">
        <v>487</v>
      </c>
      <c r="Q1" s="18" t="s">
        <v>488</v>
      </c>
    </row>
    <row r="2" spans="1:17" ht="16.5" customHeight="1" x14ac:dyDescent="0.35">
      <c r="A2" s="24">
        <v>1</v>
      </c>
      <c r="B2" s="24" t="s">
        <v>14</v>
      </c>
      <c r="C2" s="19" t="s">
        <v>15</v>
      </c>
      <c r="D2" t="s">
        <v>16</v>
      </c>
      <c r="E2" t="s">
        <v>17</v>
      </c>
      <c r="F2" s="19">
        <v>49.36</v>
      </c>
      <c r="G2" s="3">
        <v>0.5</v>
      </c>
      <c r="H2" s="3">
        <v>128.16999999999999</v>
      </c>
      <c r="I2" s="22">
        <f>((G2/H2)/((G2/H2)+(G3/H3)))*100</f>
        <v>60.73102729863048</v>
      </c>
      <c r="J2" s="22">
        <f>((G3/H3)/((G3/H3)+(G2/H2)))*100</f>
        <v>39.268972701369528</v>
      </c>
      <c r="K2" s="22"/>
      <c r="L2" s="7"/>
      <c r="M2" s="27" t="str">
        <f>ROUND((I2/GCD(I2,J2)),1)&amp;":"&amp;ROUND((J2/GCD(I2,J2)),1)</f>
        <v>20.2:13.1</v>
      </c>
      <c r="N2" s="19" t="str">
        <f>ROUND((I2/SUM(I2,J2)), 2)&amp;":"&amp;ROUND((J2/SUM(I2,J2)),2)</f>
        <v>0.61:0.39</v>
      </c>
      <c r="O2" s="19">
        <v>1.3</v>
      </c>
      <c r="P2" s="38"/>
    </row>
    <row r="3" spans="1:17" x14ac:dyDescent="0.35">
      <c r="A3" s="24"/>
      <c r="B3" s="24"/>
      <c r="C3" s="19"/>
      <c r="D3" t="s">
        <v>18</v>
      </c>
      <c r="E3" t="s">
        <v>19</v>
      </c>
      <c r="F3" s="19"/>
      <c r="G3" s="3">
        <v>0.5</v>
      </c>
      <c r="H3" s="3">
        <v>198.22</v>
      </c>
      <c r="I3" s="22"/>
      <c r="J3" s="22"/>
      <c r="K3" s="22"/>
      <c r="L3" s="7"/>
      <c r="M3" s="27"/>
      <c r="N3" s="19"/>
      <c r="O3" s="19"/>
      <c r="P3" s="38"/>
    </row>
    <row r="4" spans="1:17" x14ac:dyDescent="0.35">
      <c r="A4" s="24">
        <v>2</v>
      </c>
      <c r="B4" s="24" t="s">
        <v>20</v>
      </c>
      <c r="C4" s="19" t="s">
        <v>21</v>
      </c>
      <c r="D4" t="s">
        <v>22</v>
      </c>
      <c r="E4" t="s">
        <v>23</v>
      </c>
      <c r="F4" s="19">
        <v>117</v>
      </c>
      <c r="I4" s="19">
        <v>50</v>
      </c>
      <c r="J4" s="23">
        <v>50</v>
      </c>
      <c r="K4" s="22"/>
      <c r="L4" s="7"/>
      <c r="M4" s="27" t="str">
        <f>ROUND((I4/GCD(I4,J4)),1)&amp;":"&amp;ROUND((J4/GCD(I4,J4)),1)</f>
        <v>1:1</v>
      </c>
      <c r="N4" s="19" t="str">
        <f>ROUND((I4/SUM(I4,J4)), 2)&amp;":"&amp;ROUND((J4/SUM(I4,J4)),2)</f>
        <v>0.5:0.5</v>
      </c>
      <c r="O4" s="19">
        <v>2.1</v>
      </c>
      <c r="P4" s="38"/>
    </row>
    <row r="5" spans="1:17" x14ac:dyDescent="0.35">
      <c r="A5" s="24"/>
      <c r="B5" s="24"/>
      <c r="C5" s="19"/>
      <c r="D5" t="s">
        <v>24</v>
      </c>
      <c r="E5" t="s">
        <v>25</v>
      </c>
      <c r="F5" s="19"/>
      <c r="I5" s="19"/>
      <c r="J5" s="23"/>
      <c r="K5" s="22"/>
      <c r="L5" s="7"/>
      <c r="M5" s="27"/>
      <c r="N5" s="19"/>
      <c r="O5" s="19"/>
      <c r="P5" s="38"/>
    </row>
    <row r="6" spans="1:17" s="12" customFormat="1" x14ac:dyDescent="0.35">
      <c r="A6" s="29">
        <v>3</v>
      </c>
      <c r="B6" s="29" t="s">
        <v>26</v>
      </c>
      <c r="C6" s="28" t="s">
        <v>27</v>
      </c>
      <c r="D6" s="12" t="s">
        <v>28</v>
      </c>
      <c r="E6" s="12" t="s">
        <v>29</v>
      </c>
      <c r="F6" s="28">
        <v>56</v>
      </c>
      <c r="G6" s="11">
        <v>75</v>
      </c>
      <c r="H6" s="11">
        <v>100.12</v>
      </c>
      <c r="I6" s="31">
        <f>((G6/H6)/((G6/H6)+(G7/H7)))*100</f>
        <v>90.815690015778074</v>
      </c>
      <c r="J6" s="31">
        <f>((G7/H7)/((G7/H7)+(G6/H6)))*100</f>
        <v>9.1843099842219207</v>
      </c>
      <c r="K6" s="31"/>
      <c r="L6" s="13"/>
      <c r="M6" s="34" t="str">
        <f>ROUND((I6/GCD(I6,J6)),1)&amp;":"&amp;ROUND((J6/GCD(I6,J6)),1)</f>
        <v>10.1:1</v>
      </c>
      <c r="N6" s="28" t="str">
        <f>ROUND((I6/SUM(I6,J6)), 2)&amp;":"&amp;ROUND((J6/SUM(I6,J6)),2)</f>
        <v>0.91:0.09</v>
      </c>
      <c r="O6" s="28">
        <v>8.7210000000000001</v>
      </c>
      <c r="P6" s="38"/>
    </row>
    <row r="7" spans="1:17" s="12" customFormat="1" x14ac:dyDescent="0.35">
      <c r="A7" s="29"/>
      <c r="B7" s="29"/>
      <c r="C7" s="28"/>
      <c r="D7" s="12" t="s">
        <v>18</v>
      </c>
      <c r="E7" s="12" t="s">
        <v>19</v>
      </c>
      <c r="F7" s="28"/>
      <c r="G7" s="11">
        <v>25</v>
      </c>
      <c r="H7" s="11">
        <v>330</v>
      </c>
      <c r="I7" s="31"/>
      <c r="J7" s="31"/>
      <c r="K7" s="31"/>
      <c r="L7" s="13"/>
      <c r="M7" s="34"/>
      <c r="N7" s="28"/>
      <c r="O7" s="28"/>
      <c r="P7" s="38"/>
    </row>
    <row r="8" spans="1:17" s="12" customFormat="1" x14ac:dyDescent="0.35">
      <c r="A8" s="29">
        <v>4</v>
      </c>
      <c r="B8" s="29" t="s">
        <v>30</v>
      </c>
      <c r="C8" s="28" t="s">
        <v>31</v>
      </c>
      <c r="D8" s="12" t="s">
        <v>28</v>
      </c>
      <c r="E8" s="12" t="s">
        <v>29</v>
      </c>
      <c r="F8" s="28">
        <v>110</v>
      </c>
      <c r="G8" s="11"/>
      <c r="H8" s="11">
        <v>100.12</v>
      </c>
      <c r="I8" s="28">
        <v>90</v>
      </c>
      <c r="J8" s="28">
        <v>10</v>
      </c>
      <c r="K8" s="31"/>
      <c r="L8" s="13"/>
      <c r="M8" s="34" t="str">
        <f>ROUND((I8/GCD(I8,J8)),1)&amp;":"&amp;ROUND((J8/GCD(I8,J8)),1)</f>
        <v>9:1</v>
      </c>
      <c r="N8" s="28" t="str">
        <f>ROUND((I8/SUM(I8,J8)), 2)&amp;":"&amp;ROUND((J8/SUM(I8,J8)),2)</f>
        <v>0.9:0.1</v>
      </c>
      <c r="O8" s="28">
        <v>1.0780000000000001</v>
      </c>
      <c r="P8" s="38"/>
    </row>
    <row r="9" spans="1:17" s="12" customFormat="1" x14ac:dyDescent="0.35">
      <c r="A9" s="29"/>
      <c r="B9" s="29"/>
      <c r="C9" s="28"/>
      <c r="D9" s="12" t="s">
        <v>32</v>
      </c>
      <c r="E9" s="12" t="s">
        <v>33</v>
      </c>
      <c r="F9" s="28"/>
      <c r="G9" s="11"/>
      <c r="H9" s="11">
        <v>214.22</v>
      </c>
      <c r="I9" s="28"/>
      <c r="J9" s="28"/>
      <c r="K9" s="31"/>
      <c r="L9" s="13"/>
      <c r="M9" s="34"/>
      <c r="N9" s="28"/>
      <c r="O9" s="28"/>
      <c r="P9" s="38"/>
    </row>
    <row r="10" spans="1:17" x14ac:dyDescent="0.35">
      <c r="A10" s="24">
        <v>5</v>
      </c>
      <c r="B10" s="19" t="s">
        <v>34</v>
      </c>
      <c r="C10" s="19" t="s">
        <v>35</v>
      </c>
      <c r="D10" t="s">
        <v>16</v>
      </c>
      <c r="E10" t="s">
        <v>17</v>
      </c>
      <c r="F10" s="19">
        <v>58.8</v>
      </c>
      <c r="G10" s="3">
        <v>0.7</v>
      </c>
      <c r="H10" s="3">
        <v>128.16999999999999</v>
      </c>
      <c r="I10" s="22">
        <f>((G10/H10)/((G11/H11)+(G10/H10)))*100</f>
        <v>80.465860597439544</v>
      </c>
      <c r="J10" s="22">
        <f>((G11/H11)/((G11/H11)+(G10/H10)))*100</f>
        <v>19.534139402560452</v>
      </c>
      <c r="K10" s="22"/>
      <c r="L10" s="7"/>
      <c r="M10" s="27" t="str">
        <f>ROUND((I10/GCD(I10,J10)),1)&amp;":"&amp;ROUND((J10/GCD(I10,J10)),1)</f>
        <v>80.5:19.5</v>
      </c>
      <c r="N10" s="19" t="str">
        <f>ROUND((I10/SUM(I10,J10)), 2)&amp;":"&amp;ROUND((J10/SUM(I10,J10)),2)</f>
        <v>0.8:0.2</v>
      </c>
      <c r="O10" s="19">
        <v>14</v>
      </c>
      <c r="P10" s="38"/>
    </row>
    <row r="11" spans="1:17" x14ac:dyDescent="0.35">
      <c r="A11" s="24"/>
      <c r="B11" s="19"/>
      <c r="C11" s="19"/>
      <c r="D11" t="s">
        <v>36</v>
      </c>
      <c r="E11" t="s">
        <v>37</v>
      </c>
      <c r="F11" s="19"/>
      <c r="G11" s="3">
        <v>0.3</v>
      </c>
      <c r="H11" s="3">
        <v>226.27</v>
      </c>
      <c r="I11" s="22"/>
      <c r="J11" s="22"/>
      <c r="K11" s="22"/>
      <c r="L11" s="7"/>
      <c r="M11" s="27"/>
      <c r="N11" s="19"/>
      <c r="O11" s="19"/>
      <c r="P11" s="38"/>
    </row>
    <row r="12" spans="1:17" x14ac:dyDescent="0.35">
      <c r="A12" s="24">
        <v>6</v>
      </c>
      <c r="B12" s="24" t="s">
        <v>38</v>
      </c>
      <c r="C12" s="19" t="s">
        <v>39</v>
      </c>
      <c r="D12" t="s">
        <v>28</v>
      </c>
      <c r="E12" t="s">
        <v>29</v>
      </c>
      <c r="F12" s="19">
        <v>72</v>
      </c>
      <c r="G12" s="3">
        <v>0.38</v>
      </c>
      <c r="H12" s="3">
        <v>100.12</v>
      </c>
      <c r="I12" s="22">
        <f>(((G12/H12))/((G12/H12)+(G13/H13)+(G14/H14)))*100</f>
        <v>33.949327458485172</v>
      </c>
      <c r="J12" s="22">
        <f>(((G13/H13))/((G12/H12)+(G13/H13)+(G14/H14)))*100</f>
        <v>20.925284679761873</v>
      </c>
      <c r="K12" s="22">
        <f>(((G14/H14))/((G12/H12)+(G13/H13)+(G14/H14)))*100</f>
        <v>45.125387861752962</v>
      </c>
      <c r="L12" s="7"/>
      <c r="M12" s="21" t="str">
        <f>ROUND((I12/GCD(I12,J12,K12)),1)&amp;":"&amp;ROUND((J12/GCD(I12,J12,K12)),1)&amp;":"&amp;ROUND((K12/GCD(I12,J12,K12)),1)</f>
        <v>33.9:20.9:45.1</v>
      </c>
      <c r="N12" s="19" t="str">
        <f>ROUND((I12/SUM(I12,J12,K12)), 2)&amp;":"&amp;ROUND((J12/SUM(I12,J12,K12)),2)&amp;":"&amp;ROUND((K12/SUM(I12,J12,K12)),2)</f>
        <v>0.34:0.21:0.45</v>
      </c>
      <c r="O12" s="19">
        <v>8.891</v>
      </c>
      <c r="P12" s="38"/>
    </row>
    <row r="13" spans="1:17" x14ac:dyDescent="0.35">
      <c r="A13" s="24"/>
      <c r="B13" s="24"/>
      <c r="C13" s="19"/>
      <c r="D13" t="s">
        <v>40</v>
      </c>
      <c r="E13" t="s">
        <v>41</v>
      </c>
      <c r="F13" s="19"/>
      <c r="G13" s="3">
        <v>0.26</v>
      </c>
      <c r="H13" s="3">
        <v>111.14</v>
      </c>
      <c r="I13" s="22"/>
      <c r="J13" s="22"/>
      <c r="K13" s="22"/>
      <c r="L13" s="7"/>
      <c r="M13" s="23"/>
      <c r="N13" s="19"/>
      <c r="O13" s="19"/>
      <c r="P13" s="38"/>
    </row>
    <row r="14" spans="1:17" x14ac:dyDescent="0.35">
      <c r="A14" s="24"/>
      <c r="B14" s="24"/>
      <c r="C14" s="19"/>
      <c r="D14" t="s">
        <v>42</v>
      </c>
      <c r="E14" t="s">
        <v>43</v>
      </c>
      <c r="F14" s="19"/>
      <c r="G14" s="3">
        <v>1</v>
      </c>
      <c r="H14" s="3">
        <v>198.22</v>
      </c>
      <c r="I14" s="22"/>
      <c r="J14" s="22"/>
      <c r="K14" s="22"/>
      <c r="L14" s="7"/>
      <c r="M14" s="23"/>
      <c r="N14" s="19"/>
      <c r="O14" s="19"/>
      <c r="P14" s="38"/>
    </row>
    <row r="15" spans="1:17" s="9" customFormat="1" ht="16" customHeight="1" x14ac:dyDescent="0.35">
      <c r="A15" s="36">
        <v>7</v>
      </c>
      <c r="B15" s="26" t="s">
        <v>44</v>
      </c>
      <c r="C15" s="26" t="s">
        <v>45</v>
      </c>
      <c r="D15" s="9" t="s">
        <v>46</v>
      </c>
      <c r="E15" s="9" t="s">
        <v>47</v>
      </c>
      <c r="F15" s="26">
        <v>238</v>
      </c>
      <c r="G15" s="8"/>
      <c r="H15" s="8"/>
      <c r="I15" s="26">
        <v>50</v>
      </c>
      <c r="J15" s="26">
        <v>50</v>
      </c>
      <c r="K15" s="26"/>
      <c r="L15" s="8"/>
      <c r="M15" s="35" t="str">
        <f>I15/GCD(I15,J15)&amp;":"&amp;J15/GCD(I15,J15)</f>
        <v>1:1</v>
      </c>
      <c r="N15" s="19" t="str">
        <f>ROUND((I15/SUM(I15,J15)), 2)&amp;":"&amp;ROUND((J15/SUM(I15,J15)),2)</f>
        <v>0.5:0.5</v>
      </c>
      <c r="O15" s="26">
        <v>1.407</v>
      </c>
      <c r="P15" s="39"/>
    </row>
    <row r="16" spans="1:17" s="9" customFormat="1" x14ac:dyDescent="0.35">
      <c r="A16" s="36"/>
      <c r="B16" s="26"/>
      <c r="C16" s="26"/>
      <c r="D16" s="9" t="s">
        <v>48</v>
      </c>
      <c r="E16" s="9" t="s">
        <v>49</v>
      </c>
      <c r="F16" s="26"/>
      <c r="G16" s="8"/>
      <c r="H16" s="8"/>
      <c r="I16" s="26"/>
      <c r="J16" s="26"/>
      <c r="K16" s="26"/>
      <c r="L16" s="8"/>
      <c r="M16" s="35"/>
      <c r="N16" s="19"/>
      <c r="O16" s="26"/>
      <c r="P16" s="39"/>
    </row>
    <row r="17" spans="1:16" s="12" customFormat="1" x14ac:dyDescent="0.35">
      <c r="A17" s="29">
        <v>8</v>
      </c>
      <c r="B17" s="29" t="s">
        <v>50</v>
      </c>
      <c r="C17" s="28" t="s">
        <v>51</v>
      </c>
      <c r="D17" s="12" t="s">
        <v>52</v>
      </c>
      <c r="E17" s="12" t="s">
        <v>53</v>
      </c>
      <c r="F17" s="28">
        <v>10.79</v>
      </c>
      <c r="G17" s="11"/>
      <c r="H17" s="11"/>
      <c r="I17" s="28">
        <v>2</v>
      </c>
      <c r="J17" s="28">
        <v>1</v>
      </c>
      <c r="K17" s="33">
        <v>0.66659999999999997</v>
      </c>
      <c r="L17" s="11"/>
      <c r="M17" s="32" t="str">
        <f>ROUND((I17/GCD(I17,J17,K17)),1)&amp;":"&amp;ROUND((J17/GCD(I17,J17,K17)),1)&amp;":"&amp;ROUND((K17/GCD(I17,J17,K17)),1)</f>
        <v>2:1:0.7</v>
      </c>
      <c r="N17" s="28" t="str">
        <f>ROUND((I17/SUM(I17,J17,K17)), 2)&amp;":"&amp;ROUND((J17/SUM(I17,J17,K17)),2)&amp;":"&amp;ROUND((K17/SUM(I17,J17,K17)),2)</f>
        <v>0.55:0.27:0.18</v>
      </c>
      <c r="O17" s="28">
        <v>9.391</v>
      </c>
      <c r="P17" s="37"/>
    </row>
    <row r="18" spans="1:16" s="12" customFormat="1" x14ac:dyDescent="0.35">
      <c r="A18" s="29"/>
      <c r="B18" s="29"/>
      <c r="C18" s="28"/>
      <c r="D18" s="10" t="s">
        <v>54</v>
      </c>
      <c r="E18" s="12" t="s">
        <v>55</v>
      </c>
      <c r="F18" s="28"/>
      <c r="G18" s="11"/>
      <c r="H18" s="11"/>
      <c r="I18" s="28"/>
      <c r="J18" s="28"/>
      <c r="K18" s="33"/>
      <c r="L18" s="11"/>
      <c r="M18" s="30"/>
      <c r="N18" s="28"/>
      <c r="O18" s="28"/>
      <c r="P18" s="37"/>
    </row>
    <row r="19" spans="1:16" s="12" customFormat="1" ht="14.5" customHeight="1" x14ac:dyDescent="0.35">
      <c r="A19" s="29"/>
      <c r="B19" s="29"/>
      <c r="C19" s="28"/>
      <c r="D19" s="12" t="s">
        <v>56</v>
      </c>
      <c r="E19" s="12" t="s">
        <v>57</v>
      </c>
      <c r="F19" s="28"/>
      <c r="G19" s="11"/>
      <c r="H19" s="11"/>
      <c r="I19" s="28"/>
      <c r="J19" s="28"/>
      <c r="K19" s="33"/>
      <c r="L19" s="11"/>
      <c r="M19" s="30"/>
      <c r="N19" s="28"/>
      <c r="O19" s="28"/>
      <c r="P19" s="37"/>
    </row>
    <row r="20" spans="1:16" x14ac:dyDescent="0.35">
      <c r="A20" s="24">
        <v>9</v>
      </c>
      <c r="B20" s="24" t="s">
        <v>58</v>
      </c>
      <c r="C20" s="19" t="s">
        <v>59</v>
      </c>
      <c r="D20" t="s">
        <v>16</v>
      </c>
      <c r="E20" t="s">
        <v>17</v>
      </c>
      <c r="F20" s="19">
        <v>69.5</v>
      </c>
      <c r="G20" s="3">
        <v>60</v>
      </c>
      <c r="H20" s="3">
        <v>128.16999999999999</v>
      </c>
      <c r="I20" s="22">
        <f>((G20/H20)/((G20/H20)+(G21/H21)))*100</f>
        <v>71.486095661846491</v>
      </c>
      <c r="J20" s="22">
        <f>((G21/H21)/((G21/H21)+(G20/H20)))*100</f>
        <v>28.513904338153502</v>
      </c>
      <c r="K20" s="22"/>
      <c r="L20" s="7"/>
      <c r="M20" s="23" t="str">
        <f>ROUND((I20/GCD(I20,J20)),1)&amp;":"&amp;ROUND((J20/GCD(I20,J20)),1)</f>
        <v>71.5:28.5</v>
      </c>
      <c r="N20" s="19" t="str">
        <f>ROUND((I20/SUM(I20,J20)), 2)&amp;":"&amp;ROUND((J20/SUM(I20,J20)),2)</f>
        <v>0.71:0.29</v>
      </c>
      <c r="O20" s="19">
        <v>7.2590000000000003</v>
      </c>
      <c r="P20" s="38"/>
    </row>
    <row r="21" spans="1:16" x14ac:dyDescent="0.35">
      <c r="A21" s="24"/>
      <c r="B21" s="24"/>
      <c r="C21" s="19"/>
      <c r="D21" t="s">
        <v>60</v>
      </c>
      <c r="E21" t="s">
        <v>61</v>
      </c>
      <c r="F21" s="19"/>
      <c r="G21" s="3">
        <v>40</v>
      </c>
      <c r="H21" s="5">
        <v>214.22</v>
      </c>
      <c r="I21" s="22"/>
      <c r="J21" s="22"/>
      <c r="K21" s="22"/>
      <c r="L21" s="7"/>
      <c r="M21" s="23"/>
      <c r="N21" s="19"/>
      <c r="O21" s="19"/>
      <c r="P21" s="38"/>
    </row>
    <row r="22" spans="1:16" s="12" customFormat="1" x14ac:dyDescent="0.35">
      <c r="A22" s="29">
        <v>10</v>
      </c>
      <c r="B22" s="29" t="s">
        <v>62</v>
      </c>
      <c r="C22" s="28" t="s">
        <v>63</v>
      </c>
      <c r="D22" s="12" t="s">
        <v>64</v>
      </c>
      <c r="E22" s="12" t="s">
        <v>65</v>
      </c>
      <c r="F22" s="28">
        <v>36</v>
      </c>
      <c r="G22" s="11"/>
      <c r="H22" s="11"/>
      <c r="I22" s="28">
        <v>50</v>
      </c>
      <c r="J22" s="28">
        <v>50</v>
      </c>
      <c r="K22" s="28"/>
      <c r="L22" s="11"/>
      <c r="M22" s="30" t="str">
        <f>ROUND((I22/GCD(I22,J22)),1)&amp;":"&amp;ROUND((J22/GCD(I22,J22)),1)</f>
        <v>1:1</v>
      </c>
      <c r="N22" s="28" t="str">
        <f>ROUND((I22/SUM(I22,J22)), 2)&amp;":"&amp;ROUND((J22/SUM(I22,J22)),2)</f>
        <v>0.5:0.5</v>
      </c>
      <c r="O22" s="28">
        <v>7.2409999999999997</v>
      </c>
      <c r="P22" s="37"/>
    </row>
    <row r="23" spans="1:16" s="12" customFormat="1" ht="14.5" customHeight="1" x14ac:dyDescent="0.35">
      <c r="A23" s="29"/>
      <c r="B23" s="29"/>
      <c r="C23" s="28"/>
      <c r="D23" s="12" t="s">
        <v>66</v>
      </c>
      <c r="E23" s="12" t="s">
        <v>67</v>
      </c>
      <c r="F23" s="28"/>
      <c r="G23" s="11"/>
      <c r="H23" s="11"/>
      <c r="I23" s="28"/>
      <c r="J23" s="28"/>
      <c r="K23" s="28"/>
      <c r="L23" s="11"/>
      <c r="M23" s="30"/>
      <c r="N23" s="28"/>
      <c r="O23" s="28"/>
      <c r="P23" s="37"/>
    </row>
    <row r="24" spans="1:16" ht="17.5" customHeight="1" x14ac:dyDescent="0.35">
      <c r="A24" s="29">
        <v>11</v>
      </c>
      <c r="B24" s="24" t="s">
        <v>68</v>
      </c>
      <c r="C24" s="19" t="s">
        <v>69</v>
      </c>
      <c r="D24" t="s">
        <v>28</v>
      </c>
      <c r="E24" t="s">
        <v>29</v>
      </c>
      <c r="F24" s="19">
        <v>126.1</v>
      </c>
      <c r="G24" s="3">
        <v>100</v>
      </c>
      <c r="H24" s="3">
        <v>100.12</v>
      </c>
      <c r="I24" s="22">
        <f>((G24/H24)/((G24/H24)+(G25/H25)))*100</f>
        <v>100</v>
      </c>
      <c r="J24" s="22">
        <f>((G25/H25)/((G25/H25)+(G24/H24)))*100</f>
        <v>0</v>
      </c>
      <c r="K24" s="22"/>
      <c r="L24" s="7"/>
      <c r="M24" s="23" t="str">
        <f>ROUND((I24/GCD(I24,J24)),1)&amp;":"&amp;ROUND((J24/GCD(I24,J24)),1)</f>
        <v>1:0</v>
      </c>
      <c r="N24" s="19" t="str">
        <f>ROUND((I24/SUM(I24,J24)), 2)&amp;":"&amp;ROUND((J24/SUM(I24,J24)),2)</f>
        <v>1:0</v>
      </c>
      <c r="O24" s="19">
        <v>1.514</v>
      </c>
      <c r="P24" s="38"/>
    </row>
    <row r="25" spans="1:16" x14ac:dyDescent="0.35">
      <c r="A25" s="29"/>
      <c r="B25" s="24"/>
      <c r="C25" s="19"/>
      <c r="D25" t="s">
        <v>70</v>
      </c>
      <c r="E25" t="s">
        <v>71</v>
      </c>
      <c r="F25" s="19"/>
      <c r="G25" s="3">
        <v>0</v>
      </c>
      <c r="H25" s="5">
        <v>286.32</v>
      </c>
      <c r="I25" s="22"/>
      <c r="J25" s="22"/>
      <c r="K25" s="22"/>
      <c r="L25" s="7"/>
      <c r="M25" s="23"/>
      <c r="N25" s="19"/>
      <c r="O25" s="19"/>
      <c r="P25" s="38"/>
    </row>
    <row r="26" spans="1:16" x14ac:dyDescent="0.35">
      <c r="A26" s="29">
        <v>12</v>
      </c>
      <c r="B26" s="24" t="s">
        <v>72</v>
      </c>
      <c r="C26" s="19" t="s">
        <v>73</v>
      </c>
      <c r="D26" t="s">
        <v>74</v>
      </c>
      <c r="E26" t="s">
        <v>75</v>
      </c>
      <c r="F26" s="19">
        <v>46</v>
      </c>
      <c r="H26" s="3">
        <v>176.21</v>
      </c>
      <c r="I26" s="19">
        <v>90</v>
      </c>
      <c r="J26" s="19">
        <v>10</v>
      </c>
      <c r="K26" s="22"/>
      <c r="L26" s="7"/>
      <c r="M26" s="23" t="str">
        <f>ROUND((I26/GCD(I26,J26)),1)&amp;":"&amp;ROUND((J26/GCD(I26,J26)),1)</f>
        <v>9:1</v>
      </c>
      <c r="N26" s="19" t="str">
        <f>ROUND((I26/SUM(I26,J26)), 2)&amp;":"&amp;ROUND((J26/SUM(I26,J26)),2)</f>
        <v>0.9:0.1</v>
      </c>
      <c r="O26" s="19">
        <v>8.4450000000000003</v>
      </c>
      <c r="P26" s="38"/>
    </row>
    <row r="27" spans="1:16" x14ac:dyDescent="0.35">
      <c r="A27" s="29"/>
      <c r="B27" s="24"/>
      <c r="C27" s="19"/>
      <c r="D27" t="s">
        <v>18</v>
      </c>
      <c r="E27" t="s">
        <v>19</v>
      </c>
      <c r="F27" s="19"/>
      <c r="H27" s="3">
        <v>198.22</v>
      </c>
      <c r="I27" s="19"/>
      <c r="J27" s="19"/>
      <c r="K27" s="22"/>
      <c r="L27" s="7"/>
      <c r="M27" s="23"/>
      <c r="N27" s="19"/>
      <c r="O27" s="19"/>
      <c r="P27" s="38"/>
    </row>
    <row r="28" spans="1:16" x14ac:dyDescent="0.35">
      <c r="A28" s="29">
        <v>13</v>
      </c>
      <c r="B28" s="24" t="s">
        <v>76</v>
      </c>
      <c r="C28" s="19" t="s">
        <v>77</v>
      </c>
      <c r="D28" t="s">
        <v>78</v>
      </c>
      <c r="E28" t="s">
        <v>79</v>
      </c>
      <c r="F28" s="19">
        <v>40</v>
      </c>
      <c r="H28" s="3">
        <v>450</v>
      </c>
      <c r="I28" s="19">
        <v>50</v>
      </c>
      <c r="J28" s="19">
        <v>50</v>
      </c>
      <c r="K28" s="22"/>
      <c r="L28" s="7"/>
      <c r="M28" s="23" t="str">
        <f>ROUND((I28/GCD(I28,J28)),1)&amp;":"&amp;ROUND((J28/GCD(I28,J28)),1)</f>
        <v>1:1</v>
      </c>
      <c r="N28" s="19" t="str">
        <f>ROUND((I28/SUM(I28,J28)), 2)&amp;":"&amp;ROUND((J28/SUM(I28,J28)),2)</f>
        <v>0.5:0.5</v>
      </c>
      <c r="O28" s="19">
        <v>10.67</v>
      </c>
      <c r="P28" s="38"/>
    </row>
    <row r="29" spans="1:16" x14ac:dyDescent="0.35">
      <c r="A29" s="29"/>
      <c r="B29" s="24"/>
      <c r="C29" s="19"/>
      <c r="D29" t="s">
        <v>80</v>
      </c>
      <c r="E29" t="s">
        <v>81</v>
      </c>
      <c r="F29" s="19"/>
      <c r="H29" s="3">
        <v>230</v>
      </c>
      <c r="I29" s="19"/>
      <c r="J29" s="19"/>
      <c r="K29" s="22"/>
      <c r="L29" s="7"/>
      <c r="M29" s="23"/>
      <c r="N29" s="19"/>
      <c r="O29" s="19"/>
      <c r="P29" s="38"/>
    </row>
    <row r="30" spans="1:16" ht="14.5" customHeight="1" x14ac:dyDescent="0.35">
      <c r="A30" s="29">
        <v>14</v>
      </c>
      <c r="B30" s="24" t="s">
        <v>82</v>
      </c>
      <c r="C30" s="19" t="s">
        <v>83</v>
      </c>
      <c r="D30" t="s">
        <v>84</v>
      </c>
      <c r="E30" t="s">
        <v>85</v>
      </c>
      <c r="F30" s="19">
        <v>140</v>
      </c>
      <c r="G30" s="3">
        <v>100</v>
      </c>
      <c r="H30" s="3">
        <v>340.41</v>
      </c>
      <c r="I30" s="22">
        <f>((G30/H30)/((G30/H30)+(G31/H31)))*100</f>
        <v>73.498745672319259</v>
      </c>
      <c r="J30" s="22">
        <f>((G31/H31)/((G31/H31)+(G30/H30)))*100</f>
        <v>26.501254327680734</v>
      </c>
      <c r="K30" s="22"/>
      <c r="L30" s="7"/>
      <c r="M30" s="23" t="str">
        <f>ROUND((I30/GCD(I30,J30)),1)&amp;":"&amp;ROUND((J30/GCD(I30,J30)),1)</f>
        <v>73.5:26.5</v>
      </c>
      <c r="N30" s="19" t="str">
        <f>ROUND((I30/SUM(I30,J30)), 2)&amp;":"&amp;ROUND((J30/SUM(I30,J30)),2)</f>
        <v>0.73:0.27</v>
      </c>
      <c r="O30" s="19">
        <v>2.0150000000000001</v>
      </c>
      <c r="P30" s="38"/>
    </row>
    <row r="31" spans="1:16" ht="14.5" customHeight="1" x14ac:dyDescent="0.35">
      <c r="A31" s="29"/>
      <c r="B31" s="24"/>
      <c r="C31" s="19"/>
      <c r="D31" t="s">
        <v>86</v>
      </c>
      <c r="E31" t="s">
        <v>87</v>
      </c>
      <c r="F31" s="19"/>
      <c r="G31" s="3">
        <v>21</v>
      </c>
      <c r="H31" s="3">
        <v>198.26</v>
      </c>
      <c r="I31" s="22"/>
      <c r="J31" s="22"/>
      <c r="K31" s="22"/>
      <c r="L31" s="7"/>
      <c r="M31" s="23"/>
      <c r="N31" s="19"/>
      <c r="O31" s="19"/>
      <c r="P31" s="38"/>
    </row>
    <row r="32" spans="1:16" ht="14.5" customHeight="1" x14ac:dyDescent="0.35">
      <c r="A32" s="29">
        <v>15</v>
      </c>
      <c r="B32" s="24" t="s">
        <v>82</v>
      </c>
      <c r="C32" s="19" t="s">
        <v>88</v>
      </c>
      <c r="D32" t="s">
        <v>84</v>
      </c>
      <c r="E32" t="s">
        <v>85</v>
      </c>
      <c r="F32" s="19">
        <v>125.9</v>
      </c>
      <c r="G32" s="3">
        <v>100</v>
      </c>
      <c r="H32" s="3">
        <v>340.41</v>
      </c>
      <c r="I32" s="22">
        <f>((G32/H32)/((G32/H32)+(G33/H33)))*100</f>
        <v>75.401834425543072</v>
      </c>
      <c r="J32" s="22">
        <f>((G33/H33)/((G33/H33)+(G32/H32)))*100</f>
        <v>24.598165574456939</v>
      </c>
      <c r="K32" s="22"/>
      <c r="L32" s="7"/>
      <c r="M32" s="23" t="str">
        <f>ROUND((I32/GCD(I32,J32)),1)&amp;":"&amp;ROUND((J32/GCD(I32,J32)),1)</f>
        <v>25.1:8.2</v>
      </c>
      <c r="N32" s="19" t="str">
        <f>ROUND((I32/SUM(I32,J32)), 2)&amp;":"&amp;ROUND((J32/SUM(I32,J32)),2)</f>
        <v>0.75:0.25</v>
      </c>
      <c r="O32" s="19">
        <v>3.4129999999999998</v>
      </c>
      <c r="P32" s="38"/>
    </row>
    <row r="33" spans="1:16" ht="14.5" customHeight="1" x14ac:dyDescent="0.35">
      <c r="A33" s="29"/>
      <c r="B33" s="24"/>
      <c r="C33" s="19"/>
      <c r="D33" t="s">
        <v>86</v>
      </c>
      <c r="E33" t="s">
        <v>87</v>
      </c>
      <c r="F33" s="19"/>
      <c r="G33" s="3">
        <v>19</v>
      </c>
      <c r="H33" s="3">
        <v>198.26</v>
      </c>
      <c r="I33" s="22"/>
      <c r="J33" s="22"/>
      <c r="K33" s="22"/>
      <c r="L33" s="7"/>
      <c r="M33" s="23"/>
      <c r="N33" s="19"/>
      <c r="O33" s="19"/>
      <c r="P33" s="38"/>
    </row>
    <row r="34" spans="1:16" x14ac:dyDescent="0.35">
      <c r="A34" s="29">
        <v>16</v>
      </c>
      <c r="B34" s="24" t="s">
        <v>89</v>
      </c>
      <c r="C34" s="19" t="s">
        <v>90</v>
      </c>
      <c r="D34" t="s">
        <v>16</v>
      </c>
      <c r="E34" t="s">
        <v>17</v>
      </c>
      <c r="F34" s="19">
        <v>53.9</v>
      </c>
      <c r="G34" s="3">
        <v>90</v>
      </c>
      <c r="H34" s="3">
        <v>128.16999999999999</v>
      </c>
      <c r="I34" s="22">
        <f>((G34/H34)/((G34/H34)+(G35/H35)))*100</f>
        <v>93.766505361962899</v>
      </c>
      <c r="J34" s="22">
        <f>((G35/H35)/((G35/H35)+(G34/H34)))*100</f>
        <v>6.2334946380371088</v>
      </c>
      <c r="K34" s="22"/>
      <c r="L34" s="7"/>
      <c r="M34" s="23" t="str">
        <f>ROUND((I34/GCD(I34,J34)),1)&amp;":"&amp;ROUND((J34/GCD(I34,J34)),1)</f>
        <v>31.3:2.1</v>
      </c>
      <c r="N34" s="19" t="str">
        <f>ROUND((I34/SUM(I34,J34)), 2)&amp;":"&amp;ROUND((J34/SUM(I34,J34)),2)</f>
        <v>0.94:0.06</v>
      </c>
      <c r="O34" s="19">
        <v>9.5090000000000003</v>
      </c>
      <c r="P34" s="38"/>
    </row>
    <row r="35" spans="1:16" x14ac:dyDescent="0.35">
      <c r="A35" s="29"/>
      <c r="B35" s="24"/>
      <c r="C35" s="19"/>
      <c r="D35" t="s">
        <v>60</v>
      </c>
      <c r="E35" t="s">
        <v>61</v>
      </c>
      <c r="F35" s="19"/>
      <c r="G35" s="3">
        <v>10</v>
      </c>
      <c r="H35" s="5">
        <v>214.22</v>
      </c>
      <c r="I35" s="22"/>
      <c r="J35" s="22"/>
      <c r="K35" s="22"/>
      <c r="L35" s="7"/>
      <c r="M35" s="23"/>
      <c r="N35" s="19"/>
      <c r="O35" s="19"/>
      <c r="P35" s="38"/>
    </row>
    <row r="36" spans="1:16" ht="14.5" customHeight="1" x14ac:dyDescent="0.35">
      <c r="A36" s="29">
        <v>17</v>
      </c>
      <c r="B36" s="24" t="s">
        <v>89</v>
      </c>
      <c r="C36" s="19" t="s">
        <v>91</v>
      </c>
      <c r="D36" t="s">
        <v>16</v>
      </c>
      <c r="E36" t="s">
        <v>17</v>
      </c>
      <c r="F36" s="19">
        <v>74.099999999999994</v>
      </c>
      <c r="G36" s="3">
        <v>50</v>
      </c>
      <c r="H36" s="3">
        <v>128.16999999999999</v>
      </c>
      <c r="I36" s="22">
        <f>((G36/H36)/((G36/H36)+(G37/H37)))*100</f>
        <v>62.566079616811244</v>
      </c>
      <c r="J36" s="22">
        <f>((G37/H37)/((G37/H37)+(G36/H36)))*100</f>
        <v>37.433920383188756</v>
      </c>
      <c r="K36" s="22"/>
      <c r="L36" s="7"/>
      <c r="M36" s="23" t="str">
        <f>ROUND((I36/GCD(I36,J36)),1)&amp;":"&amp;ROUND((J36/GCD(I36,J36)),1)</f>
        <v>62.6:37.4</v>
      </c>
      <c r="N36" s="19" t="str">
        <f>ROUND((I36/SUM(I36,J36)), 2)&amp;":"&amp;ROUND((J36/SUM(I36,J36)),2)</f>
        <v>0.63:0.37</v>
      </c>
      <c r="O36" s="19">
        <v>8.52</v>
      </c>
      <c r="P36" s="38"/>
    </row>
    <row r="37" spans="1:16" ht="14.5" customHeight="1" x14ac:dyDescent="0.35">
      <c r="A37" s="29"/>
      <c r="B37" s="24"/>
      <c r="C37" s="19"/>
      <c r="D37" t="s">
        <v>60</v>
      </c>
      <c r="E37" t="s">
        <v>61</v>
      </c>
      <c r="F37" s="19"/>
      <c r="G37" s="3">
        <v>50</v>
      </c>
      <c r="H37" s="5">
        <v>214.22</v>
      </c>
      <c r="I37" s="22"/>
      <c r="J37" s="22"/>
      <c r="K37" s="22"/>
      <c r="L37" s="7"/>
      <c r="M37" s="23"/>
      <c r="N37" s="19"/>
      <c r="O37" s="19"/>
      <c r="P37" s="38"/>
    </row>
    <row r="38" spans="1:16" x14ac:dyDescent="0.35">
      <c r="A38" s="24">
        <v>18</v>
      </c>
      <c r="B38" s="24" t="s">
        <v>92</v>
      </c>
      <c r="C38" s="19" t="s">
        <v>93</v>
      </c>
      <c r="D38" t="s">
        <v>94</v>
      </c>
      <c r="E38" t="s">
        <v>17</v>
      </c>
      <c r="F38" s="19">
        <v>53.31</v>
      </c>
      <c r="G38" s="3">
        <v>90</v>
      </c>
      <c r="H38" s="3">
        <v>128.16999999999999</v>
      </c>
      <c r="I38" s="22">
        <f>(((G38/H38))/((G38/H38)+(G39/H39)+(G40/H40)))*100</f>
        <v>95.935201717636545</v>
      </c>
      <c r="J38" s="22">
        <f>(((G39/H39))/((G38/H38)+(G39/H39)+(G40/H40)))*100</f>
        <v>2.8227765849746267</v>
      </c>
      <c r="K38" s="22">
        <f>(((G40/H40))/((G38/H38)+(G39/H39)+(G40/H40)))*100</f>
        <v>1.2420216973888356</v>
      </c>
      <c r="L38" s="7"/>
      <c r="M38" s="21" t="str">
        <f>ROUND((I38/GCD(I38,J38,K38)),1)&amp;":"&amp;ROUND((J38/GCD(I38,J38,K38)),1)&amp;":"&amp;ROUND((K38/GCD(I38,J38,K38)),1)</f>
        <v>95.9:2.8:1.2</v>
      </c>
      <c r="N38" s="19" t="str">
        <f>ROUND((I38/SUM(I38,J38,K38)), 2)&amp;":"&amp;ROUND((J38/SUM(I38,J38,K38)),2)&amp;":"&amp;ROUND((K38/SUM(I38,J38,K38)),2)</f>
        <v>0.96:0.03:0.01</v>
      </c>
      <c r="O38" s="19">
        <v>8.6059999999999999</v>
      </c>
      <c r="P38" s="38"/>
    </row>
    <row r="39" spans="1:16" ht="15.65" customHeight="1" x14ac:dyDescent="0.35">
      <c r="A39" s="24"/>
      <c r="B39" s="24"/>
      <c r="C39" s="19"/>
      <c r="D39" t="s">
        <v>95</v>
      </c>
      <c r="E39" t="s">
        <v>19</v>
      </c>
      <c r="F39" s="19"/>
      <c r="G39" s="3">
        <v>5</v>
      </c>
      <c r="H39" s="3">
        <v>242</v>
      </c>
      <c r="I39" s="22"/>
      <c r="J39" s="22"/>
      <c r="K39" s="22"/>
      <c r="L39" s="7"/>
      <c r="M39" s="23"/>
      <c r="N39" s="19"/>
      <c r="O39" s="19"/>
      <c r="P39" s="38"/>
    </row>
    <row r="40" spans="1:16" x14ac:dyDescent="0.35">
      <c r="A40" s="24"/>
      <c r="B40" s="24"/>
      <c r="C40" s="19"/>
      <c r="D40" t="s">
        <v>96</v>
      </c>
      <c r="E40" t="s">
        <v>97</v>
      </c>
      <c r="F40" s="19"/>
      <c r="G40" s="3">
        <v>5</v>
      </c>
      <c r="H40" s="3">
        <v>550</v>
      </c>
      <c r="I40" s="22"/>
      <c r="J40" s="22"/>
      <c r="K40" s="22"/>
      <c r="L40" s="7"/>
      <c r="M40" s="23"/>
      <c r="N40" s="19"/>
      <c r="O40" s="19"/>
      <c r="P40" s="38"/>
    </row>
    <row r="41" spans="1:16" ht="14.5" customHeight="1" x14ac:dyDescent="0.35">
      <c r="A41" s="24">
        <v>19</v>
      </c>
      <c r="B41" s="24" t="s">
        <v>98</v>
      </c>
      <c r="C41" s="19" t="s">
        <v>99</v>
      </c>
      <c r="D41" t="s">
        <v>16</v>
      </c>
      <c r="E41" t="s">
        <v>17</v>
      </c>
      <c r="F41" s="19">
        <v>56</v>
      </c>
      <c r="I41" s="25">
        <v>96.8</v>
      </c>
      <c r="J41" s="25">
        <v>2</v>
      </c>
      <c r="K41" s="25">
        <v>1.6</v>
      </c>
      <c r="L41" s="7" t="s">
        <v>100</v>
      </c>
      <c r="M41" s="21" t="str">
        <f>ROUND((I41/GCD(I41,J41,K41)),1)&amp;":"&amp;ROUND((J41/GCD(I41,J41,K41)),1)&amp;":"&amp;ROUND((K41/GCD(I41,J41,K41)),1)</f>
        <v>96.8:2:1.6</v>
      </c>
      <c r="N41" s="19" t="str">
        <f>ROUND((I41/SUM(I41,J41,K41)), 3)&amp;":"&amp;ROUND((J41/SUM(I41,J41,K41)),3)&amp;":"&amp;ROUND((K41/SUM(I41,J41,K41)),3)</f>
        <v>0.964:0.02:0.016</v>
      </c>
      <c r="O41" s="19">
        <v>1.1100000000000001</v>
      </c>
      <c r="P41" s="38"/>
    </row>
    <row r="42" spans="1:16" ht="14.5" customHeight="1" x14ac:dyDescent="0.35">
      <c r="A42" s="24"/>
      <c r="B42" s="24"/>
      <c r="C42" s="19"/>
      <c r="D42" t="s">
        <v>101</v>
      </c>
      <c r="E42" t="s">
        <v>102</v>
      </c>
      <c r="F42" s="19"/>
      <c r="I42" s="25"/>
      <c r="J42" s="25"/>
      <c r="K42" s="25"/>
      <c r="L42" s="7"/>
      <c r="M42" s="23"/>
      <c r="N42" s="19"/>
      <c r="O42" s="19"/>
      <c r="P42" s="38"/>
    </row>
    <row r="43" spans="1:16" ht="14.5" customHeight="1" x14ac:dyDescent="0.35">
      <c r="A43" s="24"/>
      <c r="B43" s="24"/>
      <c r="C43" s="19"/>
      <c r="D43" t="s">
        <v>103</v>
      </c>
      <c r="E43" t="s">
        <v>104</v>
      </c>
      <c r="F43" s="19"/>
      <c r="I43" s="25"/>
      <c r="J43" s="25"/>
      <c r="K43" s="25"/>
      <c r="L43" s="7"/>
      <c r="M43" s="23"/>
      <c r="N43" s="19"/>
      <c r="O43" s="19"/>
      <c r="P43" s="38"/>
    </row>
    <row r="44" spans="1:16" x14ac:dyDescent="0.35">
      <c r="A44" s="24">
        <v>20</v>
      </c>
      <c r="B44" s="24" t="s">
        <v>76</v>
      </c>
      <c r="C44" s="19" t="s">
        <v>105</v>
      </c>
      <c r="D44" t="s">
        <v>78</v>
      </c>
      <c r="E44" t="s">
        <v>79</v>
      </c>
      <c r="F44" s="19">
        <v>80</v>
      </c>
      <c r="H44" s="3">
        <v>450</v>
      </c>
      <c r="I44" s="19">
        <v>2</v>
      </c>
      <c r="J44" s="19">
        <v>1</v>
      </c>
      <c r="K44" s="19"/>
      <c r="L44" s="3"/>
      <c r="M44" s="23" t="str">
        <f>ROUND((I44/GCD(I44,J44)),1)&amp;":"&amp;ROUND((J44/GCD(I44,J44)),1)</f>
        <v>2:1</v>
      </c>
      <c r="N44" s="19" t="str">
        <f>ROUND((I44/SUM(I44,J44)), 2)&amp;":"&amp;ROUND((J44/SUM(I44,J44)),2)</f>
        <v>0.67:0.33</v>
      </c>
      <c r="O44" s="19">
        <v>10.093999999999999</v>
      </c>
      <c r="P44" s="38"/>
    </row>
    <row r="45" spans="1:16" x14ac:dyDescent="0.35">
      <c r="A45" s="24"/>
      <c r="B45" s="24"/>
      <c r="C45" s="19"/>
      <c r="D45" t="s">
        <v>80</v>
      </c>
      <c r="E45" t="s">
        <v>81</v>
      </c>
      <c r="F45" s="19"/>
      <c r="H45" s="3">
        <v>230</v>
      </c>
      <c r="I45" s="19"/>
      <c r="J45" s="19"/>
      <c r="K45" s="19"/>
      <c r="L45" s="3"/>
      <c r="M45" s="23"/>
      <c r="N45" s="19"/>
      <c r="O45" s="19"/>
      <c r="P45" s="38"/>
    </row>
    <row r="46" spans="1:16" x14ac:dyDescent="0.35">
      <c r="A46" s="24">
        <v>21</v>
      </c>
      <c r="B46" s="24" t="s">
        <v>106</v>
      </c>
      <c r="C46" s="19" t="s">
        <v>107</v>
      </c>
      <c r="D46" t="s">
        <v>78</v>
      </c>
      <c r="E46" t="s">
        <v>85</v>
      </c>
      <c r="F46" s="19">
        <v>60</v>
      </c>
      <c r="G46" s="3">
        <v>63.5</v>
      </c>
      <c r="H46" s="3">
        <v>182</v>
      </c>
      <c r="I46" s="22">
        <f>(((G46/H46))/((G46/H46)+(G47/H47)+(G48/H48)))*100</f>
        <v>80.772308099394763</v>
      </c>
      <c r="J46" s="22">
        <f>(((G47/H47))/((G46/H46)+(G47/H47)+(G48/H48)))*100</f>
        <v>18.735744024110112</v>
      </c>
      <c r="K46" s="22">
        <f>(((G48/H48))/((G46/H46)+(G47/H47)+(G48/H48)))*100</f>
        <v>0.49194787649513266</v>
      </c>
      <c r="L46" s="7"/>
      <c r="M46" s="21" t="str">
        <f>ROUND((I46/GCD(I46,J46,K46)),1)&amp;":"&amp;ROUND((J46/GCD(I46,J46,K46)),1)&amp;":"&amp;ROUND((K46/GCD(I46,J46,K46)),1)</f>
        <v>40.4:9.4:0.2</v>
      </c>
      <c r="N46" s="19" t="str">
        <f>ROUND((I46/SUM(I46,J46,K46)), 2)&amp;":"&amp;ROUND((J46/SUM(I46,J46,K46)),2)&amp;":"&amp;ROUND((K46/SUM(I46,J46,K46)),2)</f>
        <v>0.81:0.19:0</v>
      </c>
      <c r="O46" s="19">
        <v>2.8780000000000001</v>
      </c>
      <c r="P46" s="38"/>
    </row>
    <row r="47" spans="1:16" x14ac:dyDescent="0.35">
      <c r="A47" s="24"/>
      <c r="B47" s="24"/>
      <c r="C47" s="19"/>
      <c r="D47" t="s">
        <v>80</v>
      </c>
      <c r="E47" t="s">
        <v>108</v>
      </c>
      <c r="F47" s="19"/>
      <c r="G47" s="3">
        <v>34.799999999999997</v>
      </c>
      <c r="H47" s="3">
        <v>430</v>
      </c>
      <c r="I47" s="22"/>
      <c r="J47" s="22"/>
      <c r="K47" s="22"/>
      <c r="L47" s="7"/>
      <c r="M47" s="23"/>
      <c r="N47" s="19"/>
      <c r="O47" s="19"/>
      <c r="P47" s="38"/>
    </row>
    <row r="48" spans="1:16" x14ac:dyDescent="0.35">
      <c r="A48" s="24"/>
      <c r="B48" s="24"/>
      <c r="C48" s="19"/>
      <c r="D48" t="s">
        <v>109</v>
      </c>
      <c r="E48" t="s">
        <v>110</v>
      </c>
      <c r="F48" s="19"/>
      <c r="G48" s="3">
        <v>1.7</v>
      </c>
      <c r="H48" s="3">
        <v>800</v>
      </c>
      <c r="I48" s="22"/>
      <c r="J48" s="22"/>
      <c r="K48" s="22"/>
      <c r="L48" s="7"/>
      <c r="M48" s="23"/>
      <c r="N48" s="19"/>
      <c r="O48" s="19"/>
      <c r="P48" s="38"/>
    </row>
    <row r="49" spans="1:16" ht="13" customHeight="1" x14ac:dyDescent="0.35">
      <c r="A49" s="24">
        <v>22</v>
      </c>
      <c r="B49" s="24" t="s">
        <v>106</v>
      </c>
      <c r="C49" s="19" t="s">
        <v>111</v>
      </c>
      <c r="D49" t="s">
        <v>78</v>
      </c>
      <c r="E49" t="s">
        <v>85</v>
      </c>
      <c r="F49" s="19">
        <v>68</v>
      </c>
      <c r="G49" s="3">
        <v>65.7</v>
      </c>
      <c r="H49" s="3">
        <v>182</v>
      </c>
      <c r="I49" s="22">
        <f>(((G49/H49))/((G49/H49)+(G50/H50)+(G51/H51)))*100</f>
        <v>82.567063819669983</v>
      </c>
      <c r="J49" s="22">
        <f>(((G50/H50))/((G49/H49)+(G50/H50)+(G51/H51)))*100</f>
        <v>16.489447243303886</v>
      </c>
      <c r="K49" s="22">
        <f>(((G51/H51))/((G49/H49)+(G50/H50)+(G51/H51)))*100</f>
        <v>0.94348893702613756</v>
      </c>
      <c r="L49" s="7"/>
      <c r="M49" s="21" t="str">
        <f>ROUND((I49/GCD(I49,J49,K49)),1)&amp;":"&amp;ROUND((J49/GCD(I49,J49,K49)),1)&amp;":"&amp;ROUND((K49/GCD(I49,J49,K49)),1)</f>
        <v>41.3:8.2:0.5</v>
      </c>
      <c r="N49" s="19" t="str">
        <f>ROUND((I49/SUM(I49,J49,K49)), 2)&amp;":"&amp;ROUND((J49/SUM(I49,J49,K49)),2)&amp;":"&amp;ROUND((K49/SUM(I49,J49,K49)),2)</f>
        <v>0.83:0.16:0.01</v>
      </c>
      <c r="O49" s="19">
        <v>2.88</v>
      </c>
      <c r="P49" s="38"/>
    </row>
    <row r="50" spans="1:16" ht="14.5" customHeight="1" x14ac:dyDescent="0.35">
      <c r="A50" s="24"/>
      <c r="B50" s="24"/>
      <c r="C50" s="19"/>
      <c r="D50" t="s">
        <v>80</v>
      </c>
      <c r="E50" t="s">
        <v>108</v>
      </c>
      <c r="F50" s="19"/>
      <c r="G50" s="3">
        <v>31</v>
      </c>
      <c r="H50" s="3">
        <v>430</v>
      </c>
      <c r="I50" s="22"/>
      <c r="J50" s="22"/>
      <c r="K50" s="22"/>
      <c r="L50" s="7"/>
      <c r="M50" s="23"/>
      <c r="N50" s="19"/>
      <c r="O50" s="19"/>
      <c r="P50" s="38"/>
    </row>
    <row r="51" spans="1:16" ht="14.5" customHeight="1" x14ac:dyDescent="0.35">
      <c r="A51" s="24"/>
      <c r="B51" s="24"/>
      <c r="C51" s="19"/>
      <c r="D51" t="s">
        <v>109</v>
      </c>
      <c r="E51" t="s">
        <v>110</v>
      </c>
      <c r="F51" s="19"/>
      <c r="G51" s="3">
        <v>3.3</v>
      </c>
      <c r="H51" s="3">
        <v>800</v>
      </c>
      <c r="I51" s="22"/>
      <c r="J51" s="22"/>
      <c r="K51" s="22"/>
      <c r="L51" s="7"/>
      <c r="M51" s="23"/>
      <c r="N51" s="19"/>
      <c r="O51" s="19"/>
      <c r="P51" s="38"/>
    </row>
    <row r="52" spans="1:16" ht="14.5" customHeight="1" x14ac:dyDescent="0.35">
      <c r="A52" s="24">
        <v>23</v>
      </c>
      <c r="B52" s="24" t="s">
        <v>106</v>
      </c>
      <c r="C52" s="19" t="s">
        <v>112</v>
      </c>
      <c r="D52" t="s">
        <v>78</v>
      </c>
      <c r="E52" t="s">
        <v>85</v>
      </c>
      <c r="F52" s="19">
        <v>96</v>
      </c>
      <c r="G52" s="3">
        <v>72.400000000000006</v>
      </c>
      <c r="H52" s="3">
        <v>182</v>
      </c>
      <c r="I52" s="22">
        <f>(((G52/H52))/((G52/H52)+(G53/H53)+(G54/H54)))*100</f>
        <v>87.758200393110613</v>
      </c>
      <c r="J52" s="22">
        <f>(((G53/H53))/((G52/H52)+(G53/H53)+(G54/H54)))*100</f>
        <v>9.9529954371063507</v>
      </c>
      <c r="K52" s="22">
        <f>(((G54/H54))/((G52/H52)+(G53/H53)+(G54/H54)))*100</f>
        <v>2.2888041697830266</v>
      </c>
      <c r="L52" s="7"/>
      <c r="M52" s="21" t="str">
        <f>ROUND((I52/GCD(I52,J52,K52)),1)&amp;":"&amp;ROUND((J52/GCD(I52,J52,K52)),1)&amp;":"&amp;ROUND((K52/GCD(I52,J52,K52)),1)</f>
        <v>87.8:10:2.3</v>
      </c>
      <c r="N52" s="19" t="str">
        <f>ROUND((I52/SUM(I52,J52,K52)), 2)&amp;":"&amp;ROUND((J52/SUM(I52,J52,K52)),2)&amp;":"&amp;ROUND((K52/SUM(I52,J52,K52)),2)</f>
        <v>0.88:0.1:0.02</v>
      </c>
      <c r="O52" s="19">
        <v>3.11</v>
      </c>
    </row>
    <row r="53" spans="1:16" ht="14.5" customHeight="1" x14ac:dyDescent="0.35">
      <c r="A53" s="24"/>
      <c r="B53" s="24"/>
      <c r="C53" s="19"/>
      <c r="D53" t="s">
        <v>80</v>
      </c>
      <c r="E53" t="s">
        <v>108</v>
      </c>
      <c r="F53" s="19"/>
      <c r="G53" s="3">
        <v>19.399999999999999</v>
      </c>
      <c r="H53" s="3">
        <v>430</v>
      </c>
      <c r="I53" s="22"/>
      <c r="J53" s="22"/>
      <c r="K53" s="22"/>
      <c r="L53" s="7"/>
      <c r="M53" s="23"/>
      <c r="N53" s="19"/>
      <c r="O53" s="19"/>
    </row>
    <row r="54" spans="1:16" ht="14.5" customHeight="1" x14ac:dyDescent="0.35">
      <c r="A54" s="24"/>
      <c r="B54" s="24"/>
      <c r="C54" s="19"/>
      <c r="D54" t="s">
        <v>109</v>
      </c>
      <c r="E54" t="s">
        <v>110</v>
      </c>
      <c r="F54" s="19"/>
      <c r="G54" s="3">
        <v>8.3000000000000007</v>
      </c>
      <c r="H54" s="3">
        <v>800</v>
      </c>
      <c r="I54" s="22"/>
      <c r="J54" s="22"/>
      <c r="K54" s="22"/>
      <c r="L54" s="7"/>
      <c r="M54" s="23"/>
      <c r="N54" s="19"/>
      <c r="O54" s="19"/>
    </row>
    <row r="55" spans="1:16" x14ac:dyDescent="0.35">
      <c r="A55" s="24">
        <v>24</v>
      </c>
      <c r="B55" s="24" t="s">
        <v>106</v>
      </c>
      <c r="C55" s="19" t="s">
        <v>113</v>
      </c>
      <c r="D55" t="s">
        <v>78</v>
      </c>
      <c r="E55" t="s">
        <v>85</v>
      </c>
      <c r="F55" s="19">
        <v>117</v>
      </c>
      <c r="G55" s="3">
        <v>76.8</v>
      </c>
      <c r="H55" s="3">
        <v>182</v>
      </c>
      <c r="I55" s="22">
        <f>(((G55/H55))/((G55/H55)+(G56/H56)+(G57/H57)))*100</f>
        <v>91.05053023203493</v>
      </c>
      <c r="J55" s="22">
        <f>(((G56/H56))/((G55/H55)+(G56/H56)+(G57/H57)))*100</f>
        <v>5.8207933450179308</v>
      </c>
      <c r="K55" s="22">
        <f>(((G57/H57))/((G55/H55)+(G56/H56)+(G57/H57)))*100</f>
        <v>3.1286764229471373</v>
      </c>
      <c r="L55" s="7"/>
      <c r="M55" s="21" t="str">
        <f>ROUND((I55/GCD(I55,J55,K55)),1)&amp;":"&amp;ROUND((J55/GCD(I55,J55,K55)),1)&amp;":"&amp;ROUND((K55/GCD(I55,J55,K55)),1)</f>
        <v>91.1:5.8:3.1</v>
      </c>
      <c r="N55" s="19" t="str">
        <f>ROUND((I55/SUM(I55,J55,K55)), 2)&amp;":"&amp;ROUND((J55/SUM(I55,J55,K55)),2)&amp;":"&amp;ROUND((K55/SUM(I55,J55,K55)),2)</f>
        <v>0.91:0.06:0.03</v>
      </c>
      <c r="O55" s="19">
        <v>28.58</v>
      </c>
    </row>
    <row r="56" spans="1:16" ht="14.5" customHeight="1" x14ac:dyDescent="0.35">
      <c r="A56" s="24"/>
      <c r="B56" s="24"/>
      <c r="C56" s="19"/>
      <c r="D56" t="s">
        <v>80</v>
      </c>
      <c r="E56" t="s">
        <v>108</v>
      </c>
      <c r="F56" s="19"/>
      <c r="G56" s="3">
        <v>11.6</v>
      </c>
      <c r="H56" s="3">
        <v>430</v>
      </c>
      <c r="I56" s="22"/>
      <c r="J56" s="22"/>
      <c r="K56" s="22"/>
      <c r="L56" s="7"/>
      <c r="M56" s="23"/>
      <c r="N56" s="19"/>
      <c r="O56" s="19"/>
    </row>
    <row r="57" spans="1:16" x14ac:dyDescent="0.35">
      <c r="A57" s="24"/>
      <c r="B57" s="24"/>
      <c r="C57" s="19"/>
      <c r="D57" t="s">
        <v>109</v>
      </c>
      <c r="E57" t="s">
        <v>110</v>
      </c>
      <c r="F57" s="19"/>
      <c r="G57" s="3">
        <v>11.6</v>
      </c>
      <c r="H57" s="3">
        <v>800</v>
      </c>
      <c r="I57" s="22"/>
      <c r="J57" s="22"/>
      <c r="K57" s="22"/>
      <c r="L57" s="7"/>
      <c r="M57" s="23"/>
      <c r="N57" s="19"/>
      <c r="O57" s="19"/>
    </row>
    <row r="58" spans="1:16" ht="14.5" customHeight="1" x14ac:dyDescent="0.35">
      <c r="A58" s="24">
        <v>25</v>
      </c>
      <c r="B58" s="24" t="s">
        <v>114</v>
      </c>
      <c r="C58" s="19" t="s">
        <v>115</v>
      </c>
      <c r="D58" t="s">
        <v>116</v>
      </c>
      <c r="E58" t="s">
        <v>117</v>
      </c>
      <c r="F58" s="19">
        <v>47</v>
      </c>
      <c r="G58" s="3">
        <v>1</v>
      </c>
      <c r="I58" s="19">
        <v>33.33</v>
      </c>
      <c r="J58" s="19">
        <v>33.33</v>
      </c>
      <c r="K58" s="19">
        <v>33.33</v>
      </c>
      <c r="L58" s="3"/>
      <c r="M58" s="21" t="str">
        <f>ROUND((I58/GCD(I58,J58,K58)),1)&amp;":"&amp;ROUND((J58/GCD(I58,J58,K58)),1)&amp;":"&amp;ROUND((K58/GCD(I58,J58,K58)),1)</f>
        <v>1:1:1</v>
      </c>
      <c r="N58" s="19" t="str">
        <f>ROUND((I58/SUM(I58,J58,K58)), 2)&amp;":"&amp;ROUND((J58/SUM(I58,J58,K58)),2)&amp;":"&amp;ROUND((K58/SUM(I58,J58,K58)),2)</f>
        <v>0.33:0.33:0.33</v>
      </c>
      <c r="O58" s="19">
        <v>3.18</v>
      </c>
    </row>
    <row r="59" spans="1:16" ht="14.5" customHeight="1" x14ac:dyDescent="0.35">
      <c r="A59" s="24"/>
      <c r="B59" s="24"/>
      <c r="C59" s="19"/>
      <c r="D59" t="s">
        <v>118</v>
      </c>
      <c r="E59" t="s">
        <v>119</v>
      </c>
      <c r="F59" s="19"/>
      <c r="G59" s="3">
        <v>1</v>
      </c>
      <c r="I59" s="19"/>
      <c r="J59" s="19"/>
      <c r="K59" s="19"/>
      <c r="L59" s="3"/>
      <c r="M59" s="23"/>
      <c r="N59" s="19"/>
      <c r="O59" s="19"/>
    </row>
    <row r="60" spans="1:16" ht="14.5" customHeight="1" x14ac:dyDescent="0.35">
      <c r="A60" s="24"/>
      <c r="B60" s="24"/>
      <c r="C60" s="19"/>
      <c r="D60" t="s">
        <v>80</v>
      </c>
      <c r="E60" t="s">
        <v>81</v>
      </c>
      <c r="F60" s="19"/>
      <c r="G60" s="3">
        <v>1</v>
      </c>
      <c r="I60" s="19"/>
      <c r="J60" s="19"/>
      <c r="K60" s="19"/>
      <c r="L60" s="3"/>
      <c r="M60" s="23"/>
      <c r="N60" s="19"/>
      <c r="O60" s="19"/>
    </row>
    <row r="61" spans="1:16" x14ac:dyDescent="0.35">
      <c r="A61" s="24">
        <v>26</v>
      </c>
      <c r="B61" s="24" t="s">
        <v>114</v>
      </c>
      <c r="C61" s="19" t="s">
        <v>120</v>
      </c>
      <c r="D61" t="s">
        <v>116</v>
      </c>
      <c r="E61" t="s">
        <v>117</v>
      </c>
      <c r="F61" s="19">
        <v>72</v>
      </c>
      <c r="G61" s="3">
        <v>1</v>
      </c>
      <c r="I61" s="19">
        <v>1</v>
      </c>
      <c r="J61" s="19">
        <v>1</v>
      </c>
      <c r="K61" s="19">
        <v>0.8</v>
      </c>
      <c r="L61" s="19">
        <v>0.2</v>
      </c>
      <c r="M61" s="23" t="str">
        <f>ROUND((I61/GCD(I61,J61,K61,L61)),1)&amp;":"&amp;ROUND((J61/GCD(I61,J61,K61,L61)),1)&amp;":"&amp;ROUND((K61/GCD(78,J61,K61,L61)),1)&amp;":"&amp;ROUND((L61/GCD(78,J61,K61,L61)),1)</f>
        <v>1:1:0.8:0.2</v>
      </c>
      <c r="N61" s="19" t="str">
        <f>ROUND((I61/SUM(I61,J61,K61,L61)), 2)&amp;":"&amp;ROUND((J61/SUM(I61,J61,K61,L61)),2)&amp;":"&amp;ROUND((K61/SUM(I61,J61,K61,L61)),2)&amp;":"&amp;ROUND((L61/SUM(I61,J61,K61,L61)),2)</f>
        <v>0.33:0.33:0.27:0.07</v>
      </c>
      <c r="O61" s="19">
        <v>3.9</v>
      </c>
    </row>
    <row r="62" spans="1:16" ht="14.5" customHeight="1" x14ac:dyDescent="0.35">
      <c r="A62" s="24"/>
      <c r="B62" s="24"/>
      <c r="C62" s="19"/>
      <c r="D62" t="s">
        <v>118</v>
      </c>
      <c r="E62" t="s">
        <v>119</v>
      </c>
      <c r="F62" s="19"/>
      <c r="G62" s="3">
        <v>1</v>
      </c>
      <c r="I62" s="19"/>
      <c r="J62" s="19"/>
      <c r="K62" s="19"/>
      <c r="L62" s="19"/>
      <c r="M62" s="23"/>
      <c r="N62" s="19"/>
      <c r="O62" s="19"/>
    </row>
    <row r="63" spans="1:16" ht="14.5" customHeight="1" x14ac:dyDescent="0.35">
      <c r="A63" s="24"/>
      <c r="B63" s="24"/>
      <c r="C63" s="19"/>
      <c r="D63" t="s">
        <v>80</v>
      </c>
      <c r="E63" t="s">
        <v>81</v>
      </c>
      <c r="F63" s="19"/>
      <c r="G63" s="3">
        <v>0.8</v>
      </c>
      <c r="I63" s="19"/>
      <c r="J63" s="19"/>
      <c r="K63" s="19"/>
      <c r="L63" s="19"/>
      <c r="M63" s="23"/>
      <c r="N63" s="19"/>
      <c r="O63" s="19"/>
    </row>
    <row r="64" spans="1:16" ht="14.5" customHeight="1" x14ac:dyDescent="0.35">
      <c r="A64" s="24"/>
      <c r="B64" s="24"/>
      <c r="C64" s="19"/>
      <c r="D64" t="s">
        <v>121</v>
      </c>
      <c r="E64" t="s">
        <v>122</v>
      </c>
      <c r="F64" s="19"/>
      <c r="G64" s="3">
        <v>0.2</v>
      </c>
      <c r="I64" s="19"/>
      <c r="J64" s="19"/>
      <c r="K64" s="19"/>
      <c r="L64" s="19"/>
      <c r="M64" s="23"/>
      <c r="N64" s="19"/>
      <c r="O64" s="19"/>
    </row>
    <row r="65" spans="1:15" x14ac:dyDescent="0.35">
      <c r="A65" s="24">
        <v>27</v>
      </c>
      <c r="B65" s="24" t="s">
        <v>114</v>
      </c>
      <c r="C65" s="19" t="s">
        <v>123</v>
      </c>
      <c r="D65" t="s">
        <v>116</v>
      </c>
      <c r="E65" t="s">
        <v>117</v>
      </c>
      <c r="F65" s="19">
        <v>80</v>
      </c>
      <c r="G65" s="3">
        <v>1</v>
      </c>
      <c r="I65" s="19">
        <v>1</v>
      </c>
      <c r="J65" s="19">
        <v>1</v>
      </c>
      <c r="K65" s="19">
        <v>0.6</v>
      </c>
      <c r="L65" s="19">
        <v>0.4</v>
      </c>
      <c r="M65" s="23" t="str">
        <f>ROUND((I65/GCD(I65,J65,K65,L65)),1)&amp;":"&amp;ROUND((J65/GCD(I65,J65,K65,L65)),1)&amp;":"&amp;ROUND((K65/GCD(78,J65,K65,L65)),1)&amp;":"&amp;ROUND((L65/GCD(78,J65,K65,L65)),1)</f>
        <v>1:1:0.6:0.4</v>
      </c>
      <c r="N65" s="19" t="str">
        <f>ROUND((I65/SUM(I65,J65,K65,L65)), 2)&amp;":"&amp;ROUND((J65/SUM(I65,J65,K65,L65)),2)&amp;":"&amp;ROUND((K65/SUM(I65,J65,K65,L65)),2)&amp;":"&amp;ROUND((L65/SUM(I65,J65,K65,L65)),2)</f>
        <v>0.33:0.33:0.2:0.13</v>
      </c>
      <c r="O65" s="19">
        <v>4.34</v>
      </c>
    </row>
    <row r="66" spans="1:15" ht="14.5" customHeight="1" x14ac:dyDescent="0.35">
      <c r="A66" s="24"/>
      <c r="B66" s="24"/>
      <c r="C66" s="19"/>
      <c r="D66" t="s">
        <v>118</v>
      </c>
      <c r="E66" t="s">
        <v>119</v>
      </c>
      <c r="F66" s="19"/>
      <c r="G66" s="3">
        <v>1</v>
      </c>
      <c r="I66" s="19"/>
      <c r="J66" s="19"/>
      <c r="K66" s="19"/>
      <c r="L66" s="19"/>
      <c r="M66" s="23"/>
      <c r="N66" s="19"/>
      <c r="O66" s="19"/>
    </row>
    <row r="67" spans="1:15" ht="14.5" customHeight="1" x14ac:dyDescent="0.35">
      <c r="A67" s="24"/>
      <c r="B67" s="24"/>
      <c r="C67" s="19"/>
      <c r="D67" t="s">
        <v>80</v>
      </c>
      <c r="E67" t="s">
        <v>81</v>
      </c>
      <c r="F67" s="19"/>
      <c r="G67" s="3">
        <v>0.6</v>
      </c>
      <c r="I67" s="19"/>
      <c r="J67" s="19"/>
      <c r="K67" s="19"/>
      <c r="L67" s="19"/>
      <c r="M67" s="23"/>
      <c r="N67" s="19"/>
      <c r="O67" s="19"/>
    </row>
    <row r="68" spans="1:15" ht="14.5" customHeight="1" x14ac:dyDescent="0.35">
      <c r="A68" s="24"/>
      <c r="B68" s="24"/>
      <c r="C68" s="19"/>
      <c r="D68" t="s">
        <v>121</v>
      </c>
      <c r="E68" t="s">
        <v>122</v>
      </c>
      <c r="F68" s="19"/>
      <c r="G68" s="3">
        <v>0.4</v>
      </c>
      <c r="I68" s="19"/>
      <c r="J68" s="19"/>
      <c r="K68" s="19"/>
      <c r="L68" s="19"/>
      <c r="M68" s="23"/>
      <c r="N68" s="19"/>
      <c r="O68" s="19"/>
    </row>
    <row r="69" spans="1:15" x14ac:dyDescent="0.35">
      <c r="A69" s="24">
        <v>28</v>
      </c>
      <c r="B69" s="24" t="s">
        <v>114</v>
      </c>
      <c r="C69" s="19" t="s">
        <v>124</v>
      </c>
      <c r="D69" t="s">
        <v>116</v>
      </c>
      <c r="E69" t="s">
        <v>117</v>
      </c>
      <c r="F69" s="19">
        <v>92</v>
      </c>
      <c r="G69" s="3">
        <v>1</v>
      </c>
      <c r="I69" s="19">
        <v>1</v>
      </c>
      <c r="J69" s="19">
        <v>1</v>
      </c>
      <c r="K69" s="19">
        <v>0.2</v>
      </c>
      <c r="L69" s="19">
        <v>0.8</v>
      </c>
      <c r="M69" s="23" t="str">
        <f>ROUND((I69/GCD(I69,J69,K69,L69)),1)&amp;":"&amp;ROUND((J69/GCD(I69,J69,K69,L69)),1)&amp;":"&amp;ROUND((K69/GCD(78,J69,K69,L69)),1)&amp;":"&amp;ROUND((L69/GCD(78,J69,K69,L69)),1)</f>
        <v>1:1:0.2:0.8</v>
      </c>
      <c r="N69" s="19" t="str">
        <f>ROUND((I69/SUM(I69,J69,K69,L69)), 2)&amp;":"&amp;ROUND((J69/SUM(I69,J69,K69,L69)),2)&amp;":"&amp;ROUND((K69/SUM(I69,J69,K69,L69)),2)&amp;":"&amp;ROUND((L69/SUM(I69,J69,K69,L69)),2)</f>
        <v>0.33:0.33:0.07:0.27</v>
      </c>
      <c r="O69" s="19">
        <v>4.62</v>
      </c>
    </row>
    <row r="70" spans="1:15" ht="14.5" customHeight="1" x14ac:dyDescent="0.35">
      <c r="A70" s="24"/>
      <c r="B70" s="24"/>
      <c r="C70" s="19"/>
      <c r="D70" t="s">
        <v>118</v>
      </c>
      <c r="E70" t="s">
        <v>119</v>
      </c>
      <c r="F70" s="19"/>
      <c r="G70" s="3">
        <v>1</v>
      </c>
      <c r="I70" s="19"/>
      <c r="J70" s="19"/>
      <c r="K70" s="19"/>
      <c r="L70" s="19"/>
      <c r="M70" s="23"/>
      <c r="N70" s="19"/>
      <c r="O70" s="19"/>
    </row>
    <row r="71" spans="1:15" ht="14.5" customHeight="1" x14ac:dyDescent="0.35">
      <c r="A71" s="24"/>
      <c r="B71" s="24"/>
      <c r="C71" s="19"/>
      <c r="D71" t="s">
        <v>80</v>
      </c>
      <c r="E71" t="s">
        <v>81</v>
      </c>
      <c r="F71" s="19"/>
      <c r="G71" s="3">
        <v>0.2</v>
      </c>
      <c r="I71" s="19"/>
      <c r="J71" s="19"/>
      <c r="K71" s="19"/>
      <c r="L71" s="19"/>
      <c r="M71" s="23"/>
      <c r="N71" s="19"/>
      <c r="O71" s="19"/>
    </row>
    <row r="72" spans="1:15" ht="14.5" customHeight="1" x14ac:dyDescent="0.35">
      <c r="A72" s="24"/>
      <c r="B72" s="24"/>
      <c r="C72" s="19"/>
      <c r="D72" t="s">
        <v>121</v>
      </c>
      <c r="E72" t="s">
        <v>122</v>
      </c>
      <c r="F72" s="19"/>
      <c r="G72" s="3">
        <v>0.8</v>
      </c>
      <c r="I72" s="19"/>
      <c r="J72" s="19"/>
      <c r="K72" s="19"/>
      <c r="L72" s="19"/>
      <c r="M72" s="23"/>
      <c r="N72" s="19"/>
      <c r="O72" s="19"/>
    </row>
    <row r="73" spans="1:15" x14ac:dyDescent="0.35">
      <c r="A73" s="24">
        <v>29</v>
      </c>
      <c r="B73" s="24" t="s">
        <v>114</v>
      </c>
      <c r="C73" s="19" t="s">
        <v>125</v>
      </c>
      <c r="D73" t="s">
        <v>116</v>
      </c>
      <c r="E73" t="s">
        <v>117</v>
      </c>
      <c r="F73" s="19">
        <v>85</v>
      </c>
      <c r="G73" s="3">
        <v>1</v>
      </c>
      <c r="I73" s="19">
        <v>1</v>
      </c>
      <c r="J73" s="19">
        <v>1</v>
      </c>
      <c r="K73" s="19">
        <v>0.4</v>
      </c>
      <c r="L73" s="19">
        <v>0.6</v>
      </c>
      <c r="M73" s="23" t="str">
        <f>ROUND((I73/GCD(I73,J73,K73,L73)),1)&amp;":"&amp;ROUND((J73/GCD(I73,J73,K73,L73)),1)&amp;":"&amp;ROUND((K73/GCD(78,J73,K73,L73)),1)&amp;":"&amp;ROUND((L73/GCD(78,J73,K73,L73)),1)</f>
        <v>1:1:0.4:0.6</v>
      </c>
      <c r="N73" s="19" t="str">
        <f>ROUND((I73/SUM(I73,J73,K73,L73)), 2)&amp;":"&amp;ROUND((J73/SUM(I73,J73,K73,L73)),2)&amp;":"&amp;ROUND((K73/SUM(I73,J73,K73,L73)),2)&amp;":"&amp;ROUND((L73/SUM(I73,J73,K73,L73)),2)</f>
        <v>0.33:0.33:0.13:0.2</v>
      </c>
      <c r="O73" s="19">
        <v>4.4400000000000004</v>
      </c>
    </row>
    <row r="74" spans="1:15" ht="14.5" customHeight="1" x14ac:dyDescent="0.35">
      <c r="A74" s="24"/>
      <c r="B74" s="24"/>
      <c r="C74" s="19"/>
      <c r="D74" t="s">
        <v>118</v>
      </c>
      <c r="E74" t="s">
        <v>119</v>
      </c>
      <c r="F74" s="19"/>
      <c r="G74" s="3">
        <v>1</v>
      </c>
      <c r="I74" s="19"/>
      <c r="J74" s="19"/>
      <c r="K74" s="19"/>
      <c r="L74" s="19"/>
      <c r="M74" s="23"/>
      <c r="N74" s="19"/>
      <c r="O74" s="19"/>
    </row>
    <row r="75" spans="1:15" ht="14.5" customHeight="1" x14ac:dyDescent="0.35">
      <c r="A75" s="24"/>
      <c r="B75" s="24"/>
      <c r="C75" s="19"/>
      <c r="D75" t="s">
        <v>80</v>
      </c>
      <c r="E75" t="s">
        <v>81</v>
      </c>
      <c r="F75" s="19"/>
      <c r="G75" s="3">
        <v>0.4</v>
      </c>
      <c r="I75" s="19"/>
      <c r="J75" s="19"/>
      <c r="K75" s="19"/>
      <c r="L75" s="19"/>
      <c r="M75" s="23"/>
      <c r="N75" s="19"/>
      <c r="O75" s="19"/>
    </row>
    <row r="76" spans="1:15" ht="14.5" customHeight="1" x14ac:dyDescent="0.35">
      <c r="A76" s="24"/>
      <c r="B76" s="24"/>
      <c r="C76" s="19"/>
      <c r="D76" t="s">
        <v>121</v>
      </c>
      <c r="E76" t="s">
        <v>122</v>
      </c>
      <c r="F76" s="19"/>
      <c r="G76" s="3">
        <v>0.6</v>
      </c>
      <c r="I76" s="19"/>
      <c r="J76" s="19"/>
      <c r="K76" s="19"/>
      <c r="L76" s="19"/>
      <c r="M76" s="23"/>
      <c r="N76" s="19"/>
      <c r="O76" s="19"/>
    </row>
    <row r="77" spans="1:15" x14ac:dyDescent="0.35">
      <c r="A77" s="24">
        <v>30</v>
      </c>
      <c r="B77" s="24" t="s">
        <v>126</v>
      </c>
      <c r="C77" s="19" t="s">
        <v>127</v>
      </c>
      <c r="D77" t="s">
        <v>128</v>
      </c>
      <c r="E77" t="s">
        <v>129</v>
      </c>
      <c r="F77" s="19">
        <v>134.09</v>
      </c>
      <c r="I77" s="19">
        <v>1</v>
      </c>
      <c r="J77" s="19">
        <v>1</v>
      </c>
      <c r="K77" s="19">
        <v>0.1</v>
      </c>
      <c r="L77" s="3"/>
      <c r="M77" s="21" t="str">
        <f>ROUND((I77/GCD(I77,J77,K77)),1)&amp;":"&amp;ROUND((J77/GCD(I77,J77,K77)),1)&amp;":"&amp;ROUND((K77/GCD(I77,J77,K77)),1)</f>
        <v>1:1:0.1</v>
      </c>
      <c r="N77" s="19" t="str">
        <f>ROUND((I77/SUM(I77,J77,K77)), 3)&amp;":"&amp;ROUND((J77/SUM(I77,J77,K77)),3)&amp;":"&amp;ROUND((K77/SUM(I77,J77,K77)),3)</f>
        <v>0.476:0.476:0.048</v>
      </c>
      <c r="O77" s="19">
        <v>2.2509999999999999</v>
      </c>
    </row>
    <row r="78" spans="1:15" x14ac:dyDescent="0.35">
      <c r="A78" s="24"/>
      <c r="B78" s="24"/>
      <c r="C78" s="19"/>
      <c r="D78" t="s">
        <v>130</v>
      </c>
      <c r="E78" t="s">
        <v>131</v>
      </c>
      <c r="F78" s="19"/>
      <c r="I78" s="19"/>
      <c r="J78" s="19"/>
      <c r="K78" s="19"/>
      <c r="L78" s="3"/>
      <c r="M78" s="23"/>
      <c r="N78" s="19"/>
      <c r="O78" s="19"/>
    </row>
    <row r="79" spans="1:15" x14ac:dyDescent="0.35">
      <c r="A79" s="24"/>
      <c r="B79" s="24"/>
      <c r="C79" s="19"/>
      <c r="D79" t="s">
        <v>132</v>
      </c>
      <c r="E79" t="s">
        <v>133</v>
      </c>
      <c r="F79" s="19"/>
      <c r="I79" s="19"/>
      <c r="J79" s="19"/>
      <c r="K79" s="19"/>
      <c r="L79" s="3"/>
      <c r="M79" s="23"/>
      <c r="N79" s="19"/>
      <c r="O79" s="19"/>
    </row>
    <row r="80" spans="1:15" s="12" customFormat="1" x14ac:dyDescent="0.35">
      <c r="A80" s="29">
        <v>31</v>
      </c>
      <c r="B80" s="28" t="s">
        <v>134</v>
      </c>
      <c r="C80" s="28" t="s">
        <v>135</v>
      </c>
      <c r="D80" s="12" t="s">
        <v>136</v>
      </c>
      <c r="E80" s="12" t="s">
        <v>137</v>
      </c>
      <c r="F80" s="28">
        <v>45</v>
      </c>
      <c r="G80" s="11"/>
      <c r="H80" s="11"/>
      <c r="I80" s="28">
        <v>60</v>
      </c>
      <c r="J80" s="28">
        <v>40</v>
      </c>
      <c r="K80" s="11"/>
      <c r="L80" s="11"/>
      <c r="M80" s="30" t="str">
        <f>ROUND((I80/GCD(I80,J80)),1)&amp;":"&amp;ROUND((J80/GCD(I80,J80)),1)</f>
        <v>3:2</v>
      </c>
      <c r="N80" s="28" t="str">
        <f>ROUND((I80/SUM(I80,J80)), 2)&amp;":"&amp;ROUND((J80/SUM(I80,J80)),2)</f>
        <v>0.6:0.4</v>
      </c>
      <c r="O80" s="37">
        <v>1.05</v>
      </c>
    </row>
    <row r="81" spans="1:15" s="12" customFormat="1" x14ac:dyDescent="0.35">
      <c r="A81" s="29"/>
      <c r="B81" s="28"/>
      <c r="C81" s="28"/>
      <c r="D81" s="12" t="s">
        <v>138</v>
      </c>
      <c r="E81" s="12" t="s">
        <v>139</v>
      </c>
      <c r="F81" s="28"/>
      <c r="G81" s="11"/>
      <c r="H81" s="11"/>
      <c r="I81" s="28"/>
      <c r="J81" s="28"/>
      <c r="K81" s="11"/>
      <c r="L81" s="11"/>
      <c r="M81" s="30"/>
      <c r="N81" s="28"/>
      <c r="O81" s="37"/>
    </row>
    <row r="82" spans="1:15" s="12" customFormat="1" ht="14.5" customHeight="1" x14ac:dyDescent="0.35">
      <c r="A82" s="29">
        <v>32</v>
      </c>
      <c r="B82" s="28" t="s">
        <v>134</v>
      </c>
      <c r="C82" s="28" t="s">
        <v>140</v>
      </c>
      <c r="D82" s="12" t="s">
        <v>136</v>
      </c>
      <c r="E82" s="12" t="s">
        <v>137</v>
      </c>
      <c r="F82" s="28">
        <v>65</v>
      </c>
      <c r="G82" s="11"/>
      <c r="H82" s="11"/>
      <c r="I82" s="28">
        <v>50</v>
      </c>
      <c r="J82" s="28">
        <v>50</v>
      </c>
      <c r="K82" s="11"/>
      <c r="L82" s="11"/>
      <c r="M82" s="30" t="str">
        <f>ROUND((I82/GCD(I82,J82)),1)&amp;":"&amp;ROUND((J82/GCD(I82,J82)),1)</f>
        <v>1:1</v>
      </c>
      <c r="N82" s="28" t="str">
        <f>ROUND((I82/SUM(I82,J82)), 2)&amp;":"&amp;ROUND((J82/SUM(I82,J82)),2)</f>
        <v>0.5:0.5</v>
      </c>
      <c r="O82" s="28">
        <v>1.054</v>
      </c>
    </row>
    <row r="83" spans="1:15" s="12" customFormat="1" ht="14.5" customHeight="1" x14ac:dyDescent="0.35">
      <c r="A83" s="29"/>
      <c r="B83" s="28"/>
      <c r="C83" s="28"/>
      <c r="D83" s="12" t="s">
        <v>138</v>
      </c>
      <c r="E83" s="12" t="s">
        <v>139</v>
      </c>
      <c r="F83" s="28"/>
      <c r="G83" s="11"/>
      <c r="H83" s="11"/>
      <c r="I83" s="28"/>
      <c r="J83" s="28"/>
      <c r="K83" s="11"/>
      <c r="L83" s="11"/>
      <c r="M83" s="30"/>
      <c r="N83" s="28"/>
      <c r="O83" s="28"/>
    </row>
    <row r="84" spans="1:15" x14ac:dyDescent="0.35">
      <c r="A84" s="29">
        <v>33</v>
      </c>
      <c r="B84" s="24" t="s">
        <v>141</v>
      </c>
      <c r="C84" s="19" t="s">
        <v>142</v>
      </c>
      <c r="D84" t="s">
        <v>143</v>
      </c>
      <c r="E84" t="s">
        <v>144</v>
      </c>
      <c r="F84" s="19">
        <v>163</v>
      </c>
      <c r="G84" s="3">
        <v>90</v>
      </c>
      <c r="H84" s="3">
        <v>252.31</v>
      </c>
      <c r="I84" s="22">
        <f>((G84/H84)/((G84/H84)+(G85/H85)))*100</f>
        <v>99.305740334062421</v>
      </c>
      <c r="J84" s="22">
        <f>((G85/H85)/((G84/H84)+(G85/H85)))*100</f>
        <v>0.69425966593758071</v>
      </c>
      <c r="K84" s="7"/>
      <c r="L84" s="7"/>
      <c r="M84" s="23" t="str">
        <f>ROUND((I84/GCD(I84,J84)),3)&amp;":"&amp;ROUND((J84/GCD(I84,J84)),3)</f>
        <v>1.003:0.007</v>
      </c>
      <c r="N84" s="19" t="str">
        <f>ROUND((I84/SUM(I84,J84)), 2)&amp;":"&amp;ROUND((J84/SUM(I84,J84)),2)</f>
        <v>0.99:0.01</v>
      </c>
      <c r="O84" s="19">
        <v>2.27</v>
      </c>
    </row>
    <row r="85" spans="1:15" ht="14.5" customHeight="1" x14ac:dyDescent="0.35">
      <c r="A85" s="29"/>
      <c r="B85" s="24"/>
      <c r="C85" s="19"/>
      <c r="D85" t="s">
        <v>145</v>
      </c>
      <c r="E85" t="s">
        <v>146</v>
      </c>
      <c r="F85" s="19"/>
      <c r="G85" s="3">
        <v>10</v>
      </c>
      <c r="H85" s="3">
        <v>4010</v>
      </c>
      <c r="I85" s="22"/>
      <c r="J85" s="22"/>
      <c r="K85" s="7"/>
      <c r="L85" s="7"/>
      <c r="M85" s="23"/>
      <c r="N85" s="19"/>
      <c r="O85" s="19"/>
    </row>
    <row r="86" spans="1:15" x14ac:dyDescent="0.35">
      <c r="A86" s="29">
        <v>34</v>
      </c>
      <c r="B86" s="24" t="s">
        <v>147</v>
      </c>
      <c r="C86" s="19" t="s">
        <v>148</v>
      </c>
      <c r="D86" t="s">
        <v>143</v>
      </c>
      <c r="E86" t="s">
        <v>144</v>
      </c>
      <c r="F86" s="19">
        <v>143</v>
      </c>
      <c r="G86" s="3">
        <v>80</v>
      </c>
      <c r="H86" s="3">
        <v>252.31</v>
      </c>
      <c r="I86" s="22">
        <f>((G86/H86)/((G86/H86)+(G87/H87)))*100</f>
        <v>98.451355271290566</v>
      </c>
      <c r="J86" s="22">
        <f>((G87/H87)/((G86/H86)+(G87/H87)))*100</f>
        <v>1.548644728709434</v>
      </c>
      <c r="K86" s="7"/>
      <c r="L86" s="7"/>
      <c r="M86" s="23" t="str">
        <f>ROUND((I86/GCD(I86,J86)),1)&amp;":"&amp;ROUND((J86/GCD(I86,J86)),1)</f>
        <v>98.5:1.5</v>
      </c>
      <c r="N86" s="19" t="str">
        <f>ROUND((I86/SUM(I86,J86)), 2)&amp;":"&amp;ROUND((J86/SUM(I86,J86)),2)</f>
        <v>0.98:0.02</v>
      </c>
      <c r="O86" s="19">
        <v>1.54</v>
      </c>
    </row>
    <row r="87" spans="1:15" ht="14.5" customHeight="1" x14ac:dyDescent="0.35">
      <c r="A87" s="29"/>
      <c r="B87" s="24"/>
      <c r="C87" s="19"/>
      <c r="D87" t="s">
        <v>145</v>
      </c>
      <c r="E87" t="s">
        <v>146</v>
      </c>
      <c r="F87" s="19"/>
      <c r="G87" s="3">
        <v>20</v>
      </c>
      <c r="H87" s="3">
        <v>4010</v>
      </c>
      <c r="I87" s="22"/>
      <c r="J87" s="22"/>
      <c r="K87" s="7"/>
      <c r="L87" s="7"/>
      <c r="M87" s="23"/>
      <c r="N87" s="19"/>
      <c r="O87" s="19"/>
    </row>
    <row r="88" spans="1:15" ht="14.5" customHeight="1" x14ac:dyDescent="0.35">
      <c r="A88" s="29">
        <v>35</v>
      </c>
      <c r="B88" s="24" t="s">
        <v>147</v>
      </c>
      <c r="C88" s="19" t="s">
        <v>149</v>
      </c>
      <c r="D88" t="s">
        <v>143</v>
      </c>
      <c r="E88" t="s">
        <v>144</v>
      </c>
      <c r="F88" s="19">
        <v>105</v>
      </c>
      <c r="G88" s="3">
        <v>70</v>
      </c>
      <c r="H88" s="3">
        <v>252.31</v>
      </c>
      <c r="I88" s="22">
        <f>((G88/H88)/((G88/H88)+(G89/H89)))*100</f>
        <v>97.374226114261916</v>
      </c>
      <c r="J88" s="22">
        <f>((G89/H89)/((G88/H88)+(G89/H89)))*100</f>
        <v>2.6257738857380928</v>
      </c>
      <c r="K88" s="7"/>
      <c r="L88" s="7"/>
      <c r="M88" s="23" t="str">
        <f>ROUND((I88/GCD(I88,J88)),1)&amp;":"&amp;ROUND((J88/GCD(I88,J88)),1)</f>
        <v>97.4:2.6</v>
      </c>
      <c r="N88" s="19" t="str">
        <f>ROUND((I88/SUM(I88,J88)), 2)&amp;":"&amp;ROUND((J88/SUM(I88,J88)),2)</f>
        <v>0.97:0.03</v>
      </c>
      <c r="O88" s="19">
        <v>1.29</v>
      </c>
    </row>
    <row r="89" spans="1:15" ht="14.5" customHeight="1" x14ac:dyDescent="0.35">
      <c r="A89" s="29"/>
      <c r="B89" s="24"/>
      <c r="C89" s="19"/>
      <c r="D89" t="s">
        <v>145</v>
      </c>
      <c r="E89" t="s">
        <v>146</v>
      </c>
      <c r="F89" s="19"/>
      <c r="G89" s="3">
        <v>30</v>
      </c>
      <c r="H89" s="3">
        <v>4010</v>
      </c>
      <c r="I89" s="22"/>
      <c r="J89" s="22"/>
      <c r="K89" s="7"/>
      <c r="L89" s="7"/>
      <c r="M89" s="23"/>
      <c r="N89" s="19"/>
      <c r="O89" s="19"/>
    </row>
    <row r="90" spans="1:15" x14ac:dyDescent="0.35">
      <c r="A90" s="29">
        <v>36</v>
      </c>
      <c r="B90" s="24" t="s">
        <v>141</v>
      </c>
      <c r="C90" s="19" t="s">
        <v>150</v>
      </c>
      <c r="D90" t="s">
        <v>143</v>
      </c>
      <c r="E90" t="s">
        <v>144</v>
      </c>
      <c r="F90" s="19">
        <v>60</v>
      </c>
      <c r="G90" s="3">
        <v>50</v>
      </c>
      <c r="H90" s="3">
        <v>252.31</v>
      </c>
      <c r="I90" s="22">
        <f>((G90/H90)/((G90/H90)+(G91/H91)))*100</f>
        <v>94.080439949229415</v>
      </c>
      <c r="J90" s="22">
        <f>((G91/H91)/((G90/H90)+(G91/H91)))*100</f>
        <v>5.9195600507705919</v>
      </c>
      <c r="K90" s="7"/>
      <c r="L90" s="7"/>
      <c r="M90" s="23" t="str">
        <f>ROUND((I90/GCD(I90,J90)),1)&amp;":"&amp;ROUND((J90/GCD(I90,J90)),1)</f>
        <v>94.1:5.9</v>
      </c>
      <c r="N90" s="19" t="str">
        <f>ROUND((I90/SUM(I90,J90)), 2)&amp;":"&amp;ROUND((J90/SUM(I90,J90)),2)</f>
        <v>0.94:0.06</v>
      </c>
      <c r="O90" s="19">
        <v>0.66</v>
      </c>
    </row>
    <row r="91" spans="1:15" ht="14.5" customHeight="1" x14ac:dyDescent="0.35">
      <c r="A91" s="29"/>
      <c r="B91" s="24"/>
      <c r="C91" s="19"/>
      <c r="D91" t="s">
        <v>145</v>
      </c>
      <c r="E91" t="s">
        <v>146</v>
      </c>
      <c r="F91" s="19"/>
      <c r="G91" s="3">
        <v>50</v>
      </c>
      <c r="H91" s="3">
        <v>4010</v>
      </c>
      <c r="I91" s="22"/>
      <c r="J91" s="22"/>
      <c r="K91" s="7"/>
      <c r="L91" s="7"/>
      <c r="M91" s="23"/>
      <c r="N91" s="19"/>
      <c r="O91" s="19"/>
    </row>
    <row r="92" spans="1:15" ht="14.5" customHeight="1" x14ac:dyDescent="0.35">
      <c r="A92" s="29">
        <v>37</v>
      </c>
      <c r="B92" s="24" t="s">
        <v>147</v>
      </c>
      <c r="C92" s="19" t="s">
        <v>151</v>
      </c>
      <c r="D92" t="s">
        <v>143</v>
      </c>
      <c r="E92" t="s">
        <v>144</v>
      </c>
      <c r="F92" s="19">
        <v>28</v>
      </c>
      <c r="G92" s="3">
        <v>50</v>
      </c>
      <c r="H92" s="3">
        <v>252.31</v>
      </c>
      <c r="I92" s="22">
        <f>((G92/H92)/((G92/H92)+(G93/H93)))*100</f>
        <v>94.476950995006902</v>
      </c>
      <c r="J92" s="22">
        <f>((G93/H93)/((G92/H92)+(G93/H93)))*100</f>
        <v>5.5230490049930934</v>
      </c>
      <c r="K92" s="7"/>
      <c r="L92" s="7"/>
      <c r="M92" s="23" t="str">
        <f>ROUND((I92/GCD(I92,J92)),1)&amp;":"&amp;ROUND((J92/GCD(I92,J92)),1)</f>
        <v>94.5:5.5</v>
      </c>
      <c r="N92" s="19" t="str">
        <f>ROUND((I92/SUM(I92,J92)), 2)&amp;":"&amp;ROUND((J92/SUM(I92,J92)),2)</f>
        <v>0.94:0.06</v>
      </c>
      <c r="O92" s="19">
        <v>0.21</v>
      </c>
    </row>
    <row r="93" spans="1:15" ht="14.5" customHeight="1" x14ac:dyDescent="0.35">
      <c r="A93" s="29"/>
      <c r="B93" s="24"/>
      <c r="C93" s="19"/>
      <c r="D93" t="s">
        <v>152</v>
      </c>
      <c r="E93" t="s">
        <v>153</v>
      </c>
      <c r="F93" s="19"/>
      <c r="G93" s="3">
        <v>50</v>
      </c>
      <c r="H93" s="3">
        <v>4316</v>
      </c>
      <c r="I93" s="22"/>
      <c r="J93" s="22"/>
      <c r="K93" s="7"/>
      <c r="L93" s="7"/>
      <c r="M93" s="23"/>
      <c r="N93" s="19"/>
      <c r="O93" s="19"/>
    </row>
    <row r="94" spans="1:15" ht="14.5" customHeight="1" x14ac:dyDescent="0.35">
      <c r="A94" s="29">
        <v>38</v>
      </c>
      <c r="B94" s="24" t="s">
        <v>147</v>
      </c>
      <c r="C94" s="19" t="s">
        <v>154</v>
      </c>
      <c r="D94" t="s">
        <v>143</v>
      </c>
      <c r="E94" t="s">
        <v>144</v>
      </c>
      <c r="F94" s="19">
        <v>62</v>
      </c>
      <c r="G94" s="3">
        <v>60</v>
      </c>
      <c r="H94" s="3">
        <v>252.31</v>
      </c>
      <c r="I94" s="22">
        <f>((G94/H94)/((G94/H94)+(G95/H95)))*100</f>
        <v>96.248909134428843</v>
      </c>
      <c r="J94" s="22">
        <f>((G95/H95)/((G94/H94)+(G95/H95)))*100</f>
        <v>3.7510908655711677</v>
      </c>
      <c r="K94" s="7"/>
      <c r="L94" s="7"/>
      <c r="M94" s="23" t="str">
        <f>ROUND((I94/GCD(I94,J94)),1)&amp;":"&amp;ROUND((J94/GCD(I94,J94)),1)</f>
        <v>32.1:1.3</v>
      </c>
      <c r="N94" s="19" t="str">
        <f>ROUND((I94/SUM(I94,J94)), 2)&amp;":"&amp;ROUND((J94/SUM(I94,J94)),2)</f>
        <v>0.96:0.04</v>
      </c>
      <c r="O94" s="19">
        <v>0.15</v>
      </c>
    </row>
    <row r="95" spans="1:15" ht="14.5" customHeight="1" x14ac:dyDescent="0.35">
      <c r="A95" s="29"/>
      <c r="B95" s="24"/>
      <c r="C95" s="19"/>
      <c r="D95" t="s">
        <v>152</v>
      </c>
      <c r="E95" t="s">
        <v>153</v>
      </c>
      <c r="F95" s="19"/>
      <c r="G95" s="3">
        <v>40</v>
      </c>
      <c r="H95" s="3">
        <v>4316</v>
      </c>
      <c r="I95" s="22"/>
      <c r="J95" s="22"/>
      <c r="K95" s="7"/>
      <c r="L95" s="7"/>
      <c r="M95" s="23"/>
      <c r="N95" s="19"/>
      <c r="O95" s="19"/>
    </row>
    <row r="96" spans="1:15" ht="14.5" customHeight="1" x14ac:dyDescent="0.35">
      <c r="A96" s="29">
        <v>39</v>
      </c>
      <c r="B96" s="24" t="s">
        <v>141</v>
      </c>
      <c r="C96" s="19" t="s">
        <v>155</v>
      </c>
      <c r="D96" t="s">
        <v>143</v>
      </c>
      <c r="E96" t="s">
        <v>144</v>
      </c>
      <c r="F96" s="19">
        <v>85</v>
      </c>
      <c r="G96" s="3">
        <v>70</v>
      </c>
      <c r="H96" s="3">
        <v>252.31</v>
      </c>
      <c r="I96" s="22">
        <f>((G96/H96)/((G96/H96)+(G97/H97)))*100</f>
        <v>97.555840644155282</v>
      </c>
      <c r="J96" s="22">
        <f>((G97/H97)/((G96/H96)+(G97/H97)))*100</f>
        <v>2.4441593558447128</v>
      </c>
      <c r="K96" s="7"/>
      <c r="L96" s="7"/>
      <c r="M96" s="23" t="str">
        <f>ROUND((I96/GCD(I96,J96)),1)&amp;":"&amp;ROUND((J96/GCD(I96,J96)),1)</f>
        <v>97.6:2.4</v>
      </c>
      <c r="N96" s="19" t="str">
        <f>ROUND((I96/SUM(I96,J96)), 2)&amp;":"&amp;ROUND((J96/SUM(I96,J96)),2)</f>
        <v>0.98:0.02</v>
      </c>
      <c r="O96" s="19">
        <v>0.43</v>
      </c>
    </row>
    <row r="97" spans="1:15" ht="14.5" customHeight="1" x14ac:dyDescent="0.35">
      <c r="A97" s="29"/>
      <c r="B97" s="24"/>
      <c r="C97" s="19"/>
      <c r="D97" t="s">
        <v>152</v>
      </c>
      <c r="E97" t="s">
        <v>153</v>
      </c>
      <c r="F97" s="19"/>
      <c r="G97" s="3">
        <v>30</v>
      </c>
      <c r="H97" s="3">
        <v>4316</v>
      </c>
      <c r="I97" s="22"/>
      <c r="J97" s="22"/>
      <c r="K97" s="7"/>
      <c r="L97" s="7"/>
      <c r="M97" s="23"/>
      <c r="N97" s="19"/>
      <c r="O97" s="19"/>
    </row>
    <row r="98" spans="1:15" ht="14.5" customHeight="1" x14ac:dyDescent="0.35">
      <c r="A98" s="29">
        <v>40</v>
      </c>
      <c r="B98" s="24" t="s">
        <v>141</v>
      </c>
      <c r="C98" s="19" t="s">
        <v>156</v>
      </c>
      <c r="D98" t="s">
        <v>143</v>
      </c>
      <c r="E98" t="s">
        <v>144</v>
      </c>
      <c r="F98" s="19">
        <v>128</v>
      </c>
      <c r="G98" s="3">
        <v>90</v>
      </c>
      <c r="H98" s="3">
        <v>252.31</v>
      </c>
      <c r="I98" s="22">
        <f>((G98/H98)/((G98/H98)+(G99/H99)))*100</f>
        <v>99.354644978004316</v>
      </c>
      <c r="J98" s="22">
        <f>((G99/H99)/((G98/H98)+(G99/H99)))*100</f>
        <v>0.64535502199568184</v>
      </c>
      <c r="K98" s="7"/>
      <c r="L98" s="7"/>
      <c r="M98" s="23" t="str">
        <f>ROUND((I98/GCD(I98,J98)),3)&amp;":"&amp;ROUND((J98/GCD(I98,J98)),3)</f>
        <v>1.004:0.007</v>
      </c>
      <c r="N98" s="19" t="str">
        <f>ROUND((I98/SUM(I98,J98)), 2)&amp;":"&amp;ROUND((J98/SUM(I98,J98)),2)</f>
        <v>0.99:0.01</v>
      </c>
      <c r="O98" s="19">
        <v>1.5</v>
      </c>
    </row>
    <row r="99" spans="1:15" x14ac:dyDescent="0.35">
      <c r="A99" s="29"/>
      <c r="B99" s="24"/>
      <c r="C99" s="19"/>
      <c r="D99" t="s">
        <v>152</v>
      </c>
      <c r="E99" t="s">
        <v>153</v>
      </c>
      <c r="F99" s="19"/>
      <c r="G99" s="3">
        <v>10</v>
      </c>
      <c r="H99" s="3">
        <v>4316</v>
      </c>
      <c r="I99" s="22"/>
      <c r="J99" s="22"/>
      <c r="K99" s="7"/>
      <c r="L99" s="7"/>
      <c r="M99" s="23"/>
      <c r="N99" s="19"/>
      <c r="O99" s="19"/>
    </row>
    <row r="100" spans="1:15" ht="14.5" customHeight="1" x14ac:dyDescent="0.35">
      <c r="A100" s="24">
        <v>41</v>
      </c>
      <c r="B100" s="19" t="s">
        <v>157</v>
      </c>
      <c r="C100" s="19" t="s">
        <v>158</v>
      </c>
      <c r="D100" t="s">
        <v>84</v>
      </c>
      <c r="E100" t="s">
        <v>85</v>
      </c>
      <c r="F100" s="19">
        <v>36.200000000000003</v>
      </c>
      <c r="I100" s="19">
        <v>50</v>
      </c>
      <c r="J100" s="19">
        <v>45</v>
      </c>
      <c r="K100" s="19">
        <v>5</v>
      </c>
      <c r="L100" s="3"/>
      <c r="M100" s="23" t="str">
        <f>ROUND((I100/GCD(I100,J100,K100)),1)&amp;":"&amp;ROUND((J100/GCD(I100,J100,K100)),1)&amp;":"&amp;ROUND((K100/GCD(I100,J100,K100)),1)</f>
        <v>10:9:1</v>
      </c>
      <c r="N100" s="19" t="str">
        <f>ROUND((I100/SUM(I100,J100,K100)), 2)&amp;":"&amp;ROUND((J100/SUM(I100,J100,K100)),2)&amp;":"&amp;ROUND((K100/SUM(I100,J100,K100)),2)</f>
        <v>0.5:0.45:0.05</v>
      </c>
      <c r="O100" s="19">
        <v>1.768</v>
      </c>
    </row>
    <row r="101" spans="1:15" ht="14.5" customHeight="1" x14ac:dyDescent="0.35">
      <c r="A101" s="24"/>
      <c r="B101" s="19"/>
      <c r="C101" s="19"/>
      <c r="D101" t="s">
        <v>159</v>
      </c>
      <c r="E101" t="s">
        <v>160</v>
      </c>
      <c r="F101" s="19"/>
      <c r="I101" s="19"/>
      <c r="J101" s="19"/>
      <c r="K101" s="19"/>
      <c r="L101" s="3"/>
      <c r="M101" s="23"/>
      <c r="N101" s="19"/>
      <c r="O101" s="19"/>
    </row>
    <row r="102" spans="1:15" ht="14.5" customHeight="1" x14ac:dyDescent="0.35">
      <c r="A102" s="24"/>
      <c r="B102" s="19"/>
      <c r="C102" s="19"/>
      <c r="D102" t="s">
        <v>161</v>
      </c>
      <c r="E102" t="s">
        <v>162</v>
      </c>
      <c r="F102" s="19"/>
      <c r="I102" s="19"/>
      <c r="J102" s="19"/>
      <c r="K102" s="19"/>
      <c r="L102" s="3"/>
      <c r="M102" s="23"/>
      <c r="N102" s="19"/>
      <c r="O102" s="19"/>
    </row>
    <row r="103" spans="1:15" x14ac:dyDescent="0.35">
      <c r="A103" s="24">
        <v>42</v>
      </c>
      <c r="B103" s="19" t="s">
        <v>157</v>
      </c>
      <c r="C103" s="19" t="s">
        <v>163</v>
      </c>
      <c r="D103" t="s">
        <v>164</v>
      </c>
      <c r="E103" t="s">
        <v>85</v>
      </c>
      <c r="F103" s="19">
        <v>40.9</v>
      </c>
      <c r="I103" s="19">
        <v>50</v>
      </c>
      <c r="J103" s="19">
        <v>40</v>
      </c>
      <c r="K103" s="19">
        <v>10</v>
      </c>
      <c r="L103" s="3"/>
      <c r="M103" s="23" t="str">
        <f>ROUND((I103/GCD(I103,J103,K103)),1)&amp;":"&amp;ROUND((J103/GCD(I103,J103,K103)),1)&amp;":"&amp;ROUND((K103/GCD(I103,J103,K103)),1)</f>
        <v>5:4:1</v>
      </c>
      <c r="N103" s="19" t="str">
        <f>ROUND((I103/SUM(I103,J103,K103)), 2)&amp;":"&amp;ROUND((J103/SUM(I103,J103,K103)),2)&amp;":"&amp;ROUND((K103/SUM(I103,J103,K103)),2)</f>
        <v>0.5:0.4:0.1</v>
      </c>
      <c r="O103" s="19">
        <v>1.865</v>
      </c>
    </row>
    <row r="104" spans="1:15" ht="14.5" customHeight="1" x14ac:dyDescent="0.35">
      <c r="A104" s="24"/>
      <c r="B104" s="19"/>
      <c r="C104" s="19"/>
      <c r="D104" t="s">
        <v>159</v>
      </c>
      <c r="E104" t="s">
        <v>160</v>
      </c>
      <c r="F104" s="19"/>
      <c r="I104" s="19"/>
      <c r="J104" s="19"/>
      <c r="K104" s="19"/>
      <c r="L104" s="3"/>
      <c r="M104" s="23"/>
      <c r="N104" s="19"/>
      <c r="O104" s="19"/>
    </row>
    <row r="105" spans="1:15" ht="14.5" customHeight="1" x14ac:dyDescent="0.35">
      <c r="A105" s="24"/>
      <c r="B105" s="19"/>
      <c r="C105" s="19"/>
      <c r="D105" t="s">
        <v>165</v>
      </c>
      <c r="E105" t="s">
        <v>162</v>
      </c>
      <c r="F105" s="19"/>
      <c r="I105" s="19"/>
      <c r="J105" s="19"/>
      <c r="K105" s="19"/>
      <c r="L105" s="3"/>
      <c r="M105" s="23"/>
      <c r="N105" s="19"/>
      <c r="O105" s="19"/>
    </row>
    <row r="106" spans="1:15" x14ac:dyDescent="0.35">
      <c r="A106" s="24">
        <v>43</v>
      </c>
      <c r="B106" s="19" t="s">
        <v>166</v>
      </c>
      <c r="C106" s="19" t="s">
        <v>167</v>
      </c>
      <c r="D106" t="s">
        <v>78</v>
      </c>
      <c r="E106" t="s">
        <v>85</v>
      </c>
      <c r="F106" s="19">
        <v>104.5</v>
      </c>
      <c r="G106" s="3">
        <v>1</v>
      </c>
      <c r="I106" s="19">
        <f>ROUND((((G106)/((G106+G107)))*100),1)</f>
        <v>75.8</v>
      </c>
      <c r="J106" s="19">
        <f>ROUND((((G107)/((G106+G107)))*100),1)</f>
        <v>24.2</v>
      </c>
      <c r="K106" s="3"/>
      <c r="L106" s="3"/>
      <c r="M106" s="23" t="str">
        <f>ROUND((I106/GCD(I106,J106)),1)&amp;":"&amp;ROUND((J106/GCD(I106,J106)),1)</f>
        <v>25.3:8.1</v>
      </c>
      <c r="N106" s="19" t="str">
        <f>ROUND((I106/SUM(I106,J106)),3)&amp;":"&amp;ROUND((J106/SUM(I106,J106)),3)</f>
        <v>0.758:0.242</v>
      </c>
      <c r="O106" s="19">
        <v>2.839</v>
      </c>
    </row>
    <row r="107" spans="1:15" x14ac:dyDescent="0.35">
      <c r="A107" s="24"/>
      <c r="B107" s="19"/>
      <c r="C107" s="19"/>
      <c r="D107" t="s">
        <v>168</v>
      </c>
      <c r="E107" t="s">
        <v>169</v>
      </c>
      <c r="F107" s="19"/>
      <c r="G107" s="3">
        <v>0.32</v>
      </c>
      <c r="I107" s="19"/>
      <c r="J107" s="19"/>
      <c r="K107" s="3"/>
      <c r="L107" s="3"/>
      <c r="M107" s="23"/>
      <c r="N107" s="19"/>
      <c r="O107" s="19"/>
    </row>
    <row r="108" spans="1:15" x14ac:dyDescent="0.35">
      <c r="A108" s="24">
        <v>44</v>
      </c>
      <c r="B108" s="19" t="s">
        <v>166</v>
      </c>
      <c r="C108" s="19" t="s">
        <v>170</v>
      </c>
      <c r="D108" t="s">
        <v>78</v>
      </c>
      <c r="E108" t="s">
        <v>85</v>
      </c>
      <c r="F108" s="19">
        <v>125.9</v>
      </c>
      <c r="G108" s="3">
        <v>1</v>
      </c>
      <c r="I108" s="19">
        <f>ROUND((((G108)/((G108+G109)))*100),1)</f>
        <v>73.5</v>
      </c>
      <c r="J108" s="19">
        <f>ROUND((((G109)/((G108+G109)))*100),1)</f>
        <v>26.5</v>
      </c>
      <c r="K108" s="3"/>
      <c r="L108" s="3"/>
      <c r="M108" s="23" t="str">
        <f>ROUND((I108/GCD(I108,J108)),1)&amp;":"&amp;ROUND((J108/GCD(I108,J108)),1)</f>
        <v>73.5:26.5</v>
      </c>
      <c r="N108" s="19" t="str">
        <f>ROUND((I108/SUM(I108,J108)), 2)&amp;":"&amp;ROUND((J108/SUM(I108,J108)),2)</f>
        <v>0.74:0.27</v>
      </c>
      <c r="O108" s="19">
        <v>2.4129999999999998</v>
      </c>
    </row>
    <row r="109" spans="1:15" ht="14.5" customHeight="1" x14ac:dyDescent="0.35">
      <c r="A109" s="24"/>
      <c r="B109" s="19"/>
      <c r="C109" s="19"/>
      <c r="D109" t="s">
        <v>168</v>
      </c>
      <c r="E109" t="s">
        <v>169</v>
      </c>
      <c r="F109" s="19"/>
      <c r="G109" s="3">
        <v>0.36</v>
      </c>
      <c r="I109" s="19"/>
      <c r="J109" s="19"/>
      <c r="K109" s="3"/>
      <c r="L109" s="3"/>
      <c r="M109" s="23"/>
      <c r="N109" s="19"/>
      <c r="O109" s="19"/>
    </row>
    <row r="110" spans="1:15" x14ac:dyDescent="0.35">
      <c r="A110" s="24">
        <v>45</v>
      </c>
      <c r="B110" s="19" t="s">
        <v>166</v>
      </c>
      <c r="C110" s="19" t="s">
        <v>171</v>
      </c>
      <c r="D110" t="s">
        <v>78</v>
      </c>
      <c r="E110" t="s">
        <v>85</v>
      </c>
      <c r="F110" s="19">
        <v>133.1</v>
      </c>
      <c r="G110" s="3">
        <v>1</v>
      </c>
      <c r="I110" s="22">
        <f>(((G110)/((G110+G111+G112)))*100)</f>
        <v>70.721357850070703</v>
      </c>
      <c r="J110" s="22">
        <f>((G111)/(G110+G111+G112))*100</f>
        <v>22.630834512022631</v>
      </c>
      <c r="K110" s="22">
        <f>((G112)/(G110+G111+G112))*100</f>
        <v>6.6478076379066469</v>
      </c>
      <c r="L110" s="7"/>
      <c r="M110" s="23" t="str">
        <f>ROUND((I110/GCD(I110,J110,K110)),1)&amp;":"&amp;ROUND((J110/GCD(I110,J110,K110)),1)&amp;":"&amp;ROUND((K110/GCD(I110,J110,K110)),1)</f>
        <v>35.4:11.3:3.3</v>
      </c>
      <c r="N110" s="19" t="str">
        <f>ROUND((I110/SUM(I110,J110,K110)), 2)&amp;":"&amp;ROUND((J110/SUM(I110,J110,K110)),2)&amp;":"&amp;ROUND((K110/SUM(I110,J110,K110)),2)</f>
        <v>0.71:0.23:0.07</v>
      </c>
      <c r="O110" s="19">
        <v>2.3889999999999998</v>
      </c>
    </row>
    <row r="111" spans="1:15" x14ac:dyDescent="0.35">
      <c r="A111" s="24"/>
      <c r="B111" s="19"/>
      <c r="C111" s="19"/>
      <c r="D111" t="s">
        <v>168</v>
      </c>
      <c r="E111" t="s">
        <v>169</v>
      </c>
      <c r="F111" s="19"/>
      <c r="G111" s="3">
        <v>0.32</v>
      </c>
      <c r="I111" s="22"/>
      <c r="J111" s="22"/>
      <c r="K111" s="22"/>
      <c r="L111" s="7"/>
      <c r="M111" s="23"/>
      <c r="N111" s="19"/>
      <c r="O111" s="19"/>
    </row>
    <row r="112" spans="1:15" x14ac:dyDescent="0.35">
      <c r="A112" s="24"/>
      <c r="B112" s="19"/>
      <c r="C112" s="19"/>
      <c r="D112" t="s">
        <v>80</v>
      </c>
      <c r="E112" t="s">
        <v>81</v>
      </c>
      <c r="F112" s="19"/>
      <c r="G112" s="3">
        <v>9.4E-2</v>
      </c>
      <c r="I112" s="22"/>
      <c r="J112" s="22"/>
      <c r="K112" s="22"/>
      <c r="L112" s="7"/>
      <c r="M112" s="23"/>
      <c r="N112" s="19"/>
      <c r="O112" s="19"/>
    </row>
    <row r="113" spans="1:15" ht="14.5" customHeight="1" x14ac:dyDescent="0.35">
      <c r="A113" s="24">
        <v>46</v>
      </c>
      <c r="B113" s="19" t="s">
        <v>166</v>
      </c>
      <c r="C113" s="19" t="s">
        <v>172</v>
      </c>
      <c r="D113" t="s">
        <v>78</v>
      </c>
      <c r="E113" t="s">
        <v>85</v>
      </c>
      <c r="F113" s="19">
        <v>155.9</v>
      </c>
      <c r="G113" s="3">
        <v>1</v>
      </c>
      <c r="I113" s="22">
        <f t="shared" ref="I113" si="0">(((G113)/((G113+G114+G115)))*100)</f>
        <v>66.006600660065999</v>
      </c>
      <c r="J113" s="22">
        <f t="shared" ref="J113" si="1">((G114)/(G113+G114+G115))*100</f>
        <v>21.122112211221118</v>
      </c>
      <c r="K113" s="22">
        <f t="shared" ref="K113" si="2">((G115)/(G113+G114+G115))*100</f>
        <v>12.871287128712872</v>
      </c>
      <c r="L113" s="7"/>
      <c r="M113" s="23" t="str">
        <f>ROUND((I113/GCD(I113,J113)),1)&amp;":"&amp;ROUND((J113/GCD(I113,J113)),1)</f>
        <v>22:7</v>
      </c>
      <c r="N113" s="19" t="str">
        <f>ROUND((I113/SUM(I113,J113,K113)), 2)&amp;":"&amp;ROUND((J113/SUM(I113,J113,K113)),2)</f>
        <v>0.66:0.21</v>
      </c>
      <c r="O113" s="19">
        <v>1.6279999999999999</v>
      </c>
    </row>
    <row r="114" spans="1:15" ht="14.5" customHeight="1" x14ac:dyDescent="0.35">
      <c r="A114" s="24"/>
      <c r="B114" s="19"/>
      <c r="C114" s="19"/>
      <c r="D114" t="s">
        <v>168</v>
      </c>
      <c r="E114" t="s">
        <v>169</v>
      </c>
      <c r="F114" s="19"/>
      <c r="G114" s="3">
        <v>0.32</v>
      </c>
      <c r="I114" s="22"/>
      <c r="J114" s="22"/>
      <c r="K114" s="22"/>
      <c r="L114" s="7"/>
      <c r="M114" s="23"/>
      <c r="N114" s="19"/>
      <c r="O114" s="19"/>
    </row>
    <row r="115" spans="1:15" ht="14.5" customHeight="1" x14ac:dyDescent="0.35">
      <c r="A115" s="24"/>
      <c r="B115" s="19"/>
      <c r="C115" s="19"/>
      <c r="D115" t="s">
        <v>80</v>
      </c>
      <c r="E115" t="s">
        <v>81</v>
      </c>
      <c r="F115" s="19"/>
      <c r="G115" s="3">
        <v>0.19500000000000001</v>
      </c>
      <c r="I115" s="22"/>
      <c r="J115" s="22"/>
      <c r="K115" s="22"/>
      <c r="L115" s="7"/>
      <c r="M115" s="23"/>
      <c r="N115" s="19"/>
      <c r="O115" s="19"/>
    </row>
    <row r="116" spans="1:15" ht="14.5" customHeight="1" x14ac:dyDescent="0.35">
      <c r="A116" s="24">
        <v>47</v>
      </c>
      <c r="B116" s="19" t="s">
        <v>166</v>
      </c>
      <c r="C116" s="19" t="s">
        <v>173</v>
      </c>
      <c r="D116" t="s">
        <v>78</v>
      </c>
      <c r="E116" t="s">
        <v>85</v>
      </c>
      <c r="F116" s="19">
        <v>112</v>
      </c>
      <c r="G116" s="3">
        <v>1</v>
      </c>
      <c r="I116" s="22">
        <f t="shared" ref="I116" si="3">(((G116)/((G116+G117+G118)))*100)</f>
        <v>74.183976261127597</v>
      </c>
      <c r="J116" s="22">
        <f t="shared" ref="J116" si="4">((G117)/(G116+G117+G118))*100</f>
        <v>23.73887240356083</v>
      </c>
      <c r="K116" s="22">
        <f t="shared" ref="K116" si="5">((G118)/(G116+G117+G118))*100</f>
        <v>2.0771513353115725</v>
      </c>
      <c r="L116" s="7"/>
      <c r="M116" s="23" t="str">
        <f>ROUND((I116/GCD(I116,J116)),1)&amp;":"&amp;ROUND((J116/GCD(I116,J116)),1)</f>
        <v>74.2:23.7</v>
      </c>
      <c r="N116" s="19" t="str">
        <f>ROUND((I116/SUM(I116,J116,K116)), 2)&amp;":"&amp;ROUND((J116/SUM(I116,J116,K116)),2)</f>
        <v>0.74:0.24</v>
      </c>
      <c r="O116" s="19">
        <v>2.6440000000000001</v>
      </c>
    </row>
    <row r="117" spans="1:15" ht="14.5" customHeight="1" x14ac:dyDescent="0.35">
      <c r="A117" s="24"/>
      <c r="B117" s="19"/>
      <c r="C117" s="19"/>
      <c r="D117" t="s">
        <v>168</v>
      </c>
      <c r="E117" t="s">
        <v>169</v>
      </c>
      <c r="F117" s="19"/>
      <c r="G117" s="3">
        <v>0.32</v>
      </c>
      <c r="I117" s="22"/>
      <c r="J117" s="22"/>
      <c r="K117" s="22"/>
      <c r="L117" s="7"/>
      <c r="M117" s="23"/>
      <c r="N117" s="19"/>
      <c r="O117" s="19"/>
    </row>
    <row r="118" spans="1:15" ht="14.5" customHeight="1" x14ac:dyDescent="0.35">
      <c r="A118" s="24"/>
      <c r="B118" s="19"/>
      <c r="C118" s="19"/>
      <c r="D118" t="s">
        <v>80</v>
      </c>
      <c r="E118" t="s">
        <v>174</v>
      </c>
      <c r="F118" s="19"/>
      <c r="G118" s="3">
        <v>2.8000000000000001E-2</v>
      </c>
      <c r="I118" s="22"/>
      <c r="J118" s="22"/>
      <c r="K118" s="22"/>
      <c r="L118" s="7"/>
      <c r="M118" s="23"/>
      <c r="N118" s="19"/>
      <c r="O118" s="19"/>
    </row>
    <row r="119" spans="1:15" ht="14.5" customHeight="1" x14ac:dyDescent="0.35">
      <c r="A119" s="24">
        <v>48</v>
      </c>
      <c r="B119" s="19" t="s">
        <v>166</v>
      </c>
      <c r="C119" s="19" t="s">
        <v>175</v>
      </c>
      <c r="D119" t="s">
        <v>78</v>
      </c>
      <c r="E119" t="s">
        <v>85</v>
      </c>
      <c r="F119" s="19">
        <v>118.6</v>
      </c>
      <c r="G119" s="3">
        <v>1</v>
      </c>
      <c r="I119" s="22">
        <f t="shared" ref="I119" si="6">(((G119)/((G119+G120+G121)))*100)</f>
        <v>71.225071225071218</v>
      </c>
      <c r="J119" s="22">
        <f t="shared" ref="J119" si="7">((G120)/(G119+G120+G121))*100</f>
        <v>22.792022792022788</v>
      </c>
      <c r="K119" s="22">
        <f t="shared" ref="K119" si="8">((G121)/(G119+G120+G121))*100</f>
        <v>5.9829059829059821</v>
      </c>
      <c r="L119" s="7"/>
      <c r="M119" s="23" t="str">
        <f>ROUND((I119/GCD(I119,J119)),1)&amp;":"&amp;ROUND((J119/GCD(I119,J119)),1)</f>
        <v>71.2:22.8</v>
      </c>
      <c r="N119" s="19" t="str">
        <f>ROUND((I119/SUM(I119,J119,K119)), 2)&amp;":"&amp;ROUND((J119/SUM(I119,J119,K119)),2)</f>
        <v>0.71:0.23</v>
      </c>
      <c r="O119" s="19">
        <v>2.367</v>
      </c>
    </row>
    <row r="120" spans="1:15" ht="14.5" customHeight="1" x14ac:dyDescent="0.35">
      <c r="A120" s="24"/>
      <c r="B120" s="19"/>
      <c r="C120" s="19"/>
      <c r="D120" t="s">
        <v>168</v>
      </c>
      <c r="E120" t="s">
        <v>169</v>
      </c>
      <c r="F120" s="19"/>
      <c r="G120" s="3">
        <v>0.32</v>
      </c>
      <c r="I120" s="22"/>
      <c r="J120" s="22"/>
      <c r="K120" s="22"/>
      <c r="L120" s="7"/>
      <c r="M120" s="23"/>
      <c r="N120" s="19"/>
      <c r="O120" s="19"/>
    </row>
    <row r="121" spans="1:15" ht="14.5" customHeight="1" x14ac:dyDescent="0.35">
      <c r="A121" s="24"/>
      <c r="B121" s="19"/>
      <c r="C121" s="19"/>
      <c r="D121" t="s">
        <v>80</v>
      </c>
      <c r="E121" t="s">
        <v>174</v>
      </c>
      <c r="F121" s="19"/>
      <c r="G121" s="3">
        <v>8.4000000000000005E-2</v>
      </c>
      <c r="I121" s="22"/>
      <c r="J121" s="22"/>
      <c r="K121" s="22"/>
      <c r="L121" s="7"/>
      <c r="M121" s="23"/>
      <c r="N121" s="19"/>
      <c r="O121" s="19"/>
    </row>
    <row r="122" spans="1:15" ht="14.5" customHeight="1" x14ac:dyDescent="0.35">
      <c r="A122" s="24">
        <v>49</v>
      </c>
      <c r="B122" s="19" t="s">
        <v>166</v>
      </c>
      <c r="C122" s="19" t="s">
        <v>176</v>
      </c>
      <c r="D122" t="s">
        <v>78</v>
      </c>
      <c r="E122" t="s">
        <v>85</v>
      </c>
      <c r="F122" s="19">
        <v>128.4</v>
      </c>
      <c r="G122" s="3">
        <v>1</v>
      </c>
      <c r="I122" s="22">
        <f t="shared" ref="I122" si="9">(((G122)/((G122+G123+G124)))*100)</f>
        <v>68.493150684931507</v>
      </c>
      <c r="J122" s="22">
        <f t="shared" ref="J122" si="10">((G123)/(G122+G123+G124))*100</f>
        <v>21.917808219178085</v>
      </c>
      <c r="K122" s="22">
        <f t="shared" ref="K122" si="11">((G124)/(G122+G123+G124))*100</f>
        <v>9.589041095890412</v>
      </c>
      <c r="L122" s="7"/>
      <c r="M122" s="23" t="str">
        <f>ROUND((I122/GCD(I122,J122)),1)&amp;":"&amp;ROUND((J122/GCD(I122,J122)),1)</f>
        <v>68.5:21.9</v>
      </c>
      <c r="N122" s="19" t="str">
        <f>ROUND((I122/SUM(I122,J122,K122)), 2)&amp;":"&amp;ROUND((J122/SUM(I122,J122,K122)),2)</f>
        <v>0.68:0.22</v>
      </c>
      <c r="O122" s="19">
        <v>1.889</v>
      </c>
    </row>
    <row r="123" spans="1:15" ht="14.5" customHeight="1" x14ac:dyDescent="0.35">
      <c r="A123" s="24"/>
      <c r="B123" s="19"/>
      <c r="C123" s="19"/>
      <c r="D123" t="s">
        <v>168</v>
      </c>
      <c r="E123" t="s">
        <v>169</v>
      </c>
      <c r="F123" s="19"/>
      <c r="G123" s="3">
        <v>0.32</v>
      </c>
      <c r="I123" s="22"/>
      <c r="J123" s="22"/>
      <c r="K123" s="22"/>
      <c r="L123" s="7"/>
      <c r="M123" s="23"/>
      <c r="N123" s="19"/>
      <c r="O123" s="19"/>
    </row>
    <row r="124" spans="1:15" x14ac:dyDescent="0.35">
      <c r="A124" s="24"/>
      <c r="B124" s="19"/>
      <c r="C124" s="19"/>
      <c r="D124" t="s">
        <v>80</v>
      </c>
      <c r="E124" t="s">
        <v>174</v>
      </c>
      <c r="F124" s="19"/>
      <c r="G124" s="3">
        <v>0.14000000000000001</v>
      </c>
      <c r="I124" s="22"/>
      <c r="J124" s="22"/>
      <c r="K124" s="22"/>
      <c r="L124" s="7"/>
      <c r="M124" s="23"/>
      <c r="N124" s="19"/>
      <c r="O124" s="19"/>
    </row>
    <row r="125" spans="1:15" ht="14.5" customHeight="1" x14ac:dyDescent="0.35">
      <c r="A125" s="24">
        <v>50</v>
      </c>
      <c r="B125" s="19" t="s">
        <v>177</v>
      </c>
      <c r="C125" s="19" t="s">
        <v>178</v>
      </c>
      <c r="D125" t="s">
        <v>128</v>
      </c>
      <c r="E125" t="s">
        <v>117</v>
      </c>
      <c r="F125" s="19">
        <v>93.4</v>
      </c>
      <c r="G125" s="3">
        <v>0.02</v>
      </c>
      <c r="I125" s="19">
        <f>ROUND((((G125)/((G125+G126)))*100),1)</f>
        <v>66.7</v>
      </c>
      <c r="J125" s="19">
        <f>ROUND((((G126)/((G125+G126)))*100),1)</f>
        <v>33.299999999999997</v>
      </c>
      <c r="K125" s="3"/>
      <c r="L125" s="3"/>
      <c r="M125" s="23" t="str">
        <f>ROUND((I125/GCD(I125,J125)),1)&amp;":"&amp;ROUND((J125/GCD(I125,J125)),1)</f>
        <v>2:1</v>
      </c>
      <c r="N125" s="19" t="str">
        <f>ROUND((I125/SUM(I125,J125)), 2)&amp;":"&amp;ROUND((J125/SUM(I125,J125)),2)</f>
        <v>0.67:0.33</v>
      </c>
      <c r="O125" s="19">
        <v>9.0709999999999997</v>
      </c>
    </row>
    <row r="126" spans="1:15" ht="14.5" customHeight="1" x14ac:dyDescent="0.35">
      <c r="A126" s="24"/>
      <c r="B126" s="19"/>
      <c r="C126" s="19"/>
      <c r="D126" t="s">
        <v>179</v>
      </c>
      <c r="E126" t="s">
        <v>81</v>
      </c>
      <c r="F126" s="19"/>
      <c r="G126" s="3">
        <v>0.01</v>
      </c>
      <c r="I126" s="19"/>
      <c r="J126" s="19"/>
      <c r="K126" s="3"/>
      <c r="L126" s="3"/>
      <c r="M126" s="23"/>
      <c r="N126" s="19"/>
      <c r="O126" s="19"/>
    </row>
    <row r="127" spans="1:15" x14ac:dyDescent="0.35">
      <c r="A127" s="24">
        <v>51</v>
      </c>
      <c r="B127" s="19" t="s">
        <v>180</v>
      </c>
      <c r="C127" s="19" t="s">
        <v>181</v>
      </c>
      <c r="D127" t="s">
        <v>182</v>
      </c>
      <c r="E127" t="s">
        <v>117</v>
      </c>
      <c r="F127" s="19">
        <v>31.4</v>
      </c>
      <c r="G127" s="3">
        <v>25</v>
      </c>
      <c r="H127" s="3">
        <v>880.64</v>
      </c>
      <c r="I127" s="22">
        <f>(((G127/H127))/((G127/H127)+(G128/H128)+(G129/H129)))*100</f>
        <v>4.7907449461236613</v>
      </c>
      <c r="J127" s="22">
        <f>(((G128/H128))/((G127/H127)+(G128/H128)+(G129/H129)))*100</f>
        <v>36.68627503786383</v>
      </c>
      <c r="K127" s="22">
        <f>(((G129/H129))/((G127/H127)+(G128/H128)+(G129/H129)))*100</f>
        <v>58.522980016012497</v>
      </c>
      <c r="L127" s="7"/>
      <c r="M127" s="21" t="str">
        <f>ROUND((I127/GCD(I127,J127,K127)),1)&amp;":"&amp;ROUND((J127/GCD(I127,J127,K127)),1)&amp;":"&amp;ROUND((K127/GCD(I127,J127,K127)),1)</f>
        <v>2.4:18.3:29.3</v>
      </c>
      <c r="N127" s="19" t="str">
        <f>ROUND((I127/SUM(I127,J127,K127)), 3)&amp;":"&amp;ROUND((J127/SUM(I127,J127,K127)),3)&amp;":"&amp;ROUND((K127/SUM(I127,J127,K127)),3)</f>
        <v>0.048:0.367:0.585</v>
      </c>
      <c r="O127" s="19">
        <v>1.956</v>
      </c>
    </row>
    <row r="128" spans="1:15" ht="14.5" customHeight="1" x14ac:dyDescent="0.35">
      <c r="A128" s="24"/>
      <c r="B128" s="19"/>
      <c r="C128" s="19"/>
      <c r="D128" t="s">
        <v>80</v>
      </c>
      <c r="E128" t="s">
        <v>81</v>
      </c>
      <c r="F128" s="19"/>
      <c r="G128" s="3">
        <v>50</v>
      </c>
      <c r="H128" s="3">
        <v>230</v>
      </c>
      <c r="I128" s="22"/>
      <c r="J128" s="22"/>
      <c r="K128" s="22"/>
      <c r="L128" s="7"/>
      <c r="M128" s="23"/>
      <c r="N128" s="19"/>
      <c r="O128" s="19"/>
    </row>
    <row r="129" spans="1:15" ht="17.149999999999999" customHeight="1" x14ac:dyDescent="0.35">
      <c r="A129" s="24"/>
      <c r="B129" s="19"/>
      <c r="C129" s="19"/>
      <c r="D129" t="s">
        <v>183</v>
      </c>
      <c r="E129" t="s">
        <v>184</v>
      </c>
      <c r="F129" s="19"/>
      <c r="G129" s="3">
        <v>75</v>
      </c>
      <c r="H129" s="6">
        <v>216.27</v>
      </c>
      <c r="I129" s="22"/>
      <c r="J129" s="22"/>
      <c r="K129" s="22"/>
      <c r="L129" s="7"/>
      <c r="M129" s="23"/>
      <c r="N129" s="19"/>
      <c r="O129" s="19"/>
    </row>
    <row r="130" spans="1:15" x14ac:dyDescent="0.35">
      <c r="A130" s="24">
        <v>52</v>
      </c>
      <c r="B130" s="19" t="s">
        <v>180</v>
      </c>
      <c r="C130" s="19" t="s">
        <v>185</v>
      </c>
      <c r="D130" t="s">
        <v>182</v>
      </c>
      <c r="E130" t="s">
        <v>117</v>
      </c>
      <c r="F130" s="19">
        <v>48.1</v>
      </c>
      <c r="G130" s="3">
        <v>50</v>
      </c>
      <c r="H130" s="3">
        <v>880.64</v>
      </c>
      <c r="I130" s="22">
        <f>(((G130/H130))/((G130/H130)+(G131/H131)+(G132/H132)))*100</f>
        <v>11.550359567715239</v>
      </c>
      <c r="J130" s="22">
        <f>(((G131/H131))/((G130/H130)+(G131/H131)+(G132/H132)))*100</f>
        <v>44.224820216142376</v>
      </c>
      <c r="K130" s="22">
        <f>(((G132/H132))/((G130/H130)+(G131/H131)+(G132/H132)))*100</f>
        <v>44.224820216142376</v>
      </c>
      <c r="L130" s="7"/>
      <c r="M130" s="21" t="str">
        <f>ROUND((I130/GCD(I130,J130,K130)),1)&amp;":"&amp;ROUND((J130/GCD(I130,J130,K130)),1)&amp;":"&amp;ROUND((K130/GCD(I130,J130,K130)),1)</f>
        <v>1.1:4:4</v>
      </c>
      <c r="N130" s="19" t="str">
        <f>ROUND((I130/SUM(I130,J130,K130)), 2)&amp;":"&amp;ROUND((J130/SUM(I130,J130,K130)),2)&amp;":"&amp;ROUND((K130/SUM(I130,J130,K130)),2)</f>
        <v>0.12:0.44:0.44</v>
      </c>
      <c r="O130" s="19">
        <v>1.752</v>
      </c>
    </row>
    <row r="131" spans="1:15" ht="14.5" customHeight="1" x14ac:dyDescent="0.35">
      <c r="A131" s="24"/>
      <c r="B131" s="19"/>
      <c r="C131" s="19"/>
      <c r="D131" t="s">
        <v>80</v>
      </c>
      <c r="E131" t="s">
        <v>81</v>
      </c>
      <c r="F131" s="19"/>
      <c r="G131" s="3">
        <v>50</v>
      </c>
      <c r="H131" s="3">
        <v>230</v>
      </c>
      <c r="I131" s="22"/>
      <c r="J131" s="22"/>
      <c r="K131" s="22"/>
      <c r="L131" s="7"/>
      <c r="M131" s="23"/>
      <c r="N131" s="19"/>
      <c r="O131" s="19"/>
    </row>
    <row r="132" spans="1:15" ht="14.5" customHeight="1" x14ac:dyDescent="0.35">
      <c r="A132" s="24"/>
      <c r="B132" s="19"/>
      <c r="C132" s="19"/>
      <c r="D132" t="s">
        <v>183</v>
      </c>
      <c r="E132" t="s">
        <v>184</v>
      </c>
      <c r="F132" s="19"/>
      <c r="G132" s="3">
        <v>50</v>
      </c>
      <c r="H132" s="3">
        <v>230</v>
      </c>
      <c r="I132" s="22"/>
      <c r="J132" s="22"/>
      <c r="K132" s="22"/>
      <c r="L132" s="7"/>
      <c r="M132" s="23"/>
      <c r="N132" s="19"/>
      <c r="O132" s="19"/>
    </row>
    <row r="133" spans="1:15" x14ac:dyDescent="0.35">
      <c r="A133" s="24">
        <v>53</v>
      </c>
      <c r="B133" s="19" t="s">
        <v>180</v>
      </c>
      <c r="C133" s="19" t="s">
        <v>186</v>
      </c>
      <c r="D133" t="s">
        <v>182</v>
      </c>
      <c r="E133" t="s">
        <v>117</v>
      </c>
      <c r="F133" s="19">
        <v>72</v>
      </c>
      <c r="G133" s="3">
        <v>75</v>
      </c>
      <c r="H133" s="3">
        <v>880.64</v>
      </c>
      <c r="I133" s="22">
        <f>(((G133/H133))/((G133/H133)+(G134/H134)+(G135/H135)))*100</f>
        <v>20.367032619867548</v>
      </c>
      <c r="J133" s="22">
        <f>(((G134/H134))/((G133/H133)+(G134/H134)+(G135/H135)))*100</f>
        <v>51.988474221333789</v>
      </c>
      <c r="K133" s="22">
        <f>(((G135/H135))/((G133/H133)+(G134/H134)+(G135/H135)))*100</f>
        <v>27.64449315879866</v>
      </c>
      <c r="L133" s="7"/>
      <c r="M133" s="21" t="str">
        <f>ROUND((I133/GCD(I133,J133,K133)),1)&amp;":"&amp;ROUND((J133/GCD(I133,J133,K133)),1)&amp;":"&amp;ROUND((K133/GCD(I133,J133,K133)),1)</f>
        <v>20.4:52:27.6</v>
      </c>
      <c r="N133" s="19" t="str">
        <f>ROUND((I133/SUM(I133,J133,K133)), 2)&amp;":"&amp;ROUND((J133/SUM(I133,J133,K133)),2)&amp;":"&amp;ROUND((K133/SUM(I133,J133,K133)),2)</f>
        <v>0.2:0.52:0.28</v>
      </c>
      <c r="O133" s="19">
        <v>2.8679999999999999</v>
      </c>
    </row>
    <row r="134" spans="1:15" ht="14.5" customHeight="1" x14ac:dyDescent="0.35">
      <c r="A134" s="24"/>
      <c r="B134" s="19"/>
      <c r="C134" s="19"/>
      <c r="D134" t="s">
        <v>80</v>
      </c>
      <c r="E134" t="s">
        <v>81</v>
      </c>
      <c r="F134" s="19"/>
      <c r="G134" s="3">
        <v>50</v>
      </c>
      <c r="H134" s="3">
        <v>230</v>
      </c>
      <c r="I134" s="22"/>
      <c r="J134" s="22"/>
      <c r="K134" s="22"/>
      <c r="L134" s="7"/>
      <c r="M134" s="23"/>
      <c r="N134" s="19"/>
      <c r="O134" s="19"/>
    </row>
    <row r="135" spans="1:15" ht="14.5" customHeight="1" x14ac:dyDescent="0.35">
      <c r="A135" s="24"/>
      <c r="B135" s="19"/>
      <c r="C135" s="19"/>
      <c r="D135" t="s">
        <v>183</v>
      </c>
      <c r="E135" t="s">
        <v>184</v>
      </c>
      <c r="F135" s="19"/>
      <c r="G135" s="3">
        <v>25</v>
      </c>
      <c r="H135" s="3">
        <v>216.27</v>
      </c>
      <c r="I135" s="22"/>
      <c r="J135" s="22"/>
      <c r="K135" s="22"/>
      <c r="L135" s="7"/>
      <c r="M135" s="23"/>
      <c r="N135" s="19"/>
      <c r="O135" s="19"/>
    </row>
    <row r="136" spans="1:15" x14ac:dyDescent="0.35">
      <c r="A136" s="24">
        <v>54</v>
      </c>
      <c r="B136" s="19" t="s">
        <v>180</v>
      </c>
      <c r="C136" s="19" t="s">
        <v>187</v>
      </c>
      <c r="D136" t="s">
        <v>182</v>
      </c>
      <c r="E136" t="s">
        <v>117</v>
      </c>
      <c r="F136" s="19">
        <v>93.1</v>
      </c>
      <c r="G136" s="3">
        <v>100</v>
      </c>
      <c r="H136" s="3">
        <v>880.64</v>
      </c>
      <c r="I136" s="22">
        <f>((G136/H136)/((G136/H136)+(G137/H137)))*100</f>
        <v>34.311970402195968</v>
      </c>
      <c r="J136" s="22">
        <f>((G137/H137)/((G136/H136)+(G137/H137)))*100</f>
        <v>65.688029597804032</v>
      </c>
      <c r="K136" s="22"/>
      <c r="L136" s="7"/>
      <c r="M136" s="23" t="str">
        <f>ROUND((I136/GCD(I136,J136)),1)&amp;":"&amp;ROUND((J136/GCD(I136,J136)),1)</f>
        <v>34.3:65.7</v>
      </c>
      <c r="N136" s="19" t="str">
        <f>ROUND((I136/SUM(I136,J136)), 2)&amp;":"&amp;ROUND((J136/SUM(I136,J136)),2)</f>
        <v>0.34:0.66</v>
      </c>
      <c r="O136" s="19">
        <v>2.6989999999999998</v>
      </c>
    </row>
    <row r="137" spans="1:15" ht="14.5" customHeight="1" x14ac:dyDescent="0.35">
      <c r="A137" s="24"/>
      <c r="B137" s="19"/>
      <c r="C137" s="19"/>
      <c r="D137" t="s">
        <v>80</v>
      </c>
      <c r="E137" t="s">
        <v>81</v>
      </c>
      <c r="F137" s="19"/>
      <c r="G137" s="3">
        <v>50</v>
      </c>
      <c r="H137" s="3">
        <v>230</v>
      </c>
      <c r="I137" s="22"/>
      <c r="J137" s="22"/>
      <c r="K137" s="22"/>
      <c r="L137" s="7"/>
      <c r="M137" s="23"/>
      <c r="N137" s="19"/>
      <c r="O137" s="19"/>
    </row>
    <row r="138" spans="1:15" ht="13" customHeight="1" x14ac:dyDescent="0.35">
      <c r="A138" s="24">
        <v>55</v>
      </c>
      <c r="B138" s="24" t="s">
        <v>106</v>
      </c>
      <c r="C138" s="19" t="s">
        <v>188</v>
      </c>
      <c r="D138" t="s">
        <v>78</v>
      </c>
      <c r="E138" t="s">
        <v>85</v>
      </c>
      <c r="F138" s="19">
        <v>68</v>
      </c>
      <c r="G138" s="3">
        <v>70.2</v>
      </c>
      <c r="H138" s="3">
        <v>182</v>
      </c>
      <c r="I138" s="22">
        <f>(((G138/H138))/((G138/H138)+(G139/H139)+(G140/H140)))*100</f>
        <v>86.112743907300853</v>
      </c>
      <c r="J138" s="22">
        <f>(((G139/H139))/((G138/H138)+(G139/H139)+(G140/H140)))*100</f>
        <v>12.045400181348544</v>
      </c>
      <c r="K138" s="22">
        <f>(((G140/H140))/((G138/H138)+(G139/H139)+(G140/H140)))*100</f>
        <v>1.8418559113506019</v>
      </c>
      <c r="L138" s="7"/>
      <c r="M138" s="21" t="str">
        <f>ROUND((I138/GCD(I138,J138,K138)),1)&amp;":"&amp;ROUND((J138/GCD(I138,J138,K138)),1)&amp;":"&amp;ROUND((K138/GCD(I138,J138,K138)),1)</f>
        <v>86.1:12:1.8</v>
      </c>
      <c r="N138" s="19" t="str">
        <f>ROUND((I138/SUM(I138,J138,K138)), 2)&amp;":"&amp;ROUND((J138/SUM(I138,J138,K138)),2)&amp;":"&amp;ROUND((K138/SUM(I138,J138,K138)),2)</f>
        <v>0.86:0.12:0.02</v>
      </c>
      <c r="O138" s="19">
        <v>3.149</v>
      </c>
    </row>
    <row r="139" spans="1:15" x14ac:dyDescent="0.35">
      <c r="A139" s="24"/>
      <c r="B139" s="24"/>
      <c r="C139" s="19"/>
      <c r="D139" t="s">
        <v>80</v>
      </c>
      <c r="E139" t="s">
        <v>108</v>
      </c>
      <c r="F139" s="19"/>
      <c r="G139" s="3">
        <v>23.2</v>
      </c>
      <c r="H139" s="3">
        <v>430</v>
      </c>
      <c r="I139" s="22"/>
      <c r="J139" s="22"/>
      <c r="K139" s="22"/>
      <c r="L139" s="7"/>
      <c r="M139" s="23"/>
      <c r="N139" s="19"/>
      <c r="O139" s="19"/>
    </row>
    <row r="140" spans="1:15" x14ac:dyDescent="0.35">
      <c r="A140" s="24"/>
      <c r="B140" s="24"/>
      <c r="C140" s="19"/>
      <c r="D140" t="s">
        <v>109</v>
      </c>
      <c r="E140" t="s">
        <v>110</v>
      </c>
      <c r="F140" s="19"/>
      <c r="G140" s="3">
        <v>6.6</v>
      </c>
      <c r="H140" s="3">
        <v>800</v>
      </c>
      <c r="I140" s="22"/>
      <c r="J140" s="22"/>
      <c r="K140" s="22"/>
      <c r="L140" s="7"/>
      <c r="M140" s="23"/>
      <c r="N140" s="19"/>
      <c r="O140" s="19"/>
    </row>
    <row r="141" spans="1:15" ht="14.5" customHeight="1" x14ac:dyDescent="0.35">
      <c r="A141" s="24">
        <v>56</v>
      </c>
      <c r="B141" s="19" t="s">
        <v>189</v>
      </c>
      <c r="C141" s="19" t="s">
        <v>190</v>
      </c>
      <c r="D141" t="s">
        <v>191</v>
      </c>
      <c r="F141" s="19">
        <v>57</v>
      </c>
      <c r="I141" s="19">
        <v>100</v>
      </c>
      <c r="J141" s="19">
        <v>100</v>
      </c>
      <c r="K141" s="19"/>
      <c r="L141" s="3"/>
      <c r="M141" s="23" t="str">
        <f>ROUND((I141/GCD(I141,J141)),1)&amp;":"&amp;ROUND((J141/GCD(I141,J141)),1)</f>
        <v>1:1</v>
      </c>
      <c r="N141" s="19" t="str">
        <f>ROUND((I141/SUM(I141,J141)), 2)&amp;":"&amp;ROUND((J141/SUM(I141,J141)),2)</f>
        <v>0.5:0.5</v>
      </c>
      <c r="O141" s="19">
        <v>2.25</v>
      </c>
    </row>
    <row r="142" spans="1:15" ht="14.5" customHeight="1" x14ac:dyDescent="0.35">
      <c r="A142" s="24"/>
      <c r="B142" s="19"/>
      <c r="C142" s="19"/>
      <c r="D142" t="s">
        <v>192</v>
      </c>
      <c r="F142" s="19"/>
      <c r="I142" s="19"/>
      <c r="J142" s="19"/>
      <c r="K142" s="19"/>
      <c r="L142" s="3"/>
      <c r="M142" s="23"/>
      <c r="N142" s="19"/>
      <c r="O142" s="19"/>
    </row>
    <row r="143" spans="1:15" x14ac:dyDescent="0.35">
      <c r="A143" s="24">
        <v>57</v>
      </c>
      <c r="B143" s="19" t="s">
        <v>189</v>
      </c>
      <c r="C143" s="19" t="s">
        <v>193</v>
      </c>
      <c r="D143" t="s">
        <v>191</v>
      </c>
      <c r="F143" s="19">
        <v>50.5</v>
      </c>
      <c r="I143" s="19">
        <v>16.5</v>
      </c>
      <c r="J143" s="19">
        <v>16.5</v>
      </c>
      <c r="K143" s="19">
        <v>67</v>
      </c>
      <c r="L143" s="3"/>
      <c r="M143" s="21" t="str">
        <f>ROUND((I143/GCD(I143,J143,K143)),1)&amp;":"&amp;ROUND((J143/GCD(I143,J143,K143)),1)&amp;":"&amp;ROUND((K143/GCD(I143,J143,K143)),1)</f>
        <v>16.5:16.5:67</v>
      </c>
      <c r="N143" s="19" t="str">
        <f>ROUND((I143/SUM(I143,J143,K143)), 2)&amp;":"&amp;ROUND((J143/SUM(I143,J143,K143)),2)&amp;":"&amp;ROUND((K143/SUM(I143,J143,K143)),2)</f>
        <v>0.17:0.17:0.67</v>
      </c>
      <c r="O143" s="19">
        <v>2.14</v>
      </c>
    </row>
    <row r="144" spans="1:15" ht="14.5" customHeight="1" x14ac:dyDescent="0.35">
      <c r="A144" s="24"/>
      <c r="B144" s="19"/>
      <c r="C144" s="19"/>
      <c r="D144" t="s">
        <v>192</v>
      </c>
      <c r="F144" s="19"/>
      <c r="I144" s="19"/>
      <c r="J144" s="19"/>
      <c r="K144" s="19"/>
      <c r="L144" s="3"/>
      <c r="M144" s="23"/>
      <c r="N144" s="19"/>
      <c r="O144" s="19"/>
    </row>
    <row r="145" spans="1:15" ht="14.5" customHeight="1" x14ac:dyDescent="0.35">
      <c r="A145" s="24"/>
      <c r="B145" s="19"/>
      <c r="C145" s="19"/>
      <c r="D145" t="s">
        <v>194</v>
      </c>
      <c r="F145" s="19"/>
      <c r="I145" s="19"/>
      <c r="J145" s="19"/>
      <c r="K145" s="19"/>
      <c r="L145" s="3"/>
      <c r="M145" s="23"/>
      <c r="N145" s="19"/>
      <c r="O145" s="19"/>
    </row>
    <row r="146" spans="1:15" x14ac:dyDescent="0.35">
      <c r="A146" s="24">
        <v>58</v>
      </c>
      <c r="B146" s="19" t="s">
        <v>189</v>
      </c>
      <c r="C146" s="19" t="s">
        <v>195</v>
      </c>
      <c r="D146" t="s">
        <v>191</v>
      </c>
      <c r="F146" s="19">
        <v>47.5</v>
      </c>
      <c r="I146" s="19">
        <v>25</v>
      </c>
      <c r="J146" s="19">
        <v>25</v>
      </c>
      <c r="K146" s="19">
        <v>50</v>
      </c>
      <c r="L146" s="3"/>
      <c r="M146" s="21" t="str">
        <f>ROUND((I146/GCD(I146,J146,K146)),1)&amp;":"&amp;ROUND((J146/GCD(I146,J146,K146)),1)&amp;":"&amp;ROUND((K146/GCD(I146,J146,K146)),1)</f>
        <v>1:1:2</v>
      </c>
      <c r="N146" s="19" t="str">
        <f>ROUND((I146/SUM(I146,J146,K146)), 2)&amp;":"&amp;ROUND((J146/SUM(I146,J146,K146)),2)&amp;":"&amp;ROUND((K146/SUM(I146,J146,K146)),2)</f>
        <v>0.25:0.25:0.5</v>
      </c>
      <c r="O146" s="19">
        <v>1.885</v>
      </c>
    </row>
    <row r="147" spans="1:15" ht="14.5" customHeight="1" x14ac:dyDescent="0.35">
      <c r="A147" s="24"/>
      <c r="B147" s="19"/>
      <c r="C147" s="19"/>
      <c r="D147" t="s">
        <v>192</v>
      </c>
      <c r="F147" s="19"/>
      <c r="I147" s="19"/>
      <c r="J147" s="19"/>
      <c r="K147" s="19"/>
      <c r="L147" s="3"/>
      <c r="M147" s="23"/>
      <c r="N147" s="19"/>
      <c r="O147" s="19"/>
    </row>
    <row r="148" spans="1:15" ht="14.5" customHeight="1" x14ac:dyDescent="0.35">
      <c r="A148" s="24"/>
      <c r="B148" s="19"/>
      <c r="C148" s="19"/>
      <c r="D148" t="s">
        <v>194</v>
      </c>
      <c r="F148" s="19"/>
      <c r="I148" s="19"/>
      <c r="J148" s="19"/>
      <c r="K148" s="19"/>
      <c r="L148" s="3"/>
      <c r="M148" s="23"/>
      <c r="N148" s="19"/>
      <c r="O148" s="19"/>
    </row>
    <row r="149" spans="1:15" x14ac:dyDescent="0.35">
      <c r="A149" s="24">
        <v>59</v>
      </c>
      <c r="B149" s="19" t="s">
        <v>189</v>
      </c>
      <c r="C149" s="19" t="s">
        <v>196</v>
      </c>
      <c r="D149" t="s">
        <v>191</v>
      </c>
      <c r="F149" s="19">
        <v>35.9</v>
      </c>
      <c r="I149" s="19">
        <v>33</v>
      </c>
      <c r="J149" s="19">
        <v>33</v>
      </c>
      <c r="K149" s="19">
        <v>33</v>
      </c>
      <c r="L149" s="3"/>
      <c r="M149" s="21" t="str">
        <f>ROUND((I149/GCD(I149,J149,K149)),1)&amp;":"&amp;ROUND((J149/GCD(I149,J149,K149)),1)&amp;":"&amp;ROUND((K149/GCD(I149,J149,K149)),1)</f>
        <v>1:1:1</v>
      </c>
      <c r="N149" s="19" t="str">
        <f>ROUND((I149/SUM(I149,J149,K149)), 2)&amp;":"&amp;ROUND((J149/SUM(I149,J149,K149)),2)&amp;":"&amp;ROUND((K149/SUM(I149,J149,K149)),2)</f>
        <v>0.33:0.33:0.33</v>
      </c>
      <c r="O149" s="19">
        <v>1.54</v>
      </c>
    </row>
    <row r="150" spans="1:15" ht="14.5" customHeight="1" x14ac:dyDescent="0.35">
      <c r="A150" s="24"/>
      <c r="B150" s="19"/>
      <c r="C150" s="19"/>
      <c r="D150" t="s">
        <v>192</v>
      </c>
      <c r="F150" s="19"/>
      <c r="I150" s="19"/>
      <c r="J150" s="19"/>
      <c r="K150" s="19"/>
      <c r="L150" s="3"/>
      <c r="M150" s="23"/>
      <c r="N150" s="19"/>
      <c r="O150" s="19"/>
    </row>
    <row r="151" spans="1:15" ht="14.5" customHeight="1" x14ac:dyDescent="0.35">
      <c r="A151" s="24"/>
      <c r="B151" s="19"/>
      <c r="C151" s="19"/>
      <c r="D151" t="s">
        <v>194</v>
      </c>
      <c r="F151" s="19"/>
      <c r="I151" s="19"/>
      <c r="J151" s="19"/>
      <c r="K151" s="19"/>
      <c r="L151" s="3"/>
      <c r="M151" s="23"/>
      <c r="N151" s="19"/>
      <c r="O151" s="19"/>
    </row>
    <row r="152" spans="1:15" x14ac:dyDescent="0.35">
      <c r="A152" s="24">
        <v>60</v>
      </c>
      <c r="B152" s="24" t="s">
        <v>26</v>
      </c>
      <c r="C152" s="19" t="s">
        <v>27</v>
      </c>
      <c r="D152" t="s">
        <v>28</v>
      </c>
      <c r="E152" t="s">
        <v>29</v>
      </c>
      <c r="F152" s="19">
        <v>76</v>
      </c>
      <c r="G152" s="3">
        <v>50</v>
      </c>
      <c r="H152" s="3">
        <v>100.12</v>
      </c>
      <c r="I152" s="22">
        <f>((G152/H152)/((G152/H152)+(G153/H153)))*100</f>
        <v>84.599766197009771</v>
      </c>
      <c r="J152" s="22">
        <f>((G153/H153)/((G153/H153)+(G152/H152)))*100</f>
        <v>15.400233802990218</v>
      </c>
      <c r="K152" s="22"/>
      <c r="L152" s="7"/>
      <c r="M152" s="27" t="str">
        <f>ROUND((I152/GCD(I152,J152)),1)&amp;":"&amp;ROUND((J152/GCD(I152,J152)),1)</f>
        <v>28.2:5.1</v>
      </c>
      <c r="N152" s="19" t="str">
        <f>ROUND((I152/SUM(I152,J152)), 2)&amp;":"&amp;ROUND((J152/SUM(I152,J152)),2)</f>
        <v>0.85:0.15</v>
      </c>
      <c r="O152" s="19">
        <v>9.0459999999999994</v>
      </c>
    </row>
    <row r="153" spans="1:15" ht="14.5" customHeight="1" x14ac:dyDescent="0.35">
      <c r="A153" s="24"/>
      <c r="B153" s="24"/>
      <c r="C153" s="19"/>
      <c r="D153" t="s">
        <v>18</v>
      </c>
      <c r="E153" t="s">
        <v>19</v>
      </c>
      <c r="F153" s="19"/>
      <c r="G153" s="3">
        <v>50</v>
      </c>
      <c r="H153" s="3">
        <v>550</v>
      </c>
      <c r="I153" s="22"/>
      <c r="J153" s="22"/>
      <c r="K153" s="22"/>
      <c r="L153" s="7"/>
      <c r="M153" s="27"/>
      <c r="N153" s="19"/>
      <c r="O153" s="19"/>
    </row>
    <row r="154" spans="1:15" x14ac:dyDescent="0.35">
      <c r="A154" s="24">
        <v>61</v>
      </c>
      <c r="B154" s="24" t="s">
        <v>26</v>
      </c>
      <c r="C154" s="19" t="s">
        <v>27</v>
      </c>
      <c r="D154" t="s">
        <v>28</v>
      </c>
      <c r="E154" t="s">
        <v>29</v>
      </c>
      <c r="F154" s="19">
        <v>92</v>
      </c>
      <c r="G154" s="3">
        <v>25</v>
      </c>
      <c r="H154" s="3">
        <v>100.12</v>
      </c>
      <c r="I154" s="22">
        <f>((G154/H154)/((G154/H154)+(G155/H155)))*100</f>
        <v>71.404090026276705</v>
      </c>
      <c r="J154" s="22">
        <f>((G155/H155)/((G155/H155)+(G154/H154)))*100</f>
        <v>28.595909973723298</v>
      </c>
      <c r="K154" s="22"/>
      <c r="L154" s="7"/>
      <c r="M154" s="27" t="str">
        <f>ROUND((I154/GCD(I154,J154)),1)&amp;":"&amp;ROUND((J154/GCD(I154,J154)),1)</f>
        <v>71.4:28.6</v>
      </c>
      <c r="N154" s="19" t="str">
        <f>ROUND((I154/SUM(I154,J154)), 2)&amp;":"&amp;ROUND((J154/SUM(I154,J154)),2)</f>
        <v>0.71:0.29</v>
      </c>
      <c r="O154" s="19">
        <v>9.1549999999999994</v>
      </c>
    </row>
    <row r="155" spans="1:15" ht="14.5" customHeight="1" x14ac:dyDescent="0.35">
      <c r="A155" s="24"/>
      <c r="B155" s="24"/>
      <c r="C155" s="19"/>
      <c r="D155" t="s">
        <v>18</v>
      </c>
      <c r="E155" t="s">
        <v>19</v>
      </c>
      <c r="F155" s="19"/>
      <c r="G155" s="3">
        <v>75</v>
      </c>
      <c r="H155" s="3">
        <v>750</v>
      </c>
      <c r="I155" s="22"/>
      <c r="J155" s="22"/>
      <c r="K155" s="22"/>
      <c r="L155" s="7"/>
      <c r="M155" s="27"/>
      <c r="N155" s="19"/>
      <c r="O155" s="19"/>
    </row>
    <row r="156" spans="1:15" ht="17.5" customHeight="1" x14ac:dyDescent="0.35">
      <c r="A156" s="24">
        <v>62</v>
      </c>
      <c r="B156" s="24" t="s">
        <v>68</v>
      </c>
      <c r="C156" s="19" t="s">
        <v>69</v>
      </c>
      <c r="D156" t="s">
        <v>28</v>
      </c>
      <c r="E156" t="s">
        <v>29</v>
      </c>
      <c r="F156" s="19">
        <v>126.3</v>
      </c>
      <c r="G156" s="3">
        <v>99</v>
      </c>
      <c r="H156" s="3">
        <v>100.12</v>
      </c>
      <c r="I156" s="22">
        <f>((G156/H156)/((G156/H156)+(G157/H157)))*100</f>
        <v>99.64803239845601</v>
      </c>
      <c r="J156" s="22">
        <f>((G157/H157)/((G157/H157)+(G156/H156)))*100</f>
        <v>0.35196760154398898</v>
      </c>
      <c r="K156" s="22"/>
      <c r="L156" s="7"/>
      <c r="M156" s="27" t="str">
        <f>ROUND((I156/GCD(I156,J156)),2)&amp;":"&amp;ROUND((J156/GCD(I156,J156)),2)</f>
        <v>1.01:0</v>
      </c>
      <c r="N156" s="19" t="str">
        <f>ROUND((I156/SUM(I156,J156)), 2)&amp;":"&amp;ROUND((J156/SUM(I156,J156)),2)</f>
        <v>1:0</v>
      </c>
      <c r="O156" s="19">
        <v>1.514</v>
      </c>
    </row>
    <row r="157" spans="1:15" ht="14.5" customHeight="1" x14ac:dyDescent="0.35">
      <c r="A157" s="24"/>
      <c r="B157" s="24"/>
      <c r="C157" s="19"/>
      <c r="D157" t="s">
        <v>197</v>
      </c>
      <c r="E157" t="s">
        <v>71</v>
      </c>
      <c r="F157" s="19"/>
      <c r="G157" s="3">
        <v>1</v>
      </c>
      <c r="H157" s="5">
        <v>286.32</v>
      </c>
      <c r="I157" s="22"/>
      <c r="J157" s="22"/>
      <c r="K157" s="22"/>
      <c r="L157" s="7"/>
      <c r="M157" s="27"/>
      <c r="N157" s="19"/>
      <c r="O157" s="19"/>
    </row>
    <row r="158" spans="1:15" ht="14.5" customHeight="1" x14ac:dyDescent="0.35">
      <c r="A158" s="24">
        <v>63</v>
      </c>
      <c r="B158" s="24" t="s">
        <v>68</v>
      </c>
      <c r="C158" s="19" t="s">
        <v>69</v>
      </c>
      <c r="D158" t="s">
        <v>28</v>
      </c>
      <c r="E158" t="s">
        <v>29</v>
      </c>
      <c r="F158" s="19">
        <v>128.6</v>
      </c>
      <c r="G158" s="3">
        <v>98</v>
      </c>
      <c r="H158" s="3">
        <v>100.12</v>
      </c>
      <c r="I158" s="22">
        <f>((G158/H158)/((G158/H158)+(G159/H159)))*100</f>
        <v>99.291426630242469</v>
      </c>
      <c r="J158" s="22">
        <f>((G159/H159)/((G159/H159)+(G158/H158)))*100</f>
        <v>0.70857336975753371</v>
      </c>
      <c r="K158" s="22"/>
      <c r="L158" s="7"/>
      <c r="M158" s="27" t="str">
        <f>ROUND((I158/GCD(I158,J158)),2)&amp;":"&amp;ROUND((J158/GCD(I158,J158)),2)</f>
        <v>1:0.01</v>
      </c>
      <c r="N158" s="19" t="str">
        <f>ROUND((I158/SUM(I158,J158)), 2)&amp;":"&amp;ROUND((J158/SUM(I158,J158)),2)</f>
        <v>0.99:0.01</v>
      </c>
      <c r="O158" s="19">
        <v>1.5489999999999999</v>
      </c>
    </row>
    <row r="159" spans="1:15" ht="14.5" customHeight="1" x14ac:dyDescent="0.35">
      <c r="A159" s="24"/>
      <c r="B159" s="24"/>
      <c r="C159" s="19"/>
      <c r="D159" t="s">
        <v>197</v>
      </c>
      <c r="E159" t="s">
        <v>71</v>
      </c>
      <c r="F159" s="19"/>
      <c r="G159" s="3">
        <v>2</v>
      </c>
      <c r="H159" s="5">
        <v>286.32</v>
      </c>
      <c r="I159" s="22"/>
      <c r="J159" s="22"/>
      <c r="K159" s="22"/>
      <c r="L159" s="7"/>
      <c r="M159" s="27"/>
      <c r="N159" s="19"/>
      <c r="O159" s="19"/>
    </row>
    <row r="160" spans="1:15" ht="14.5" customHeight="1" x14ac:dyDescent="0.35">
      <c r="A160" s="24">
        <v>64</v>
      </c>
      <c r="B160" s="24" t="s">
        <v>68</v>
      </c>
      <c r="C160" s="19" t="s">
        <v>69</v>
      </c>
      <c r="D160" t="s">
        <v>28</v>
      </c>
      <c r="E160" t="s">
        <v>29</v>
      </c>
      <c r="F160" s="19">
        <v>131.69999999999999</v>
      </c>
      <c r="G160" s="3">
        <v>95</v>
      </c>
      <c r="H160" s="3">
        <v>100.12</v>
      </c>
      <c r="I160" s="22">
        <f>((G160/H160)/((G160/H160)+(G161/H161)))*100</f>
        <v>98.192845023645361</v>
      </c>
      <c r="J160" s="22">
        <f>((G161/H161)/((G161/H161)+(G160/H160)))*100</f>
        <v>1.8071549763546444</v>
      </c>
      <c r="K160" s="19"/>
      <c r="L160" s="3"/>
      <c r="M160" s="27" t="str">
        <f>ROUND((I160/GCD(I160,J160)),1)&amp;":"&amp;ROUND((J160/GCD(I160,J160)),1)</f>
        <v>98.2:1.8</v>
      </c>
      <c r="N160" s="19" t="str">
        <f>ROUND((I160/SUM(I160,J160)), 2)&amp;":"&amp;ROUND((J160/SUM(I160,J160)),2)</f>
        <v>0.98:0.02</v>
      </c>
      <c r="O160" s="19">
        <v>1.1482000000000001</v>
      </c>
    </row>
    <row r="161" spans="1:15" ht="14.5" customHeight="1" x14ac:dyDescent="0.35">
      <c r="A161" s="24"/>
      <c r="B161" s="24"/>
      <c r="C161" s="19"/>
      <c r="D161" t="s">
        <v>197</v>
      </c>
      <c r="E161" t="s">
        <v>71</v>
      </c>
      <c r="F161" s="19"/>
      <c r="G161" s="3">
        <v>5</v>
      </c>
      <c r="H161" s="5">
        <v>286.32</v>
      </c>
      <c r="I161" s="22"/>
      <c r="J161" s="22"/>
      <c r="K161" s="19"/>
      <c r="L161" s="3"/>
      <c r="M161" s="27"/>
      <c r="N161" s="19"/>
      <c r="O161" s="19"/>
    </row>
    <row r="162" spans="1:15" ht="14.5" customHeight="1" x14ac:dyDescent="0.35">
      <c r="A162" s="24">
        <v>65</v>
      </c>
      <c r="B162" s="24" t="s">
        <v>68</v>
      </c>
      <c r="C162" s="19" t="s">
        <v>69</v>
      </c>
      <c r="D162" t="s">
        <v>28</v>
      </c>
      <c r="E162" t="s">
        <v>29</v>
      </c>
      <c r="F162" s="19">
        <v>135.80000000000001</v>
      </c>
      <c r="G162" s="3">
        <v>90</v>
      </c>
      <c r="H162" s="3">
        <v>100.12</v>
      </c>
      <c r="I162" s="22">
        <f>((G162/H162)/((G162/H162)+(G163/H163)))*100</f>
        <v>96.259992528950306</v>
      </c>
      <c r="J162" s="22">
        <f>((G163/H163)/((G163/H163)+(G162/H162)))*100</f>
        <v>3.7400074710496831</v>
      </c>
      <c r="K162" s="19"/>
      <c r="L162" s="3"/>
      <c r="M162" s="27" t="str">
        <f>ROUND((I162/GCD(I162,J162)),1)&amp;":"&amp;ROUND((J162/GCD(I162,J162)),1)</f>
        <v>32.1:1.2</v>
      </c>
      <c r="N162" s="19" t="str">
        <f>ROUND((I162/SUM(I162,J162)), 2)&amp;":"&amp;ROUND((J162/SUM(I162,J162)),2)</f>
        <v>0.96:0.04</v>
      </c>
      <c r="O162" s="19">
        <v>1.288</v>
      </c>
    </row>
    <row r="163" spans="1:15" ht="14.5" customHeight="1" x14ac:dyDescent="0.35">
      <c r="A163" s="24"/>
      <c r="B163" s="24"/>
      <c r="C163" s="19"/>
      <c r="D163" t="s">
        <v>197</v>
      </c>
      <c r="E163" t="s">
        <v>71</v>
      </c>
      <c r="F163" s="19"/>
      <c r="G163" s="3">
        <v>10</v>
      </c>
      <c r="H163" s="5">
        <v>286.32</v>
      </c>
      <c r="I163" s="22"/>
      <c r="J163" s="22"/>
      <c r="K163" s="19"/>
      <c r="L163" s="3"/>
      <c r="M163" s="27"/>
      <c r="N163" s="19"/>
      <c r="O163" s="19"/>
    </row>
    <row r="164" spans="1:15" ht="14.5" customHeight="1" x14ac:dyDescent="0.35">
      <c r="A164" s="24">
        <v>66</v>
      </c>
      <c r="B164" s="24" t="s">
        <v>68</v>
      </c>
      <c r="C164" s="19" t="s">
        <v>69</v>
      </c>
      <c r="D164" t="s">
        <v>28</v>
      </c>
      <c r="E164" t="s">
        <v>29</v>
      </c>
      <c r="F164" s="19">
        <v>144.5</v>
      </c>
      <c r="G164" s="3">
        <v>80</v>
      </c>
      <c r="H164" s="3">
        <v>100.12</v>
      </c>
      <c r="I164" s="22">
        <f>((G164/H164)/((G164/H164)+(G165/H165)))*100</f>
        <v>91.960815802151913</v>
      </c>
      <c r="J164" s="22">
        <f>((G165/H165)/((G165/H165)+(G164/H164)))*100</f>
        <v>8.0391841978480816</v>
      </c>
      <c r="K164" s="19"/>
      <c r="L164" s="3"/>
      <c r="M164" s="27" t="str">
        <f>ROUND((I164/GCD(I164,J164)),1)&amp;":"&amp;ROUND((J164/GCD(I164,J164)),1)</f>
        <v>92:8</v>
      </c>
      <c r="N164" s="19" t="str">
        <f>ROUND((I164/SUM(I164,J164)), 2)&amp;":"&amp;ROUND((J164/SUM(I164,J164)),2)</f>
        <v>0.92:0.08</v>
      </c>
      <c r="O164" s="19">
        <v>1.585</v>
      </c>
    </row>
    <row r="165" spans="1:15" x14ac:dyDescent="0.35">
      <c r="A165" s="24"/>
      <c r="B165" s="24"/>
      <c r="C165" s="19"/>
      <c r="D165" t="s">
        <v>197</v>
      </c>
      <c r="E165" t="s">
        <v>71</v>
      </c>
      <c r="F165" s="19"/>
      <c r="G165" s="3">
        <v>20</v>
      </c>
      <c r="H165" s="5">
        <v>286.32</v>
      </c>
      <c r="I165" s="22"/>
      <c r="J165" s="22"/>
      <c r="K165" s="19"/>
      <c r="L165" s="3"/>
      <c r="M165" s="27"/>
      <c r="N165" s="19"/>
      <c r="O165" s="19"/>
    </row>
    <row r="166" spans="1:15" s="12" customFormat="1" ht="14.5" customHeight="1" x14ac:dyDescent="0.35">
      <c r="A166" s="24">
        <v>67</v>
      </c>
      <c r="B166" s="29" t="s">
        <v>62</v>
      </c>
      <c r="C166" s="28" t="s">
        <v>198</v>
      </c>
      <c r="D166" s="12" t="s">
        <v>16</v>
      </c>
      <c r="E166" s="12" t="s">
        <v>17</v>
      </c>
      <c r="F166" s="28">
        <v>35</v>
      </c>
      <c r="G166" s="11"/>
      <c r="H166" s="11"/>
      <c r="I166" s="28">
        <v>50</v>
      </c>
      <c r="J166" s="28">
        <v>50</v>
      </c>
      <c r="K166" s="28"/>
      <c r="L166" s="11"/>
      <c r="M166" s="30" t="str">
        <f>ROUND((I166/GCD(I166,J166)),1)&amp;":"&amp;ROUND((J166/GCD(I166,J166)),1)</f>
        <v>1:1</v>
      </c>
      <c r="N166" s="28" t="str">
        <f>ROUND((I166/SUM(I166,J166)), 2)&amp;":"&amp;ROUND((J166/SUM(I166,J166)),2)</f>
        <v>0.5:0.5</v>
      </c>
      <c r="O166" s="28">
        <v>6.8579999999999997</v>
      </c>
    </row>
    <row r="167" spans="1:15" s="12" customFormat="1" ht="14.5" customHeight="1" x14ac:dyDescent="0.35">
      <c r="A167" s="24"/>
      <c r="B167" s="29"/>
      <c r="C167" s="28"/>
      <c r="D167" s="12" t="s">
        <v>18</v>
      </c>
      <c r="E167" s="12" t="s">
        <v>19</v>
      </c>
      <c r="F167" s="28"/>
      <c r="G167" s="11"/>
      <c r="H167" s="11"/>
      <c r="I167" s="28"/>
      <c r="J167" s="28"/>
      <c r="K167" s="28"/>
      <c r="L167" s="11"/>
      <c r="M167" s="30"/>
      <c r="N167" s="28"/>
      <c r="O167" s="28"/>
    </row>
    <row r="168" spans="1:15" ht="14.5" customHeight="1" x14ac:dyDescent="0.35">
      <c r="A168" s="24">
        <v>68</v>
      </c>
      <c r="B168" s="24" t="s">
        <v>199</v>
      </c>
      <c r="C168" s="19" t="s">
        <v>200</v>
      </c>
      <c r="D168" t="s">
        <v>84</v>
      </c>
      <c r="E168" t="s">
        <v>201</v>
      </c>
      <c r="F168" s="19">
        <v>130</v>
      </c>
      <c r="I168" s="24">
        <v>67</v>
      </c>
      <c r="J168" s="19">
        <v>33</v>
      </c>
      <c r="K168" s="19"/>
      <c r="L168" s="3"/>
      <c r="M168" s="23" t="str">
        <f>ROUND((I168/GCD(I168,J168)),1)&amp;":"&amp;ROUND((J168/GCD(I168,J168)),1)</f>
        <v>67:33</v>
      </c>
      <c r="N168" s="19" t="str">
        <f>ROUND((I168/SUM(I168,J168)), 2)&amp;":"&amp;ROUND((J168/SUM(I168,J168)),2)</f>
        <v>0.67:0.33</v>
      </c>
      <c r="O168" s="19">
        <v>6.1619999999999999</v>
      </c>
    </row>
    <row r="169" spans="1:15" ht="14.5" customHeight="1" x14ac:dyDescent="0.35">
      <c r="A169" s="24"/>
      <c r="B169" s="24"/>
      <c r="C169" s="19"/>
      <c r="D169" t="s">
        <v>202</v>
      </c>
      <c r="E169" t="s">
        <v>203</v>
      </c>
      <c r="F169" s="19"/>
      <c r="I169" s="24"/>
      <c r="J169" s="19"/>
      <c r="K169" s="19"/>
      <c r="L169" s="3"/>
      <c r="M169" s="23"/>
      <c r="N169" s="19"/>
      <c r="O169" s="19"/>
    </row>
    <row r="170" spans="1:15" x14ac:dyDescent="0.35">
      <c r="A170" s="24">
        <v>69</v>
      </c>
      <c r="B170" s="24" t="s">
        <v>199</v>
      </c>
      <c r="C170" s="19" t="s">
        <v>204</v>
      </c>
      <c r="D170" t="s">
        <v>84</v>
      </c>
      <c r="E170" t="s">
        <v>201</v>
      </c>
      <c r="F170" s="19">
        <v>155</v>
      </c>
      <c r="I170" s="19">
        <v>67</v>
      </c>
      <c r="J170" s="19">
        <v>16.5</v>
      </c>
      <c r="K170" s="19">
        <v>16.5</v>
      </c>
      <c r="L170" s="3"/>
      <c r="M170" s="21" t="str">
        <f>ROUND((I170/GCD(I170,J170,K170)),1)&amp;":"&amp;ROUND((J170/GCD(I170,J170,K170)),1)&amp;":"&amp;ROUND((K170/GCD(I170,J170,K170)),1)</f>
        <v>67:16.5:16.5</v>
      </c>
      <c r="N170" s="19" t="str">
        <f>ROUND((I170/SUM(I170,J170,K170)), 2)&amp;":"&amp;ROUND((J170/SUM(I170,J170,K170)),2)&amp;":"&amp;ROUND((K170/SUM(I170,J170,K170)),2)</f>
        <v>0.67:0.17:0.17</v>
      </c>
      <c r="O170" s="19">
        <v>6.0339999999999998</v>
      </c>
    </row>
    <row r="171" spans="1:15" ht="14.5" customHeight="1" x14ac:dyDescent="0.35">
      <c r="A171" s="24"/>
      <c r="B171" s="24"/>
      <c r="C171" s="19"/>
      <c r="D171" t="s">
        <v>202</v>
      </c>
      <c r="E171" t="s">
        <v>203</v>
      </c>
      <c r="F171" s="19"/>
      <c r="I171" s="19"/>
      <c r="J171" s="19"/>
      <c r="K171" s="19"/>
      <c r="L171" s="3"/>
      <c r="M171" s="23"/>
      <c r="N171" s="19"/>
      <c r="O171" s="19"/>
    </row>
    <row r="172" spans="1:15" ht="14.5" customHeight="1" x14ac:dyDescent="0.35">
      <c r="A172" s="24"/>
      <c r="B172" s="24"/>
      <c r="C172" s="19"/>
      <c r="D172" t="s">
        <v>168</v>
      </c>
      <c r="E172" t="s">
        <v>87</v>
      </c>
      <c r="F172" s="19"/>
      <c r="I172" s="19"/>
      <c r="J172" s="19"/>
      <c r="K172" s="19"/>
      <c r="L172" s="3"/>
      <c r="M172" s="23"/>
      <c r="N172" s="19"/>
      <c r="O172" s="19"/>
    </row>
    <row r="173" spans="1:15" x14ac:dyDescent="0.35">
      <c r="A173" s="24">
        <v>70</v>
      </c>
      <c r="B173" s="24" t="s">
        <v>199</v>
      </c>
      <c r="C173" s="19" t="s">
        <v>205</v>
      </c>
      <c r="D173" t="s">
        <v>84</v>
      </c>
      <c r="E173" t="s">
        <v>201</v>
      </c>
      <c r="F173" s="19">
        <v>174</v>
      </c>
      <c r="I173" s="19">
        <v>67</v>
      </c>
      <c r="J173" s="19">
        <v>33</v>
      </c>
      <c r="K173" s="19"/>
      <c r="L173" s="3"/>
      <c r="M173" s="23" t="str">
        <f>ROUND((I173/GCD(I173,J173)),1)&amp;":"&amp;ROUND((J173/GCD(I173,J173)),1)</f>
        <v>67:33</v>
      </c>
      <c r="N173" s="19" t="str">
        <f>ROUND((I173/SUM(I173,J173)), 2)&amp;":"&amp;ROUND((J173/SUM(I173,J173)),2)</f>
        <v>0.67:0.33</v>
      </c>
      <c r="O173" s="19">
        <v>5.9660000000000002</v>
      </c>
    </row>
    <row r="174" spans="1:15" ht="14.5" customHeight="1" x14ac:dyDescent="0.35">
      <c r="A174" s="24"/>
      <c r="B174" s="24"/>
      <c r="C174" s="19"/>
      <c r="D174" t="s">
        <v>168</v>
      </c>
      <c r="E174" t="s">
        <v>87</v>
      </c>
      <c r="F174" s="19"/>
      <c r="I174" s="19"/>
      <c r="J174" s="19"/>
      <c r="K174" s="19"/>
      <c r="L174" s="3"/>
      <c r="M174" s="23"/>
      <c r="N174" s="19"/>
      <c r="O174" s="19"/>
    </row>
    <row r="175" spans="1:15" x14ac:dyDescent="0.35">
      <c r="A175" s="24">
        <v>71</v>
      </c>
      <c r="B175" s="24" t="s">
        <v>199</v>
      </c>
      <c r="C175" s="19" t="s">
        <v>206</v>
      </c>
      <c r="D175" t="s">
        <v>84</v>
      </c>
      <c r="E175" t="s">
        <v>201</v>
      </c>
      <c r="F175" s="19">
        <v>134</v>
      </c>
      <c r="I175" s="19">
        <v>56.18</v>
      </c>
      <c r="J175" s="19">
        <v>28.09</v>
      </c>
      <c r="K175" s="19">
        <v>15.73</v>
      </c>
      <c r="L175" s="3"/>
      <c r="M175" s="21" t="str">
        <f>ROUND((I175/GCD(I175,J175,K175)),1)&amp;":"&amp;ROUND((J175/GCD(I175,J175,K175)),1)&amp;":"&amp;ROUND((K175/GCD(I175,J175,K175)),1)</f>
        <v>56.2:28.1:15.7</v>
      </c>
      <c r="N175" s="19" t="str">
        <f>ROUND((I175/SUM(I175,J175,K175)), 2)&amp;":"&amp;ROUND((J175/SUM(I175,J175,K175)),2)&amp;":"&amp;ROUND((K175/SUM(I175,J175,K175)),2)</f>
        <v>0.56:0.28:0.16</v>
      </c>
      <c r="O175" s="19">
        <v>6.07</v>
      </c>
    </row>
    <row r="176" spans="1:15" ht="14.5" customHeight="1" x14ac:dyDescent="0.35">
      <c r="A176" s="24"/>
      <c r="B176" s="24"/>
      <c r="C176" s="19"/>
      <c r="D176" t="s">
        <v>202</v>
      </c>
      <c r="E176" t="s">
        <v>203</v>
      </c>
      <c r="F176" s="19"/>
      <c r="I176" s="19"/>
      <c r="J176" s="19"/>
      <c r="K176" s="19"/>
      <c r="L176" s="3"/>
      <c r="M176" s="23"/>
      <c r="N176" s="19"/>
      <c r="O176" s="19"/>
    </row>
    <row r="177" spans="1:15" ht="14.5" customHeight="1" x14ac:dyDescent="0.35">
      <c r="A177" s="24"/>
      <c r="B177" s="24"/>
      <c r="C177" s="19"/>
      <c r="D177" t="s">
        <v>207</v>
      </c>
      <c r="E177" t="s">
        <v>208</v>
      </c>
      <c r="F177" s="19"/>
      <c r="I177" s="19"/>
      <c r="J177" s="19"/>
      <c r="K177" s="19"/>
      <c r="L177" s="3"/>
      <c r="M177" s="23"/>
      <c r="N177" s="19"/>
      <c r="O177" s="19"/>
    </row>
    <row r="178" spans="1:15" x14ac:dyDescent="0.35">
      <c r="A178" s="24">
        <v>72</v>
      </c>
      <c r="B178" s="24" t="s">
        <v>199</v>
      </c>
      <c r="C178" s="19" t="s">
        <v>209</v>
      </c>
      <c r="D178" t="s">
        <v>84</v>
      </c>
      <c r="E178" t="s">
        <v>201</v>
      </c>
      <c r="F178" s="19">
        <v>164</v>
      </c>
      <c r="I178" s="19">
        <v>55.1</v>
      </c>
      <c r="J178" s="19">
        <v>27.55</v>
      </c>
      <c r="K178" s="19">
        <v>17.36</v>
      </c>
      <c r="L178" s="3"/>
      <c r="M178" s="21" t="str">
        <f>ROUND((I178/GCD(I178,J178,K178)),1)&amp;":"&amp;ROUND((J178/GCD(I178,J178,K178)),1)&amp;":"&amp;ROUND((K178/GCD(I178,J178,K178)),1)</f>
        <v>55.1:27.6:17.4</v>
      </c>
      <c r="N178" s="19" t="str">
        <f>ROUND((I178/SUM(I178,J178,K178)), 2)&amp;":"&amp;ROUND((J178/SUM(I178,J178,K178)),2)&amp;":"&amp;ROUND((K178/SUM(I178,J178,K178)),2)</f>
        <v>0.55:0.28:0.17</v>
      </c>
      <c r="O178" s="19">
        <v>6.6319999999999997</v>
      </c>
    </row>
    <row r="179" spans="1:15" ht="14.5" customHeight="1" x14ac:dyDescent="0.35">
      <c r="A179" s="24"/>
      <c r="B179" s="24"/>
      <c r="C179" s="19"/>
      <c r="D179" t="s">
        <v>168</v>
      </c>
      <c r="E179" t="s">
        <v>203</v>
      </c>
      <c r="F179" s="19"/>
      <c r="I179" s="19"/>
      <c r="J179" s="19"/>
      <c r="K179" s="19"/>
      <c r="L179" s="3"/>
      <c r="M179" s="23"/>
      <c r="N179" s="19"/>
      <c r="O179" s="19"/>
    </row>
    <row r="180" spans="1:15" ht="14.5" customHeight="1" x14ac:dyDescent="0.35">
      <c r="A180" s="24"/>
      <c r="B180" s="24"/>
      <c r="C180" s="19"/>
      <c r="D180" t="s">
        <v>207</v>
      </c>
      <c r="E180" t="s">
        <v>208</v>
      </c>
      <c r="F180" s="19"/>
      <c r="I180" s="19"/>
      <c r="J180" s="19"/>
      <c r="K180" s="19"/>
      <c r="L180" s="3"/>
      <c r="M180" s="23"/>
      <c r="N180" s="19"/>
      <c r="O180" s="19"/>
    </row>
    <row r="181" spans="1:15" x14ac:dyDescent="0.35">
      <c r="A181" s="24">
        <v>73</v>
      </c>
      <c r="B181" s="24" t="s">
        <v>210</v>
      </c>
      <c r="C181" s="19" t="s">
        <v>211</v>
      </c>
      <c r="D181" t="s">
        <v>84</v>
      </c>
      <c r="E181" t="s">
        <v>85</v>
      </c>
      <c r="F181" s="19">
        <v>164</v>
      </c>
      <c r="I181" s="19">
        <v>75</v>
      </c>
      <c r="J181" s="19">
        <v>25</v>
      </c>
      <c r="K181" s="19"/>
      <c r="L181" s="3"/>
      <c r="M181" s="23" t="str">
        <f>ROUND((I181/GCD(I181,J181)),1)&amp;":"&amp;ROUND((J181/GCD(I181,J181)),1)</f>
        <v>3:1</v>
      </c>
      <c r="N181" s="19" t="str">
        <f>ROUND((I181/SUM(I181,J181)), 2)&amp;":"&amp;ROUND((J181/SUM(I181,J181)),2)</f>
        <v>0.75:0.25</v>
      </c>
      <c r="O181" s="19">
        <v>3.7250000000000001</v>
      </c>
    </row>
    <row r="182" spans="1:15" ht="14.5" customHeight="1" x14ac:dyDescent="0.35">
      <c r="A182" s="24"/>
      <c r="B182" s="24"/>
      <c r="C182" s="19"/>
      <c r="D182" t="s">
        <v>207</v>
      </c>
      <c r="E182" t="s">
        <v>208</v>
      </c>
      <c r="F182" s="19"/>
      <c r="I182" s="19"/>
      <c r="J182" s="19"/>
      <c r="K182" s="19"/>
      <c r="L182" s="3"/>
      <c r="M182" s="23"/>
      <c r="N182" s="19"/>
      <c r="O182" s="19"/>
    </row>
    <row r="183" spans="1:15" x14ac:dyDescent="0.35">
      <c r="A183" s="24">
        <v>74</v>
      </c>
      <c r="B183" s="24" t="s">
        <v>210</v>
      </c>
      <c r="C183" s="19" t="s">
        <v>212</v>
      </c>
      <c r="D183" t="s">
        <v>84</v>
      </c>
      <c r="E183" t="s">
        <v>85</v>
      </c>
      <c r="F183" s="19">
        <v>173</v>
      </c>
      <c r="I183" s="19">
        <v>50</v>
      </c>
      <c r="J183" s="19">
        <v>50</v>
      </c>
      <c r="K183" s="19"/>
      <c r="L183" s="3"/>
      <c r="M183" s="23" t="str">
        <f>ROUND((I183/GCD(I183,J183)),1)&amp;":"&amp;ROUND((J183/GCD(I183,J183)),1)</f>
        <v>1:1</v>
      </c>
      <c r="N183" s="19" t="str">
        <f>ROUND((I183/SUM(I183,J183)), 2)&amp;":"&amp;ROUND((J183/SUM(I183,J183)),2)</f>
        <v>0.5:0.5</v>
      </c>
      <c r="O183" s="19">
        <v>6.03</v>
      </c>
    </row>
    <row r="184" spans="1:15" ht="14.5" customHeight="1" x14ac:dyDescent="0.35">
      <c r="A184" s="24"/>
      <c r="B184" s="24"/>
      <c r="C184" s="19"/>
      <c r="D184" t="s">
        <v>207</v>
      </c>
      <c r="E184" t="s">
        <v>208</v>
      </c>
      <c r="F184" s="19"/>
      <c r="I184" s="19"/>
      <c r="J184" s="19"/>
      <c r="K184" s="19"/>
      <c r="L184" s="3"/>
      <c r="M184" s="23"/>
      <c r="N184" s="19"/>
      <c r="O184" s="19"/>
    </row>
    <row r="185" spans="1:15" x14ac:dyDescent="0.35">
      <c r="A185" s="24">
        <v>75</v>
      </c>
      <c r="B185" s="24" t="s">
        <v>210</v>
      </c>
      <c r="C185" s="19" t="s">
        <v>213</v>
      </c>
      <c r="D185" t="s">
        <v>84</v>
      </c>
      <c r="E185" t="s">
        <v>85</v>
      </c>
      <c r="F185" s="19">
        <v>159</v>
      </c>
      <c r="I185" s="19">
        <v>67.5</v>
      </c>
      <c r="J185" s="19">
        <v>22.5</v>
      </c>
      <c r="K185" s="19">
        <v>10</v>
      </c>
      <c r="L185" s="3"/>
      <c r="M185" s="21" t="str">
        <f>ROUND((I185/GCD(I185,J185,K185)),1)&amp;":"&amp;ROUND((J185/GCD(I185,J185,K185)),1)&amp;":"&amp;ROUND((K185/GCD(I185,J185,K185)),1)</f>
        <v>67.5:22.5:10</v>
      </c>
      <c r="N185" s="19" t="str">
        <f>ROUND((I185/SUM(I185,J185,K185)), 2)&amp;":"&amp;ROUND((J185/SUM(I185,J185,K185)),2)&amp;":"&amp;ROUND((K185/SUM(I185,J185,K185)),2)</f>
        <v>0.68:0.23:0.1</v>
      </c>
      <c r="O185" s="19">
        <v>2.6269999999999998</v>
      </c>
    </row>
    <row r="186" spans="1:15" ht="14.5" customHeight="1" x14ac:dyDescent="0.35">
      <c r="A186" s="24"/>
      <c r="B186" s="24"/>
      <c r="C186" s="19"/>
      <c r="D186" t="s">
        <v>207</v>
      </c>
      <c r="E186" t="s">
        <v>208</v>
      </c>
      <c r="F186" s="19"/>
      <c r="I186" s="19"/>
      <c r="J186" s="19"/>
      <c r="K186" s="19"/>
      <c r="L186" s="3"/>
      <c r="M186" s="23"/>
      <c r="N186" s="19"/>
      <c r="O186" s="19"/>
    </row>
    <row r="187" spans="1:15" ht="14.5" customHeight="1" x14ac:dyDescent="0.35">
      <c r="A187" s="24"/>
      <c r="B187" s="24"/>
      <c r="C187" s="19"/>
      <c r="D187" t="s">
        <v>214</v>
      </c>
      <c r="E187" t="s">
        <v>215</v>
      </c>
      <c r="F187" s="19"/>
      <c r="I187" s="19"/>
      <c r="J187" s="19"/>
      <c r="K187" s="19"/>
      <c r="L187" s="3"/>
      <c r="M187" s="23"/>
      <c r="N187" s="19"/>
      <c r="O187" s="19"/>
    </row>
    <row r="188" spans="1:15" x14ac:dyDescent="0.35">
      <c r="A188" s="24">
        <v>76</v>
      </c>
      <c r="B188" s="24" t="s">
        <v>210</v>
      </c>
      <c r="C188" s="19" t="s">
        <v>216</v>
      </c>
      <c r="D188" t="s">
        <v>84</v>
      </c>
      <c r="E188" t="s">
        <v>85</v>
      </c>
      <c r="F188" s="19">
        <v>157</v>
      </c>
      <c r="I188" s="19">
        <v>45</v>
      </c>
      <c r="J188" s="19">
        <v>45</v>
      </c>
      <c r="K188" s="19">
        <v>10</v>
      </c>
      <c r="L188" s="3"/>
      <c r="M188" s="21" t="str">
        <f>ROUND((I188/GCD(I188,J188,K188)),1)&amp;":"&amp;ROUND((J188/GCD(I188,J188,K188)),1)&amp;":"&amp;ROUND((K188/GCD(I188,J188,K188)),1)</f>
        <v>9:9:2</v>
      </c>
      <c r="N188" s="19" t="str">
        <f>ROUND((I188/SUM(I188,J188,K188)), 2)&amp;":"&amp;ROUND((J188/SUM(I188,J188,K188)),2)&amp;":"&amp;ROUND((K188/SUM(I188,J188,K188)),2)</f>
        <v>0.45:0.45:0.1</v>
      </c>
      <c r="O188" s="19">
        <v>5.1559999999999997</v>
      </c>
    </row>
    <row r="189" spans="1:15" ht="14.5" customHeight="1" x14ac:dyDescent="0.35">
      <c r="A189" s="24"/>
      <c r="B189" s="24"/>
      <c r="C189" s="19"/>
      <c r="D189" t="s">
        <v>207</v>
      </c>
      <c r="E189" t="s">
        <v>208</v>
      </c>
      <c r="F189" s="19"/>
      <c r="I189" s="19"/>
      <c r="J189" s="19"/>
      <c r="K189" s="19"/>
      <c r="L189" s="3"/>
      <c r="M189" s="23"/>
      <c r="N189" s="19"/>
      <c r="O189" s="19"/>
    </row>
    <row r="190" spans="1:15" ht="14.5" customHeight="1" x14ac:dyDescent="0.35">
      <c r="A190" s="24"/>
      <c r="B190" s="24"/>
      <c r="C190" s="19"/>
      <c r="D190" t="s">
        <v>214</v>
      </c>
      <c r="E190" t="s">
        <v>215</v>
      </c>
      <c r="F190" s="19"/>
      <c r="I190" s="19"/>
      <c r="J190" s="19"/>
      <c r="K190" s="19"/>
      <c r="L190" s="3"/>
      <c r="M190" s="23"/>
      <c r="N190" s="19"/>
      <c r="O190" s="19"/>
    </row>
    <row r="191" spans="1:15" x14ac:dyDescent="0.35">
      <c r="A191" s="24">
        <v>77</v>
      </c>
      <c r="B191" s="24" t="s">
        <v>210</v>
      </c>
      <c r="C191" s="19" t="s">
        <v>217</v>
      </c>
      <c r="D191" t="s">
        <v>84</v>
      </c>
      <c r="E191" t="s">
        <v>85</v>
      </c>
      <c r="F191" s="19">
        <v>150</v>
      </c>
      <c r="I191" s="19">
        <v>42.5</v>
      </c>
      <c r="J191" s="19">
        <v>42.5</v>
      </c>
      <c r="K191" s="19">
        <v>15</v>
      </c>
      <c r="L191" s="3"/>
      <c r="M191" s="21" t="str">
        <f>ROUND((I191/GCD(I191,J191,K191)),1)&amp;":"&amp;ROUND((J191/GCD(I191,J191,K191)),1)&amp;":"&amp;ROUND((K191/GCD(I191,J191,K191)),1)</f>
        <v>14.2:14.2:5</v>
      </c>
      <c r="N191" s="19" t="str">
        <f>ROUND((I191/SUM(I191,J191,K191)), 2)&amp;":"&amp;ROUND((J191/SUM(I191,J191,K191)),2)&amp;":"&amp;ROUND((K191/SUM(I191,J191,K191)),2)</f>
        <v>0.43:0.43:0.15</v>
      </c>
      <c r="O191" s="19">
        <v>3.371</v>
      </c>
    </row>
    <row r="192" spans="1:15" ht="14.5" customHeight="1" x14ac:dyDescent="0.35">
      <c r="A192" s="24"/>
      <c r="B192" s="24"/>
      <c r="C192" s="19"/>
      <c r="D192" t="s">
        <v>207</v>
      </c>
      <c r="E192" t="s">
        <v>208</v>
      </c>
      <c r="F192" s="19"/>
      <c r="I192" s="19"/>
      <c r="J192" s="19"/>
      <c r="K192" s="19"/>
      <c r="L192" s="3"/>
      <c r="M192" s="23"/>
      <c r="N192" s="19"/>
      <c r="O192" s="19"/>
    </row>
    <row r="193" spans="1:15" ht="14.5" customHeight="1" x14ac:dyDescent="0.35">
      <c r="A193" s="24"/>
      <c r="B193" s="24"/>
      <c r="C193" s="19"/>
      <c r="D193" t="s">
        <v>214</v>
      </c>
      <c r="E193" t="s">
        <v>215</v>
      </c>
      <c r="F193" s="19"/>
      <c r="I193" s="19"/>
      <c r="J193" s="19"/>
      <c r="K193" s="19"/>
      <c r="L193" s="3"/>
      <c r="M193" s="23"/>
      <c r="N193" s="19"/>
      <c r="O193" s="19"/>
    </row>
    <row r="194" spans="1:15" x14ac:dyDescent="0.35">
      <c r="A194" s="24">
        <v>78</v>
      </c>
      <c r="B194" s="24" t="s">
        <v>210</v>
      </c>
      <c r="C194" s="19" t="s">
        <v>218</v>
      </c>
      <c r="D194" t="s">
        <v>84</v>
      </c>
      <c r="E194" t="s">
        <v>85</v>
      </c>
      <c r="F194" s="19">
        <v>147</v>
      </c>
      <c r="I194" s="19">
        <v>40</v>
      </c>
      <c r="J194" s="19">
        <v>40</v>
      </c>
      <c r="K194" s="19">
        <v>20</v>
      </c>
      <c r="L194" s="3"/>
      <c r="M194" s="21" t="str">
        <f>ROUND((I194/GCD(I194,J194,K194)),1)&amp;":"&amp;ROUND((J194/GCD(I194,J194,K194)),1)&amp;":"&amp;ROUND((K194/GCD(I194,J194,K194)),1)</f>
        <v>2:2:1</v>
      </c>
      <c r="N194" s="19" t="str">
        <f>ROUND((I194/SUM(I194,J194,K194)), 2)&amp;":"&amp;ROUND((J194/SUM(I194,J194,K194)),2)&amp;":"&amp;ROUND((K194/SUM(I194,J194,K194)),2)</f>
        <v>0.4:0.4:0.2</v>
      </c>
      <c r="O194" s="19">
        <v>3.0979999999999999</v>
      </c>
    </row>
    <row r="195" spans="1:15" ht="14.5" customHeight="1" x14ac:dyDescent="0.35">
      <c r="A195" s="24"/>
      <c r="B195" s="24"/>
      <c r="C195" s="19"/>
      <c r="D195" t="s">
        <v>207</v>
      </c>
      <c r="E195" t="s">
        <v>208</v>
      </c>
      <c r="F195" s="19"/>
      <c r="I195" s="19"/>
      <c r="J195" s="19"/>
      <c r="K195" s="19"/>
      <c r="L195" s="3"/>
      <c r="M195" s="23"/>
      <c r="N195" s="19"/>
      <c r="O195" s="19"/>
    </row>
    <row r="196" spans="1:15" ht="14.5" customHeight="1" x14ac:dyDescent="0.35">
      <c r="A196" s="24"/>
      <c r="B196" s="24"/>
      <c r="C196" s="19"/>
      <c r="D196" t="s">
        <v>214</v>
      </c>
      <c r="E196" t="s">
        <v>215</v>
      </c>
      <c r="F196" s="19"/>
      <c r="I196" s="19"/>
      <c r="J196" s="19"/>
      <c r="K196" s="19"/>
      <c r="L196" s="3"/>
      <c r="M196" s="23"/>
      <c r="N196" s="19"/>
      <c r="O196" s="19"/>
    </row>
    <row r="197" spans="1:15" x14ac:dyDescent="0.35">
      <c r="A197" s="24">
        <v>79</v>
      </c>
      <c r="B197" s="24" t="s">
        <v>210</v>
      </c>
      <c r="C197" s="19" t="s">
        <v>219</v>
      </c>
      <c r="D197" t="s">
        <v>84</v>
      </c>
      <c r="E197" t="s">
        <v>85</v>
      </c>
      <c r="F197" s="19">
        <v>183</v>
      </c>
      <c r="I197" s="19">
        <v>25</v>
      </c>
      <c r="J197" s="19">
        <v>75</v>
      </c>
      <c r="K197" s="19"/>
      <c r="L197" s="3"/>
      <c r="M197" s="23" t="str">
        <f>ROUND((I197/GCD(I197,J197)),1)&amp;":"&amp;ROUND((J197/GCD(I197,J197)),1)</f>
        <v>1:3</v>
      </c>
      <c r="N197" s="19" t="str">
        <f>ROUND((I197/SUM(I197,J197)), 2)&amp;":"&amp;ROUND((J197/SUM(I197,J197)),2)</f>
        <v>0.25:0.75</v>
      </c>
      <c r="O197" s="19">
        <v>4.4050000000000002</v>
      </c>
    </row>
    <row r="198" spans="1:15" ht="14.5" customHeight="1" x14ac:dyDescent="0.35">
      <c r="A198" s="24"/>
      <c r="B198" s="24"/>
      <c r="C198" s="19"/>
      <c r="D198" t="s">
        <v>207</v>
      </c>
      <c r="E198" t="s">
        <v>208</v>
      </c>
      <c r="F198" s="19"/>
      <c r="I198" s="19"/>
      <c r="J198" s="19"/>
      <c r="K198" s="19"/>
      <c r="L198" s="3"/>
      <c r="M198" s="23"/>
      <c r="N198" s="19"/>
      <c r="O198" s="19"/>
    </row>
    <row r="199" spans="1:15" ht="14.5" customHeight="1" x14ac:dyDescent="0.35">
      <c r="A199" s="24">
        <v>80</v>
      </c>
      <c r="B199" s="24" t="s">
        <v>210</v>
      </c>
      <c r="C199" s="19" t="s">
        <v>220</v>
      </c>
      <c r="D199" t="s">
        <v>84</v>
      </c>
      <c r="E199" t="s">
        <v>85</v>
      </c>
      <c r="F199" s="19">
        <v>173</v>
      </c>
      <c r="I199" s="19">
        <v>22.5</v>
      </c>
      <c r="J199" s="19">
        <v>67.5</v>
      </c>
      <c r="K199" s="19">
        <v>10</v>
      </c>
      <c r="L199" s="3"/>
      <c r="M199" s="21" t="str">
        <f>ROUND((I199/GCD(I199,J199,K199)),1)&amp;":"&amp;ROUND((J199/GCD(I199,J199,K199)),1)&amp;":"&amp;ROUND((K199/GCD(I199,J199,K199)),1)</f>
        <v>22.5:67.5:10</v>
      </c>
      <c r="N199" s="19" t="str">
        <f>ROUND((I199/SUM(I199,J199,K199)), 2)&amp;":"&amp;ROUND((J199/SUM(I199,J199,K199)),2)&amp;":"&amp;ROUND((K199/SUM(I199,J199,K199)),2)</f>
        <v>0.23:0.68:0.1</v>
      </c>
      <c r="O199" s="19">
        <v>4.024</v>
      </c>
    </row>
    <row r="200" spans="1:15" x14ac:dyDescent="0.35">
      <c r="A200" s="24"/>
      <c r="B200" s="24"/>
      <c r="C200" s="19"/>
      <c r="D200" t="s">
        <v>207</v>
      </c>
      <c r="E200" t="s">
        <v>208</v>
      </c>
      <c r="F200" s="19"/>
      <c r="I200" s="19"/>
      <c r="J200" s="19"/>
      <c r="K200" s="19"/>
      <c r="L200" s="3"/>
      <c r="M200" s="23"/>
      <c r="N200" s="19"/>
      <c r="O200" s="19"/>
    </row>
    <row r="201" spans="1:15" ht="14.5" customHeight="1" x14ac:dyDescent="0.35">
      <c r="A201" s="24"/>
      <c r="B201" s="24"/>
      <c r="C201" s="19"/>
      <c r="D201" t="s">
        <v>214</v>
      </c>
      <c r="E201" t="s">
        <v>215</v>
      </c>
      <c r="F201" s="19"/>
      <c r="I201" s="19"/>
      <c r="J201" s="19"/>
      <c r="K201" s="19"/>
      <c r="L201" s="3"/>
      <c r="M201" s="23"/>
      <c r="N201" s="19"/>
      <c r="O201" s="19"/>
    </row>
    <row r="202" spans="1:15" x14ac:dyDescent="0.35">
      <c r="A202" s="24">
        <v>81</v>
      </c>
      <c r="B202" s="24" t="s">
        <v>210</v>
      </c>
      <c r="C202" s="19" t="s">
        <v>221</v>
      </c>
      <c r="D202" t="s">
        <v>222</v>
      </c>
      <c r="E202" t="s">
        <v>223</v>
      </c>
      <c r="F202" s="19">
        <v>191</v>
      </c>
      <c r="I202" s="19">
        <v>50</v>
      </c>
      <c r="J202" s="19">
        <v>50</v>
      </c>
      <c r="K202" s="19"/>
      <c r="L202" s="3"/>
      <c r="M202" s="23" t="str">
        <f>ROUND((I202/GCD(I202,J202)),1)&amp;":"&amp;ROUND((J202/GCD(I202,J202)),1)</f>
        <v>1:1</v>
      </c>
      <c r="N202" s="19" t="str">
        <f>ROUND((I202/SUM(I202,J202)), 2)&amp;":"&amp;ROUND((J202/SUM(I202,J202)),2)</f>
        <v>0.5:0.5</v>
      </c>
      <c r="O202" s="19">
        <v>6.75</v>
      </c>
    </row>
    <row r="203" spans="1:15" ht="14.5" customHeight="1" x14ac:dyDescent="0.35">
      <c r="A203" s="24"/>
      <c r="B203" s="24"/>
      <c r="C203" s="19"/>
      <c r="D203" t="s">
        <v>207</v>
      </c>
      <c r="E203" t="s">
        <v>208</v>
      </c>
      <c r="F203" s="19"/>
      <c r="I203" s="19"/>
      <c r="J203" s="19"/>
      <c r="K203" s="19"/>
      <c r="L203" s="3"/>
      <c r="M203" s="23"/>
      <c r="N203" s="19"/>
      <c r="O203" s="19"/>
    </row>
    <row r="204" spans="1:15" x14ac:dyDescent="0.35">
      <c r="A204" s="24">
        <v>82</v>
      </c>
      <c r="B204" s="24" t="s">
        <v>210</v>
      </c>
      <c r="C204" s="19" t="s">
        <v>224</v>
      </c>
      <c r="D204" t="s">
        <v>222</v>
      </c>
      <c r="E204" t="s">
        <v>223</v>
      </c>
      <c r="F204" s="19">
        <v>185</v>
      </c>
      <c r="I204" s="19">
        <v>45</v>
      </c>
      <c r="J204" s="19">
        <v>45</v>
      </c>
      <c r="K204" s="19">
        <v>10</v>
      </c>
      <c r="L204" s="3"/>
      <c r="M204" s="21" t="str">
        <f>ROUND((I204/GCD(I204,J204,K204)),1)&amp;":"&amp;ROUND((J204/GCD(I204,J204,K204)),1)&amp;":"&amp;ROUND((K204/GCD(I204,J204,K204)),1)</f>
        <v>9:9:2</v>
      </c>
      <c r="N204" s="19" t="str">
        <f>ROUND((I204/SUM(I204,J204,K204)), 2)&amp;":"&amp;ROUND((J204/SUM(I204,J204,K204)),2)&amp;":"&amp;ROUND((K204/SUM(I204,J204,K204)),2)</f>
        <v>0.45:0.45:0.1</v>
      </c>
      <c r="O204" s="19">
        <v>5.6280000000000001</v>
      </c>
    </row>
    <row r="205" spans="1:15" ht="14.5" customHeight="1" x14ac:dyDescent="0.35">
      <c r="A205" s="24"/>
      <c r="B205" s="24"/>
      <c r="C205" s="19"/>
      <c r="D205" t="s">
        <v>207</v>
      </c>
      <c r="E205" t="s">
        <v>208</v>
      </c>
      <c r="F205" s="19"/>
      <c r="I205" s="19"/>
      <c r="J205" s="19"/>
      <c r="K205" s="19"/>
      <c r="L205" s="3"/>
      <c r="M205" s="23"/>
      <c r="N205" s="19"/>
      <c r="O205" s="19"/>
    </row>
    <row r="206" spans="1:15" ht="14.5" customHeight="1" x14ac:dyDescent="0.35">
      <c r="A206" s="24"/>
      <c r="B206" s="24"/>
      <c r="C206" s="19"/>
      <c r="D206" t="s">
        <v>214</v>
      </c>
      <c r="E206" t="s">
        <v>215</v>
      </c>
      <c r="F206" s="19"/>
      <c r="I206" s="19"/>
      <c r="J206" s="19"/>
      <c r="K206" s="19"/>
      <c r="L206" s="3"/>
      <c r="M206" s="23"/>
      <c r="N206" s="19"/>
      <c r="O206" s="19"/>
    </row>
    <row r="207" spans="1:15" x14ac:dyDescent="0.35">
      <c r="A207" s="24">
        <v>83</v>
      </c>
      <c r="B207" s="24" t="s">
        <v>210</v>
      </c>
      <c r="C207" s="19" t="s">
        <v>225</v>
      </c>
      <c r="D207" t="s">
        <v>226</v>
      </c>
      <c r="E207" t="s">
        <v>223</v>
      </c>
      <c r="F207" s="19">
        <v>191</v>
      </c>
      <c r="I207" s="19">
        <v>50</v>
      </c>
      <c r="J207" s="19">
        <v>50</v>
      </c>
      <c r="K207" s="19"/>
      <c r="L207" s="3"/>
      <c r="M207" s="23" t="str">
        <f>ROUND((I207/GCD(I207,J207)),1)&amp;":"&amp;ROUND((J207/GCD(I207,J207)),1)</f>
        <v>1:1</v>
      </c>
      <c r="N207" s="19" t="str">
        <f>ROUND((I207/SUM(I207,J207)), 2)&amp;":"&amp;ROUND((J207/SUM(I207,J207)),2)</f>
        <v>0.5:0.5</v>
      </c>
      <c r="O207" s="19">
        <v>6.3689999999999998</v>
      </c>
    </row>
    <row r="208" spans="1:15" ht="14.5" customHeight="1" x14ac:dyDescent="0.35">
      <c r="A208" s="24"/>
      <c r="B208" s="24"/>
      <c r="C208" s="19"/>
      <c r="D208" t="s">
        <v>207</v>
      </c>
      <c r="E208" t="s">
        <v>208</v>
      </c>
      <c r="F208" s="19"/>
      <c r="I208" s="19"/>
      <c r="J208" s="19"/>
      <c r="K208" s="19"/>
      <c r="L208" s="3"/>
      <c r="M208" s="23"/>
      <c r="N208" s="19"/>
      <c r="O208" s="19"/>
    </row>
    <row r="209" spans="1:15" x14ac:dyDescent="0.35">
      <c r="A209" s="24">
        <v>84</v>
      </c>
      <c r="B209" s="24" t="s">
        <v>210</v>
      </c>
      <c r="C209" s="19" t="s">
        <v>227</v>
      </c>
      <c r="D209" t="s">
        <v>226</v>
      </c>
      <c r="E209" t="s">
        <v>223</v>
      </c>
      <c r="F209" s="19">
        <v>185</v>
      </c>
      <c r="I209" s="19">
        <v>45</v>
      </c>
      <c r="J209" s="19">
        <v>45</v>
      </c>
      <c r="K209" s="19">
        <v>10</v>
      </c>
      <c r="L209" s="3"/>
      <c r="M209" s="21" t="str">
        <f>ROUND((I209/GCD(I209,J209,K209)),1)&amp;":"&amp;ROUND((J209/GCD(I209,J209,K209)),1)&amp;":"&amp;ROUND((K209/GCD(I209,J209,K209)),1)</f>
        <v>9:9:2</v>
      </c>
      <c r="N209" s="19" t="str">
        <f>ROUND((I209/SUM(I209,J209,K209)), 2)&amp;":"&amp;ROUND((J209/SUM(I209,J209,K209)),2)&amp;":"&amp;ROUND((K209/SUM(I209,J209,K209)),2)</f>
        <v>0.45:0.45:0.1</v>
      </c>
      <c r="O209" s="19">
        <v>5.9429999999999996</v>
      </c>
    </row>
    <row r="210" spans="1:15" ht="14.5" customHeight="1" x14ac:dyDescent="0.35">
      <c r="A210" s="24"/>
      <c r="B210" s="24"/>
      <c r="C210" s="19"/>
      <c r="D210" t="s">
        <v>207</v>
      </c>
      <c r="E210" t="s">
        <v>208</v>
      </c>
      <c r="F210" s="19"/>
      <c r="I210" s="19"/>
      <c r="J210" s="19"/>
      <c r="K210" s="19"/>
      <c r="L210" s="3"/>
      <c r="M210" s="23"/>
      <c r="N210" s="19"/>
      <c r="O210" s="19"/>
    </row>
    <row r="211" spans="1:15" ht="14.5" customHeight="1" x14ac:dyDescent="0.35">
      <c r="A211" s="24"/>
      <c r="B211" s="24"/>
      <c r="C211" s="19"/>
      <c r="D211" t="s">
        <v>214</v>
      </c>
      <c r="E211" t="s">
        <v>215</v>
      </c>
      <c r="F211" s="19"/>
      <c r="I211" s="19"/>
      <c r="J211" s="19"/>
      <c r="K211" s="19"/>
      <c r="L211" s="3"/>
      <c r="M211" s="23"/>
      <c r="N211" s="19"/>
      <c r="O211" s="19"/>
    </row>
    <row r="212" spans="1:15" s="9" customFormat="1" ht="16" customHeight="1" x14ac:dyDescent="0.35">
      <c r="A212" s="36">
        <v>85</v>
      </c>
      <c r="B212" s="26" t="s">
        <v>44</v>
      </c>
      <c r="C212" s="26" t="s">
        <v>228</v>
      </c>
      <c r="D212" s="9" t="s">
        <v>46</v>
      </c>
      <c r="E212" s="9" t="s">
        <v>47</v>
      </c>
      <c r="F212" s="26">
        <v>236</v>
      </c>
      <c r="G212" s="8"/>
      <c r="H212" s="8"/>
      <c r="I212" s="26">
        <v>50.4</v>
      </c>
      <c r="J212" s="26">
        <v>49.6</v>
      </c>
      <c r="L212" s="8"/>
      <c r="M212" s="23" t="str">
        <f>ROUND((I212/GCD(I212,J212)),1)&amp;":"&amp;ROUND((J212/GCD(I212,J212)),1)</f>
        <v>50.4:49.6</v>
      </c>
      <c r="N212" s="19" t="str">
        <f>ROUND((I212/SUM(I212,J212)), 32)&amp;":"&amp;ROUND((J212/SUM(I212,J212)),3)</f>
        <v>0.504:0.496</v>
      </c>
      <c r="O212" s="26">
        <v>1.292</v>
      </c>
    </row>
    <row r="213" spans="1:15" s="9" customFormat="1" x14ac:dyDescent="0.35">
      <c r="A213" s="36"/>
      <c r="B213" s="26"/>
      <c r="C213" s="26"/>
      <c r="D213" s="9" t="s">
        <v>48</v>
      </c>
      <c r="E213" s="9" t="s">
        <v>49</v>
      </c>
      <c r="F213" s="26"/>
      <c r="G213" s="8"/>
      <c r="H213" s="8"/>
      <c r="I213" s="26"/>
      <c r="J213" s="26"/>
      <c r="L213" s="8"/>
      <c r="M213" s="23"/>
      <c r="N213" s="19"/>
      <c r="O213" s="26"/>
    </row>
    <row r="214" spans="1:15" s="9" customFormat="1" ht="16" customHeight="1" x14ac:dyDescent="0.35">
      <c r="A214" s="36">
        <v>86</v>
      </c>
      <c r="B214" s="26" t="s">
        <v>44</v>
      </c>
      <c r="C214" s="26" t="s">
        <v>229</v>
      </c>
      <c r="D214" s="9" t="s">
        <v>46</v>
      </c>
      <c r="E214" s="9" t="s">
        <v>47</v>
      </c>
      <c r="F214" s="26">
        <v>234</v>
      </c>
      <c r="G214" s="8"/>
      <c r="H214" s="8"/>
      <c r="I214" s="26">
        <v>51.2</v>
      </c>
      <c r="J214" s="26">
        <v>48.8</v>
      </c>
      <c r="L214" s="8"/>
      <c r="M214" s="23" t="str">
        <f t="shared" ref="M214" si="12">ROUND((I214/GCD(I214,J214)),1)&amp;":"&amp;ROUND((J214/GCD(I214,J214)),1)</f>
        <v>17.1:16.3</v>
      </c>
      <c r="N214" s="19" t="str">
        <f t="shared" ref="N214" si="13">ROUND((I214/SUM(I214,J214)), 32)&amp;":"&amp;ROUND((J214/SUM(I214,J214)),3)</f>
        <v>0.512:0.488</v>
      </c>
      <c r="O214" s="26">
        <v>1.3080000000000001</v>
      </c>
    </row>
    <row r="215" spans="1:15" s="9" customFormat="1" x14ac:dyDescent="0.35">
      <c r="A215" s="36"/>
      <c r="B215" s="26"/>
      <c r="C215" s="26"/>
      <c r="D215" s="9" t="s">
        <v>48</v>
      </c>
      <c r="E215" s="9" t="s">
        <v>49</v>
      </c>
      <c r="F215" s="26"/>
      <c r="G215" s="8"/>
      <c r="H215" s="8"/>
      <c r="I215" s="26"/>
      <c r="J215" s="26"/>
      <c r="L215" s="8"/>
      <c r="M215" s="23"/>
      <c r="N215" s="19"/>
      <c r="O215" s="26"/>
    </row>
    <row r="216" spans="1:15" s="9" customFormat="1" ht="16" customHeight="1" x14ac:dyDescent="0.35">
      <c r="A216" s="36">
        <v>87</v>
      </c>
      <c r="B216" s="26" t="s">
        <v>44</v>
      </c>
      <c r="C216" s="26" t="s">
        <v>230</v>
      </c>
      <c r="D216" s="9" t="s">
        <v>46</v>
      </c>
      <c r="E216" s="9" t="s">
        <v>47</v>
      </c>
      <c r="F216" s="26">
        <v>231</v>
      </c>
      <c r="G216" s="8"/>
      <c r="H216" s="8"/>
      <c r="I216" s="26">
        <v>51.9</v>
      </c>
      <c r="J216" s="26">
        <v>48.1</v>
      </c>
      <c r="L216" s="8"/>
      <c r="M216" s="23" t="str">
        <f t="shared" ref="M216" si="14">ROUND((I216/GCD(I216,J216)),1)&amp;":"&amp;ROUND((J216/GCD(I216,J216)),1)</f>
        <v>17.3:16</v>
      </c>
      <c r="N216" s="19" t="str">
        <f t="shared" ref="N216" si="15">ROUND((I216/SUM(I216,J216)), 32)&amp;":"&amp;ROUND((J216/SUM(I216,J216)),3)</f>
        <v>0.519:0.481</v>
      </c>
      <c r="O216" s="26">
        <v>1.607</v>
      </c>
    </row>
    <row r="217" spans="1:15" s="9" customFormat="1" x14ac:dyDescent="0.35">
      <c r="A217" s="36"/>
      <c r="B217" s="26"/>
      <c r="C217" s="26"/>
      <c r="D217" s="9" t="s">
        <v>48</v>
      </c>
      <c r="E217" s="9" t="s">
        <v>49</v>
      </c>
      <c r="F217" s="26"/>
      <c r="G217" s="8"/>
      <c r="H217" s="8"/>
      <c r="I217" s="26"/>
      <c r="J217" s="26"/>
      <c r="L217" s="8"/>
      <c r="M217" s="23"/>
      <c r="N217" s="19"/>
      <c r="O217" s="26"/>
    </row>
    <row r="218" spans="1:15" x14ac:dyDescent="0.35">
      <c r="A218" s="36">
        <v>88</v>
      </c>
      <c r="B218" s="26" t="s">
        <v>44</v>
      </c>
      <c r="C218" s="26" t="s">
        <v>231</v>
      </c>
      <c r="D218" s="9" t="s">
        <v>46</v>
      </c>
      <c r="E218" s="9" t="s">
        <v>47</v>
      </c>
      <c r="F218" s="26">
        <v>229</v>
      </c>
      <c r="I218" s="26">
        <v>52.4</v>
      </c>
      <c r="J218" s="26">
        <v>47.6</v>
      </c>
      <c r="M218" s="23" t="str">
        <f t="shared" ref="M218" si="16">ROUND((I218/GCD(I218,J218)),1)&amp;":"&amp;ROUND((J218/GCD(I218,J218)),1)</f>
        <v>52.4:47.6</v>
      </c>
      <c r="N218" s="19" t="str">
        <f t="shared" ref="N218" si="17">ROUND((I218/SUM(I218,J218)), 32)&amp;":"&amp;ROUND((J218/SUM(I218,J218)),3)</f>
        <v>0.524:0.476</v>
      </c>
      <c r="O218" s="26">
        <v>1.403</v>
      </c>
    </row>
    <row r="219" spans="1:15" x14ac:dyDescent="0.35">
      <c r="A219" s="36"/>
      <c r="B219" s="26"/>
      <c r="C219" s="26"/>
      <c r="D219" s="9" t="s">
        <v>48</v>
      </c>
      <c r="E219" s="9" t="s">
        <v>49</v>
      </c>
      <c r="F219" s="26"/>
      <c r="I219" s="26"/>
      <c r="J219" s="26"/>
      <c r="M219" s="23"/>
      <c r="N219" s="19"/>
      <c r="O219" s="26"/>
    </row>
    <row r="220" spans="1:15" x14ac:dyDescent="0.35">
      <c r="A220" s="36">
        <v>89</v>
      </c>
      <c r="B220" s="19" t="s">
        <v>82</v>
      </c>
      <c r="C220" s="19" t="s">
        <v>232</v>
      </c>
      <c r="D220" t="s">
        <v>84</v>
      </c>
      <c r="E220" t="s">
        <v>85</v>
      </c>
      <c r="F220" s="19">
        <v>138.80000000000001</v>
      </c>
      <c r="G220" s="3">
        <v>90</v>
      </c>
      <c r="H220" s="3">
        <v>340.41</v>
      </c>
      <c r="I220" s="19">
        <v>70.94</v>
      </c>
      <c r="J220" s="19">
        <v>3.98</v>
      </c>
      <c r="K220" s="19">
        <v>25.08</v>
      </c>
      <c r="M220" s="21" t="str">
        <f>ROUND((I220/GCD(I220,J220,K220)),1)&amp;":"&amp;ROUND((J220/GCD(I220,J220,K220)),1)&amp;":"&amp;ROUND((K220/GCD(I220,J220,K220)),1)</f>
        <v>70.9:4:25.1</v>
      </c>
      <c r="N220" s="19" t="str">
        <f>ROUND((I220/SUM(I220,J220,K220)), 2)&amp;":"&amp;ROUND((J220/SUM(I220,J220,K220)),2)&amp;":"&amp;ROUND((K220/SUM(I220,J220,K220)),2)</f>
        <v>0.71:0.04:0.25</v>
      </c>
      <c r="O220" s="19">
        <v>2.3260000000000001</v>
      </c>
    </row>
    <row r="221" spans="1:15" x14ac:dyDescent="0.35">
      <c r="A221" s="36"/>
      <c r="B221" s="19"/>
      <c r="C221" s="19"/>
      <c r="D221" t="s">
        <v>233</v>
      </c>
      <c r="E221" s="9" t="s">
        <v>234</v>
      </c>
      <c r="F221" s="19"/>
      <c r="G221" s="3">
        <v>10</v>
      </c>
      <c r="I221" s="19"/>
      <c r="J221" s="19"/>
      <c r="K221" s="19"/>
      <c r="M221" s="23"/>
      <c r="N221" s="19"/>
      <c r="O221" s="19"/>
    </row>
    <row r="222" spans="1:15" x14ac:dyDescent="0.35">
      <c r="A222" s="36"/>
      <c r="B222" s="19"/>
      <c r="C222" s="19"/>
      <c r="D222" t="s">
        <v>86</v>
      </c>
      <c r="E222" t="s">
        <v>87</v>
      </c>
      <c r="F222" s="19"/>
      <c r="G222" s="3">
        <v>21</v>
      </c>
      <c r="H222" s="3">
        <v>198.26</v>
      </c>
      <c r="I222" s="19"/>
      <c r="J222" s="19"/>
      <c r="K222" s="19"/>
      <c r="M222" s="23"/>
      <c r="N222" s="19"/>
      <c r="O222" s="19"/>
    </row>
    <row r="223" spans="1:15" ht="14.5" customHeight="1" x14ac:dyDescent="0.35">
      <c r="A223" s="36">
        <v>90</v>
      </c>
      <c r="B223" s="19" t="s">
        <v>82</v>
      </c>
      <c r="C223" s="19" t="s">
        <v>235</v>
      </c>
      <c r="D223" t="s">
        <v>84</v>
      </c>
      <c r="E223" t="s">
        <v>85</v>
      </c>
      <c r="F223" s="19">
        <v>138.80000000000001</v>
      </c>
      <c r="G223" s="3">
        <v>80</v>
      </c>
      <c r="H223" s="3">
        <v>340.41</v>
      </c>
      <c r="I223" s="19">
        <v>65.62</v>
      </c>
      <c r="J223" s="19">
        <v>8.2799999999999994</v>
      </c>
      <c r="K223" s="19">
        <v>26.09</v>
      </c>
      <c r="M223" s="21" t="str">
        <f>ROUND((I223/GCD(I223,J223,K223)),1)&amp;":"&amp;ROUND((J223/GCD(I223,J223,K223)),1)&amp;":"&amp;ROUND((K223/GCD(I223,J223,K223)),1)</f>
        <v>65.6:8.3:26.1</v>
      </c>
      <c r="N223" s="19" t="str">
        <f>ROUND((I223/SUM(I223,J223,K223)), 2)&amp;":"&amp;ROUND((J223/SUM(I223,J223,K223)),2)&amp;":"&amp;ROUND((K223/SUM(I223,J223,K223)),2)</f>
        <v>0.66:0.08:0.26</v>
      </c>
      <c r="O223" s="19">
        <v>2.0099999999999998</v>
      </c>
    </row>
    <row r="224" spans="1:15" ht="14.5" customHeight="1" x14ac:dyDescent="0.35">
      <c r="A224" s="36"/>
      <c r="B224" s="19"/>
      <c r="C224" s="19"/>
      <c r="D224" t="s">
        <v>233</v>
      </c>
      <c r="E224" s="9" t="s">
        <v>234</v>
      </c>
      <c r="F224" s="19"/>
      <c r="G224" s="3">
        <v>20</v>
      </c>
      <c r="I224" s="19"/>
      <c r="J224" s="19"/>
      <c r="K224" s="19"/>
      <c r="M224" s="23"/>
      <c r="N224" s="19"/>
      <c r="O224" s="19"/>
    </row>
    <row r="225" spans="1:15" ht="14.5" customHeight="1" x14ac:dyDescent="0.35">
      <c r="A225" s="36"/>
      <c r="B225" s="19"/>
      <c r="C225" s="19"/>
      <c r="D225" t="s">
        <v>86</v>
      </c>
      <c r="E225" t="s">
        <v>87</v>
      </c>
      <c r="F225" s="19"/>
      <c r="G225" s="3">
        <v>21</v>
      </c>
      <c r="H225" s="3">
        <v>198.26</v>
      </c>
      <c r="I225" s="19"/>
      <c r="J225" s="19"/>
      <c r="K225" s="19"/>
      <c r="M225" s="23"/>
      <c r="N225" s="19"/>
      <c r="O225" s="19"/>
    </row>
    <row r="226" spans="1:15" ht="14.5" customHeight="1" x14ac:dyDescent="0.35">
      <c r="A226" s="36">
        <v>91</v>
      </c>
      <c r="B226" s="19" t="s">
        <v>82</v>
      </c>
      <c r="C226" s="19" t="s">
        <v>236</v>
      </c>
      <c r="D226" t="s">
        <v>84</v>
      </c>
      <c r="E226" t="s">
        <v>85</v>
      </c>
      <c r="F226" s="19">
        <v>138.80000000000001</v>
      </c>
      <c r="G226" s="3">
        <v>80</v>
      </c>
      <c r="H226" s="3">
        <v>340.41</v>
      </c>
      <c r="I226" s="19">
        <v>59.85</v>
      </c>
      <c r="J226" s="19">
        <v>12.95</v>
      </c>
      <c r="K226" s="19">
        <v>27.2</v>
      </c>
      <c r="M226" s="21" t="str">
        <f>ROUND((I226/GCD(I226,J226,K226)),1)&amp;":"&amp;ROUND((J226/GCD(I226,J226,K226)),1)&amp;":"&amp;ROUND((K226/GCD(I226,J226,K226)),1)</f>
        <v>59.9:13:27.2</v>
      </c>
      <c r="N226" s="19" t="str">
        <f>ROUND((I226/SUM(I226,J226,K226)), 2)&amp;":"&amp;ROUND((J226/SUM(I226,J226,K226)),2)&amp;":"&amp;ROUND((K226/SUM(I226,J226,K226)),2)</f>
        <v>0.6:0.13:0.27</v>
      </c>
      <c r="O226" s="19">
        <v>1.8140000000000001</v>
      </c>
    </row>
    <row r="227" spans="1:15" ht="14.5" customHeight="1" x14ac:dyDescent="0.35">
      <c r="A227" s="36"/>
      <c r="B227" s="19"/>
      <c r="C227" s="19"/>
      <c r="D227" t="s">
        <v>233</v>
      </c>
      <c r="E227" s="9" t="s">
        <v>234</v>
      </c>
      <c r="F227" s="19"/>
      <c r="G227" s="3">
        <v>20</v>
      </c>
      <c r="I227" s="19"/>
      <c r="J227" s="19"/>
      <c r="K227" s="19"/>
      <c r="M227" s="23"/>
      <c r="N227" s="19"/>
      <c r="O227" s="19"/>
    </row>
    <row r="228" spans="1:15" ht="14.5" customHeight="1" x14ac:dyDescent="0.35">
      <c r="A228" s="36"/>
      <c r="B228" s="19"/>
      <c r="C228" s="19"/>
      <c r="D228" t="s">
        <v>86</v>
      </c>
      <c r="E228" t="s">
        <v>87</v>
      </c>
      <c r="F228" s="19"/>
      <c r="G228" s="3">
        <v>21</v>
      </c>
      <c r="H228" s="3">
        <v>198.26</v>
      </c>
      <c r="I228" s="19"/>
      <c r="J228" s="19"/>
      <c r="K228" s="19"/>
      <c r="M228" s="23"/>
      <c r="N228" s="19"/>
      <c r="O228" s="19"/>
    </row>
    <row r="229" spans="1:15" x14ac:dyDescent="0.35">
      <c r="A229" s="24">
        <v>92</v>
      </c>
      <c r="B229" s="19" t="s">
        <v>237</v>
      </c>
      <c r="C229" s="19"/>
      <c r="D229" t="s">
        <v>128</v>
      </c>
      <c r="F229" s="19">
        <v>79</v>
      </c>
      <c r="I229" s="19">
        <v>50</v>
      </c>
      <c r="J229" s="19">
        <v>50</v>
      </c>
      <c r="K229" s="19"/>
      <c r="M229" s="23" t="str">
        <f>ROUND((I229/GCD(I229,J229)),1)&amp;":"&amp;ROUND((J229/GCD(I229,J229)),1)</f>
        <v>1:1</v>
      </c>
      <c r="N229" s="19" t="str">
        <f>ROUND((I229/SUM(I229,J229)), 32)&amp;":"&amp;ROUND((J229/SUM(I229,J229)),3)</f>
        <v>0.5:0.5</v>
      </c>
      <c r="O229" s="19">
        <v>1.044</v>
      </c>
    </row>
    <row r="230" spans="1:15" x14ac:dyDescent="0.35">
      <c r="A230" s="24"/>
      <c r="B230" s="19"/>
      <c r="C230" s="19"/>
      <c r="D230" t="s">
        <v>238</v>
      </c>
      <c r="F230" s="19"/>
      <c r="I230" s="19"/>
      <c r="J230" s="19"/>
      <c r="K230" s="19"/>
      <c r="M230" s="23"/>
      <c r="N230" s="19"/>
      <c r="O230" s="19"/>
    </row>
    <row r="231" spans="1:15" ht="14.5" customHeight="1" x14ac:dyDescent="0.35">
      <c r="A231" s="36">
        <v>93</v>
      </c>
      <c r="B231" s="19" t="s">
        <v>239</v>
      </c>
      <c r="C231" s="19"/>
      <c r="D231" t="s">
        <v>84</v>
      </c>
      <c r="E231" t="s">
        <v>85</v>
      </c>
      <c r="F231" s="19">
        <v>41</v>
      </c>
      <c r="I231" s="19">
        <v>60</v>
      </c>
      <c r="J231" s="19">
        <v>40</v>
      </c>
      <c r="K231" s="19">
        <v>10</v>
      </c>
      <c r="M231" s="21" t="str">
        <f>ROUND((I231/GCD(I231,J231,K231)),1)&amp;":"&amp;ROUND((J231/GCD(I231,J231,K231)),1)&amp;":"&amp;ROUND((K231/GCD(I231,J231,K231)),1)</f>
        <v>6:4:1</v>
      </c>
      <c r="N231" s="19" t="str">
        <f>ROUND((I231/SUM(I231,J231,K231)), 2)&amp;":"&amp;ROUND((J231/SUM(I231,J231,K231)),2)&amp;":"&amp;ROUND((K231/SUM(I231,J231,K231)),2)</f>
        <v>0.55:0.36:0.09</v>
      </c>
      <c r="O231" s="19">
        <v>1.0209999999999999</v>
      </c>
    </row>
    <row r="232" spans="1:15" ht="14.5" customHeight="1" x14ac:dyDescent="0.35">
      <c r="A232" s="36"/>
      <c r="B232" s="19"/>
      <c r="C232" s="19"/>
      <c r="D232" t="s">
        <v>240</v>
      </c>
      <c r="E232" s="9" t="s">
        <v>241</v>
      </c>
      <c r="F232" s="19"/>
      <c r="I232" s="19"/>
      <c r="J232" s="19"/>
      <c r="K232" s="19"/>
      <c r="M232" s="23"/>
      <c r="N232" s="19"/>
      <c r="O232" s="19"/>
    </row>
    <row r="233" spans="1:15" ht="14.5" customHeight="1" x14ac:dyDescent="0.35">
      <c r="A233" s="36"/>
      <c r="B233" s="19"/>
      <c r="C233" s="19"/>
      <c r="D233" t="s">
        <v>242</v>
      </c>
      <c r="E233" t="s">
        <v>87</v>
      </c>
      <c r="F233" s="19"/>
      <c r="I233" s="19"/>
      <c r="J233" s="19"/>
      <c r="K233" s="19"/>
      <c r="M233" s="23"/>
      <c r="N233" s="19"/>
      <c r="O233" s="19"/>
    </row>
    <row r="234" spans="1:15" x14ac:dyDescent="0.35">
      <c r="A234" s="36">
        <v>94</v>
      </c>
      <c r="B234" s="19" t="s">
        <v>50</v>
      </c>
      <c r="C234" s="19" t="s">
        <v>243</v>
      </c>
      <c r="D234" t="s">
        <v>52</v>
      </c>
      <c r="E234" t="s">
        <v>53</v>
      </c>
      <c r="F234" s="19">
        <v>57.73</v>
      </c>
      <c r="I234" s="19">
        <v>4</v>
      </c>
      <c r="J234" s="19">
        <v>1</v>
      </c>
      <c r="K234" s="20">
        <v>2</v>
      </c>
      <c r="M234" s="21" t="str">
        <f>ROUND((I234/GCD(I234,J234,K234)),1)&amp;":"&amp;ROUND((J234/GCD(I234,J234,K234)),1)&amp;":"&amp;ROUND((K234/GCD(I234,J234,K234)),1)</f>
        <v>4:1:2</v>
      </c>
      <c r="N234" s="19" t="str">
        <f>ROUND((I234/SUM(I234,J234,K234)), 3)&amp;":"&amp;ROUND((J234/SUM(I234,J234,K234)),3)&amp;":"&amp;ROUND((K234/SUM(I234,J234,K234)),3)</f>
        <v>0.571:0.143:0.286</v>
      </c>
      <c r="O234" s="19">
        <v>9.391</v>
      </c>
    </row>
    <row r="235" spans="1:15" ht="14.5" customHeight="1" x14ac:dyDescent="0.35">
      <c r="A235" s="36"/>
      <c r="B235" s="19"/>
      <c r="C235" s="19"/>
      <c r="D235" t="s">
        <v>54</v>
      </c>
      <c r="E235" t="s">
        <v>244</v>
      </c>
      <c r="F235" s="19"/>
      <c r="I235" s="19"/>
      <c r="J235" s="19"/>
      <c r="K235" s="20"/>
      <c r="M235" s="21"/>
      <c r="N235" s="19"/>
      <c r="O235" s="19"/>
    </row>
    <row r="236" spans="1:15" ht="14.5" customHeight="1" x14ac:dyDescent="0.35">
      <c r="A236" s="36"/>
      <c r="B236" s="19"/>
      <c r="C236" s="19"/>
      <c r="D236" t="s">
        <v>245</v>
      </c>
      <c r="E236" t="s">
        <v>57</v>
      </c>
      <c r="F236" s="19"/>
      <c r="I236" s="19"/>
      <c r="J236" s="19"/>
      <c r="K236" s="20"/>
      <c r="M236" s="21"/>
      <c r="N236" s="19"/>
      <c r="O236" s="19"/>
    </row>
    <row r="237" spans="1:15" x14ac:dyDescent="0.35">
      <c r="A237" s="36">
        <v>95</v>
      </c>
      <c r="B237" s="19" t="s">
        <v>50</v>
      </c>
      <c r="C237" s="19" t="s">
        <v>246</v>
      </c>
      <c r="D237" t="s">
        <v>52</v>
      </c>
      <c r="E237" t="s">
        <v>53</v>
      </c>
      <c r="F237" s="19">
        <v>92.92</v>
      </c>
      <c r="I237" s="19">
        <v>6</v>
      </c>
      <c r="J237" s="19">
        <v>1</v>
      </c>
      <c r="K237" s="19">
        <v>3.33</v>
      </c>
      <c r="M237" s="21" t="str">
        <f>ROUND((I237/GCD(I237,J237,K237)),1)&amp;":"&amp;ROUND((J237/GCD(I237,J237,K237)),1)&amp;":"&amp;ROUND((K237/GCD(I237,J237,K237)),1)</f>
        <v>6:1:3.3</v>
      </c>
      <c r="N237" s="19" t="str">
        <f>ROUND((I237/SUM(I237,J237,K237)), 3)&amp;":"&amp;ROUND((J237/SUM(I237,J237,K237)),3)&amp;":"&amp;ROUND((K237/SUM(I237,J237,K237)),3)</f>
        <v>0.581:0.097:0.322</v>
      </c>
      <c r="O237" s="19">
        <v>9.34</v>
      </c>
    </row>
    <row r="238" spans="1:15" x14ac:dyDescent="0.35">
      <c r="A238" s="36"/>
      <c r="B238" s="19"/>
      <c r="C238" s="19"/>
      <c r="D238" t="s">
        <v>54</v>
      </c>
      <c r="E238" t="s">
        <v>244</v>
      </c>
      <c r="F238" s="19"/>
      <c r="I238" s="19"/>
      <c r="J238" s="19"/>
      <c r="K238" s="19"/>
      <c r="M238" s="21"/>
      <c r="N238" s="19"/>
      <c r="O238" s="19"/>
    </row>
    <row r="239" spans="1:15" x14ac:dyDescent="0.35">
      <c r="A239" s="36"/>
      <c r="B239" s="19"/>
      <c r="C239" s="19"/>
      <c r="D239" t="s">
        <v>245</v>
      </c>
      <c r="E239" t="s">
        <v>57</v>
      </c>
      <c r="F239" s="19"/>
      <c r="I239" s="19"/>
      <c r="J239" s="19"/>
      <c r="K239" s="19"/>
      <c r="M239" s="21"/>
      <c r="N239" s="19"/>
      <c r="O239" s="19"/>
    </row>
    <row r="240" spans="1:15" ht="14.5" customHeight="1" x14ac:dyDescent="0.35">
      <c r="A240" s="36">
        <v>96</v>
      </c>
      <c r="B240" s="19" t="s">
        <v>50</v>
      </c>
      <c r="C240" s="19" t="s">
        <v>247</v>
      </c>
      <c r="D240" t="s">
        <v>52</v>
      </c>
      <c r="E240" t="s">
        <v>53</v>
      </c>
      <c r="F240" s="19">
        <v>116.5</v>
      </c>
      <c r="I240" s="19">
        <v>8</v>
      </c>
      <c r="J240" s="19">
        <v>1</v>
      </c>
      <c r="K240" s="19">
        <f>14/3</f>
        <v>4.666666666666667</v>
      </c>
      <c r="M240" s="21" t="str">
        <f>ROUND((I240/GCD(I240,J240,K240)),1)&amp;":"&amp;ROUND((J240/GCD(I240,J240,K240)),1)&amp;":"&amp;ROUND((K240/GCD(I240,J240,K240)),1)</f>
        <v>8:1:4.7</v>
      </c>
      <c r="N240" s="19" t="str">
        <f>ROUND((I240/SUM(I240,J240,K240)), 3)&amp;":"&amp;ROUND((J240/SUM(I240,J240,K240)),3)&amp;":"&amp;ROUND((K240/SUM(I240,J240,K240)),3)</f>
        <v>0.585:0.073:0.341</v>
      </c>
      <c r="O240" s="19">
        <v>9.391</v>
      </c>
    </row>
    <row r="241" spans="1:15" ht="14.5" customHeight="1" x14ac:dyDescent="0.35">
      <c r="A241" s="36"/>
      <c r="B241" s="19"/>
      <c r="C241" s="19"/>
      <c r="D241" t="s">
        <v>54</v>
      </c>
      <c r="E241" t="s">
        <v>244</v>
      </c>
      <c r="F241" s="19"/>
      <c r="I241" s="19"/>
      <c r="J241" s="19"/>
      <c r="K241" s="19"/>
      <c r="M241" s="23"/>
      <c r="N241" s="19"/>
      <c r="O241" s="19"/>
    </row>
    <row r="242" spans="1:15" ht="14.5" customHeight="1" x14ac:dyDescent="0.35">
      <c r="A242" s="36"/>
      <c r="B242" s="19"/>
      <c r="C242" s="19"/>
      <c r="D242" t="s">
        <v>245</v>
      </c>
      <c r="E242" t="s">
        <v>57</v>
      </c>
      <c r="F242" s="19"/>
      <c r="I242" s="19"/>
      <c r="J242" s="19"/>
      <c r="K242" s="19"/>
      <c r="M242" s="23"/>
      <c r="N242" s="19"/>
      <c r="O242" s="19"/>
    </row>
    <row r="243" spans="1:15" x14ac:dyDescent="0.35">
      <c r="A243" s="24">
        <v>97</v>
      </c>
      <c r="B243" s="19" t="s">
        <v>248</v>
      </c>
      <c r="C243" s="19" t="s">
        <v>249</v>
      </c>
      <c r="D243" t="s">
        <v>84</v>
      </c>
      <c r="E243" t="s">
        <v>85</v>
      </c>
      <c r="F243" s="19">
        <v>110</v>
      </c>
      <c r="I243" s="19">
        <v>70</v>
      </c>
      <c r="J243" s="19">
        <v>30</v>
      </c>
      <c r="K243" s="19"/>
      <c r="M243" s="23" t="str">
        <f>ROUND((I243/GCD(I243,J243)),1)&amp;":"&amp;ROUND((J243/GCD(I243,J243)),1)</f>
        <v>7:3</v>
      </c>
      <c r="N243" s="19" t="str">
        <f>ROUND((I243/SUM(I243,J243)), 32)&amp;":"&amp;ROUND((J243/SUM(I243,J243)),3)</f>
        <v>0.7:0.3</v>
      </c>
      <c r="O243" s="19">
        <v>2.7429999999999999</v>
      </c>
    </row>
    <row r="244" spans="1:15" x14ac:dyDescent="0.35">
      <c r="A244" s="24"/>
      <c r="B244" s="19"/>
      <c r="C244" s="19"/>
      <c r="D244" t="s">
        <v>250</v>
      </c>
      <c r="E244" t="s">
        <v>251</v>
      </c>
      <c r="F244" s="19"/>
      <c r="I244" s="19"/>
      <c r="J244" s="19"/>
      <c r="K244" s="19"/>
      <c r="M244" s="23"/>
      <c r="N244" s="19"/>
      <c r="O244" s="19"/>
    </row>
    <row r="245" spans="1:15" x14ac:dyDescent="0.35">
      <c r="A245" s="24">
        <v>98</v>
      </c>
      <c r="B245" s="19" t="s">
        <v>248</v>
      </c>
      <c r="C245" s="19" t="s">
        <v>252</v>
      </c>
      <c r="D245" t="s">
        <v>84</v>
      </c>
      <c r="E245" t="s">
        <v>85</v>
      </c>
      <c r="F245" s="19">
        <v>135</v>
      </c>
      <c r="I245" s="19">
        <v>60</v>
      </c>
      <c r="J245" s="19">
        <v>40</v>
      </c>
      <c r="K245" s="19"/>
      <c r="M245" s="23" t="str">
        <f>ROUND((I245/GCD(I245,J245)),1)&amp;":"&amp;ROUND((J245/GCD(I245,J245)),1)</f>
        <v>3:2</v>
      </c>
      <c r="N245" s="19" t="str">
        <f>ROUND((I245/SUM(I245,J245)), 32)&amp;":"&amp;ROUND((J245/SUM(I245,J245)),3)</f>
        <v>0.6:0.4</v>
      </c>
      <c r="O245" s="19">
        <v>4.5860000000000003</v>
      </c>
    </row>
    <row r="246" spans="1:15" ht="14.5" customHeight="1" x14ac:dyDescent="0.35">
      <c r="A246" s="24"/>
      <c r="B246" s="19"/>
      <c r="C246" s="19"/>
      <c r="D246" t="s">
        <v>250</v>
      </c>
      <c r="E246" t="s">
        <v>251</v>
      </c>
      <c r="F246" s="19"/>
      <c r="I246" s="19"/>
      <c r="J246" s="19"/>
      <c r="K246" s="19"/>
      <c r="M246" s="23"/>
      <c r="N246" s="19"/>
      <c r="O246" s="19"/>
    </row>
    <row r="247" spans="1:15" ht="14.5" customHeight="1" x14ac:dyDescent="0.35">
      <c r="A247" s="24">
        <v>99</v>
      </c>
      <c r="B247" s="19" t="s">
        <v>248</v>
      </c>
      <c r="C247" s="19" t="s">
        <v>253</v>
      </c>
      <c r="D247" t="s">
        <v>84</v>
      </c>
      <c r="E247" t="s">
        <v>85</v>
      </c>
      <c r="F247" s="19">
        <v>145</v>
      </c>
      <c r="I247" s="19">
        <v>50</v>
      </c>
      <c r="J247" s="19">
        <v>50</v>
      </c>
      <c r="K247" s="19"/>
      <c r="M247" s="23" t="str">
        <f>ROUND((I247/GCD(I247,J247)),1)&amp;":"&amp;ROUND((J247/GCD(I247,J247)),1)</f>
        <v>1:1</v>
      </c>
      <c r="N247" s="19" t="str">
        <f>ROUND((I247/SUM(I247,J247)), 32)&amp;":"&amp;ROUND((J247/SUM(I247,J247)),3)</f>
        <v>0.5:0.5</v>
      </c>
      <c r="O247" s="19">
        <v>6.2619999999999996</v>
      </c>
    </row>
    <row r="248" spans="1:15" ht="14.5" customHeight="1" x14ac:dyDescent="0.35">
      <c r="A248" s="24"/>
      <c r="B248" s="19"/>
      <c r="C248" s="19"/>
      <c r="D248" t="s">
        <v>250</v>
      </c>
      <c r="E248" t="s">
        <v>251</v>
      </c>
      <c r="F248" s="19"/>
      <c r="I248" s="19"/>
      <c r="J248" s="19"/>
      <c r="K248" s="19"/>
      <c r="M248" s="23"/>
      <c r="N248" s="19"/>
      <c r="O248" s="19"/>
    </row>
    <row r="249" spans="1:15" ht="14.5" customHeight="1" x14ac:dyDescent="0.35">
      <c r="A249" s="24">
        <v>100</v>
      </c>
      <c r="B249" s="24" t="s">
        <v>254</v>
      </c>
      <c r="C249" s="19" t="s">
        <v>255</v>
      </c>
      <c r="D249" t="s">
        <v>128</v>
      </c>
      <c r="F249" s="19">
        <v>102</v>
      </c>
      <c r="I249" s="19">
        <v>67</v>
      </c>
      <c r="J249" s="19">
        <v>33</v>
      </c>
      <c r="K249" s="19"/>
      <c r="M249" s="23" t="str">
        <f t="shared" ref="M249" si="18">ROUND((I249/GCD(I249,J249)),1)&amp;":"&amp;ROUND((J249/GCD(I249,J249)),1)</f>
        <v>67:33</v>
      </c>
      <c r="N249" s="19" t="str">
        <f t="shared" ref="N249" si="19">ROUND((I249/SUM(I249,J249)), 32)&amp;":"&amp;ROUND((J249/SUM(I249,J249)),3)</f>
        <v>0.67:0.33</v>
      </c>
      <c r="O249" s="19">
        <v>1.704</v>
      </c>
    </row>
    <row r="250" spans="1:15" ht="14.5" customHeight="1" x14ac:dyDescent="0.35">
      <c r="A250" s="24"/>
      <c r="B250" s="24"/>
      <c r="C250" s="19"/>
      <c r="D250" t="s">
        <v>256</v>
      </c>
      <c r="F250" s="19"/>
      <c r="I250" s="19"/>
      <c r="J250" s="19"/>
      <c r="K250" s="19"/>
      <c r="M250" s="23"/>
      <c r="N250" s="19"/>
      <c r="O250" s="19"/>
    </row>
    <row r="251" spans="1:15" ht="14.5" customHeight="1" x14ac:dyDescent="0.35">
      <c r="A251" s="24">
        <v>101</v>
      </c>
      <c r="B251" s="24" t="s">
        <v>254</v>
      </c>
      <c r="C251" s="19" t="s">
        <v>257</v>
      </c>
      <c r="D251" t="s">
        <v>128</v>
      </c>
      <c r="F251" s="19">
        <v>96</v>
      </c>
      <c r="I251" s="19">
        <v>66.67</v>
      </c>
      <c r="J251" s="19">
        <v>33.337000000000003</v>
      </c>
      <c r="K251" s="19"/>
      <c r="M251" s="23" t="str">
        <f t="shared" ref="M251" si="20">ROUND((I251/GCD(I251,J251)),1)&amp;":"&amp;ROUND((J251/GCD(I251,J251)),1)</f>
        <v>2:1</v>
      </c>
      <c r="N251" s="19" t="str">
        <f>ROUND((I251/SUM(I251,J251)), 3)&amp;":"&amp;ROUND((J251/SUM(I251,J251)),3)</f>
        <v>0.667:0.333</v>
      </c>
      <c r="O251" s="19">
        <v>1.706</v>
      </c>
    </row>
    <row r="252" spans="1:15" ht="14.5" customHeight="1" x14ac:dyDescent="0.35">
      <c r="A252" s="24"/>
      <c r="B252" s="24"/>
      <c r="C252" s="19"/>
      <c r="D252" t="s">
        <v>258</v>
      </c>
      <c r="F252" s="19"/>
      <c r="I252" s="19"/>
      <c r="J252" s="19"/>
      <c r="K252" s="19"/>
      <c r="M252" s="23"/>
      <c r="N252" s="19"/>
      <c r="O252" s="19"/>
    </row>
    <row r="253" spans="1:15" ht="14.5" customHeight="1" x14ac:dyDescent="0.35">
      <c r="A253" s="24">
        <v>102</v>
      </c>
      <c r="B253" s="24" t="s">
        <v>254</v>
      </c>
      <c r="C253" s="19" t="s">
        <v>259</v>
      </c>
      <c r="D253" t="s">
        <v>128</v>
      </c>
      <c r="F253" s="19">
        <v>95</v>
      </c>
      <c r="I253" s="19">
        <v>67.599999999999994</v>
      </c>
      <c r="J253" s="19">
        <v>32.4</v>
      </c>
      <c r="K253" s="19"/>
      <c r="M253" s="23" t="str">
        <f t="shared" ref="M253" si="21">ROUND((I253/GCD(I253,J253)),1)&amp;":"&amp;ROUND((J253/GCD(I253,J253)),1)</f>
        <v>67.6:32.4</v>
      </c>
      <c r="N253" s="19" t="str">
        <f>ROUND((I253/SUM(I253,J253)), 4)&amp;":"&amp;ROUND((J253/SUM(I253,J253)),4)</f>
        <v>0.676:0.324</v>
      </c>
      <c r="O253" s="19">
        <v>2.1629999999999998</v>
      </c>
    </row>
    <row r="254" spans="1:15" ht="14.5" customHeight="1" x14ac:dyDescent="0.35">
      <c r="A254" s="24"/>
      <c r="B254" s="24"/>
      <c r="C254" s="19"/>
      <c r="D254" t="s">
        <v>260</v>
      </c>
      <c r="F254" s="19"/>
      <c r="I254" s="19"/>
      <c r="J254" s="19"/>
      <c r="K254" s="19"/>
      <c r="M254" s="23"/>
      <c r="N254" s="19"/>
      <c r="O254" s="19"/>
    </row>
    <row r="255" spans="1:15" x14ac:dyDescent="0.35">
      <c r="A255" s="24">
        <v>103</v>
      </c>
      <c r="B255" s="24" t="s">
        <v>254</v>
      </c>
      <c r="C255" s="19" t="s">
        <v>261</v>
      </c>
      <c r="D255" t="s">
        <v>128</v>
      </c>
      <c r="F255" s="19">
        <v>93</v>
      </c>
      <c r="I255" s="19">
        <v>67.739999999999995</v>
      </c>
      <c r="J255" s="19">
        <v>32.26</v>
      </c>
      <c r="K255" s="19"/>
      <c r="M255" s="23" t="str">
        <f t="shared" ref="M255" si="22">ROUND((I255/GCD(I255,J255)),1)&amp;":"&amp;ROUND((J255/GCD(I255,J255)),1)</f>
        <v>67.7:32.3</v>
      </c>
      <c r="N255" s="19" t="str">
        <f>ROUND((I255/SUM(I255,J255)), 4)&amp;":"&amp;ROUND((J255/SUM(I255,J255)),4)</f>
        <v>0.6774:0.3226</v>
      </c>
      <c r="O255" s="19">
        <v>1.236</v>
      </c>
    </row>
    <row r="256" spans="1:15" ht="14.5" customHeight="1" x14ac:dyDescent="0.35">
      <c r="A256" s="24"/>
      <c r="B256" s="24"/>
      <c r="C256" s="19"/>
      <c r="D256" t="s">
        <v>260</v>
      </c>
      <c r="F256" s="19"/>
      <c r="I256" s="19"/>
      <c r="J256" s="19"/>
      <c r="K256" s="19"/>
      <c r="M256" s="23"/>
      <c r="N256" s="19"/>
      <c r="O256" s="19"/>
    </row>
    <row r="257" spans="1:15" ht="14.5" customHeight="1" x14ac:dyDescent="0.35">
      <c r="A257" s="24">
        <v>104</v>
      </c>
      <c r="B257" s="24" t="s">
        <v>254</v>
      </c>
      <c r="C257" s="19" t="s">
        <v>262</v>
      </c>
      <c r="D257" t="s">
        <v>128</v>
      </c>
      <c r="F257" s="19">
        <v>88</v>
      </c>
      <c r="I257" s="19">
        <v>68.75</v>
      </c>
      <c r="J257" s="19">
        <v>31.25</v>
      </c>
      <c r="K257" s="19"/>
      <c r="M257" s="23" t="str">
        <f t="shared" ref="M257" si="23">ROUND((I257/GCD(I257,J257)),1)&amp;":"&amp;ROUND((J257/GCD(I257,J257)),1)</f>
        <v>68.8:31.3</v>
      </c>
      <c r="N257" s="19" t="str">
        <f>ROUND((I257/SUM(I257,J257)), 4)&amp;":"&amp;ROUND((J257/SUM(I257,J257)),4)</f>
        <v>0.6875:0.3125</v>
      </c>
      <c r="O257" s="19">
        <v>1.798</v>
      </c>
    </row>
    <row r="258" spans="1:15" ht="14.5" customHeight="1" x14ac:dyDescent="0.35">
      <c r="A258" s="24"/>
      <c r="B258" s="24"/>
      <c r="C258" s="19"/>
      <c r="D258" t="s">
        <v>260</v>
      </c>
      <c r="F258" s="19"/>
      <c r="I258" s="19"/>
      <c r="J258" s="19"/>
      <c r="K258" s="19"/>
      <c r="M258" s="23"/>
      <c r="N258" s="19"/>
      <c r="O258" s="19"/>
    </row>
    <row r="259" spans="1:15" ht="14.5" customHeight="1" x14ac:dyDescent="0.35">
      <c r="A259" s="24">
        <v>105</v>
      </c>
      <c r="B259" s="24" t="s">
        <v>254</v>
      </c>
      <c r="C259" s="19" t="s">
        <v>263</v>
      </c>
      <c r="D259" t="s">
        <v>128</v>
      </c>
      <c r="F259" s="19">
        <v>76</v>
      </c>
      <c r="I259" s="19">
        <v>71.260000000000005</v>
      </c>
      <c r="J259" s="19">
        <v>28.73</v>
      </c>
      <c r="K259" s="19"/>
      <c r="M259" s="23" t="str">
        <f t="shared" ref="M259" si="24">ROUND((I259/GCD(I259,J259)),1)&amp;":"&amp;ROUND((J259/GCD(I259,J259)),1)</f>
        <v>71.3:28.7</v>
      </c>
      <c r="N259" s="19" t="str">
        <f>ROUND((I259/SUM(I259,J259)), 4)&amp;":"&amp;ROUND((J259/SUM(I259,J259)),4)</f>
        <v>0.7127:0.2873</v>
      </c>
      <c r="O259" s="19">
        <v>2.6509999999999998</v>
      </c>
    </row>
    <row r="260" spans="1:15" ht="14.5" customHeight="1" x14ac:dyDescent="0.35">
      <c r="A260" s="24"/>
      <c r="B260" s="24"/>
      <c r="C260" s="19"/>
      <c r="D260" t="s">
        <v>260</v>
      </c>
      <c r="F260" s="19"/>
      <c r="I260" s="19"/>
      <c r="J260" s="19"/>
      <c r="K260" s="19"/>
      <c r="M260" s="23"/>
      <c r="N260" s="19"/>
      <c r="O260" s="19"/>
    </row>
    <row r="261" spans="1:15" x14ac:dyDescent="0.35">
      <c r="A261" s="24">
        <v>106</v>
      </c>
      <c r="B261" s="24" t="s">
        <v>254</v>
      </c>
      <c r="C261" s="19" t="s">
        <v>264</v>
      </c>
      <c r="D261" t="s">
        <v>265</v>
      </c>
      <c r="F261" s="19">
        <v>83</v>
      </c>
      <c r="I261" s="19">
        <v>61.39</v>
      </c>
      <c r="J261" s="19">
        <v>23.59</v>
      </c>
      <c r="K261" s="19">
        <v>15.35</v>
      </c>
      <c r="M261" s="21" t="str">
        <f>ROUND((I261/GCD(I261,J261,K261)),1)&amp;":"&amp;ROUND((J261/GCD(I261,J261,K261)),1)&amp;":"&amp;ROUND((K261/GCD(I261,J261,K261)),1)</f>
        <v>61.4:23.6:15.4</v>
      </c>
      <c r="N261" s="19" t="str">
        <f>ROUND((I261/SUM(I261,J261,K261)), 3)&amp;":"&amp;ROUND((J261/SUM(I261,J261,K261)),3)&amp;":"&amp;ROUND((K261/SUM(I261,J261,K261)),3)</f>
        <v>0.612:0.235:0.153</v>
      </c>
      <c r="O261" s="19">
        <v>2.1459999999999999</v>
      </c>
    </row>
    <row r="262" spans="1:15" x14ac:dyDescent="0.35">
      <c r="A262" s="24"/>
      <c r="B262" s="24"/>
      <c r="C262" s="19"/>
      <c r="D262" t="s">
        <v>260</v>
      </c>
      <c r="F262" s="19"/>
      <c r="I262" s="19"/>
      <c r="J262" s="19"/>
      <c r="K262" s="19"/>
      <c r="M262" s="23"/>
      <c r="N262" s="19"/>
      <c r="O262" s="19"/>
    </row>
    <row r="263" spans="1:15" x14ac:dyDescent="0.35">
      <c r="A263" s="24"/>
      <c r="B263" s="24"/>
      <c r="C263" s="19"/>
      <c r="D263" t="s">
        <v>266</v>
      </c>
      <c r="F263" s="19"/>
      <c r="I263" s="19"/>
      <c r="J263" s="19"/>
      <c r="K263" s="19"/>
      <c r="M263" s="23"/>
      <c r="N263" s="19"/>
      <c r="O263" s="19"/>
    </row>
    <row r="264" spans="1:15" ht="14.5" customHeight="1" x14ac:dyDescent="0.35">
      <c r="A264" s="24">
        <v>107</v>
      </c>
      <c r="B264" s="24" t="s">
        <v>254</v>
      </c>
      <c r="C264" s="19" t="s">
        <v>267</v>
      </c>
      <c r="D264" t="s">
        <v>265</v>
      </c>
      <c r="F264" s="19">
        <v>73</v>
      </c>
      <c r="I264" s="19">
        <v>57.98</v>
      </c>
      <c r="J264" s="19">
        <v>15.73</v>
      </c>
      <c r="K264" s="19">
        <v>26.28</v>
      </c>
      <c r="M264" s="21" t="str">
        <f>ROUND((I264/GCD(I264,J264,K264)),1)&amp;":"&amp;ROUND((J264/GCD(I264,J264,K264)),1)&amp;":"&amp;ROUND((K264/GCD(I264,J264,K264)),1)</f>
        <v>58:15.7:26.3</v>
      </c>
      <c r="N264" s="19" t="str">
        <f>ROUND((I264/SUM(I264,J264,K264)), 3)&amp;":"&amp;ROUND((J264/SUM(I264,J264,K264)),3)&amp;":"&amp;ROUND((K264/SUM(I264,J264,K264)),3)</f>
        <v>0.58:0.157:0.263</v>
      </c>
      <c r="O264" s="19">
        <v>2.073</v>
      </c>
    </row>
    <row r="265" spans="1:15" ht="14.5" customHeight="1" x14ac:dyDescent="0.35">
      <c r="A265" s="24"/>
      <c r="B265" s="24"/>
      <c r="C265" s="19"/>
      <c r="D265" t="s">
        <v>260</v>
      </c>
      <c r="F265" s="19"/>
      <c r="I265" s="19"/>
      <c r="J265" s="19"/>
      <c r="K265" s="19"/>
      <c r="M265" s="23"/>
      <c r="N265" s="19"/>
      <c r="O265" s="19"/>
    </row>
    <row r="266" spans="1:15" ht="14.5" customHeight="1" x14ac:dyDescent="0.35">
      <c r="A266" s="24"/>
      <c r="B266" s="24"/>
      <c r="C266" s="19"/>
      <c r="D266" t="s">
        <v>266</v>
      </c>
      <c r="F266" s="19"/>
      <c r="I266" s="19"/>
      <c r="J266" s="19"/>
      <c r="K266" s="19"/>
      <c r="M266" s="23"/>
      <c r="N266" s="19"/>
      <c r="O266" s="19"/>
    </row>
    <row r="267" spans="1:15" ht="14.5" customHeight="1" x14ac:dyDescent="0.35">
      <c r="A267" s="24">
        <v>108</v>
      </c>
      <c r="B267" s="24" t="s">
        <v>254</v>
      </c>
      <c r="C267" s="19" t="s">
        <v>268</v>
      </c>
      <c r="D267" t="s">
        <v>265</v>
      </c>
      <c r="F267" s="19">
        <v>58</v>
      </c>
      <c r="I267" s="19">
        <v>53.27</v>
      </c>
      <c r="J267" s="19">
        <v>6.72</v>
      </c>
      <c r="K267" s="19">
        <v>40</v>
      </c>
      <c r="M267" s="21" t="str">
        <f t="shared" ref="M267" si="25">ROUND((I267/GCD(I267,J267,K267)),1)&amp;":"&amp;ROUND((J267/GCD(I267,J267,K267)),1)&amp;":"&amp;ROUND((K267/GCD(I267,J267,K267)),1)</f>
        <v>53.3:6.7:40</v>
      </c>
      <c r="N267" s="19" t="str">
        <f t="shared" ref="N267" si="26">ROUND((I267/SUM(I267,J267,K267)), 3)&amp;":"&amp;ROUND((J267/SUM(I267,J267,K267)),3)&amp;":"&amp;ROUND((K267/SUM(I267,J267,K267)),3)</f>
        <v>0.533:0.067:0.4</v>
      </c>
      <c r="O267" s="19">
        <v>1.236</v>
      </c>
    </row>
    <row r="268" spans="1:15" ht="14.5" customHeight="1" x14ac:dyDescent="0.35">
      <c r="A268" s="24"/>
      <c r="B268" s="24"/>
      <c r="C268" s="19"/>
      <c r="D268" t="s">
        <v>260</v>
      </c>
      <c r="F268" s="19"/>
      <c r="I268" s="19"/>
      <c r="J268" s="19"/>
      <c r="K268" s="19"/>
      <c r="M268" s="23"/>
      <c r="N268" s="19"/>
      <c r="O268" s="19"/>
    </row>
    <row r="269" spans="1:15" ht="14.5" customHeight="1" x14ac:dyDescent="0.35">
      <c r="A269" s="24"/>
      <c r="B269" s="24"/>
      <c r="C269" s="19"/>
      <c r="D269" t="s">
        <v>266</v>
      </c>
      <c r="F269" s="19"/>
      <c r="I269" s="19"/>
      <c r="J269" s="19"/>
      <c r="K269" s="19"/>
      <c r="M269" s="23"/>
      <c r="N269" s="19"/>
      <c r="O269" s="19"/>
    </row>
    <row r="270" spans="1:15" ht="14.5" customHeight="1" x14ac:dyDescent="0.35">
      <c r="A270" s="24">
        <v>109</v>
      </c>
      <c r="B270" s="24" t="s">
        <v>254</v>
      </c>
      <c r="C270" s="19" t="s">
        <v>269</v>
      </c>
      <c r="D270" t="s">
        <v>128</v>
      </c>
      <c r="F270" s="19">
        <v>87</v>
      </c>
      <c r="I270" s="19">
        <v>57.81</v>
      </c>
      <c r="J270" s="19">
        <v>15.8</v>
      </c>
      <c r="K270" s="19">
        <v>26.39</v>
      </c>
      <c r="M270" s="21" t="str">
        <f t="shared" ref="M270" si="27">ROUND((I270/GCD(I270,J270,K270)),1)&amp;":"&amp;ROUND((J270/GCD(I270,J270,K270)),1)&amp;":"&amp;ROUND((K270/GCD(I270,J270,K270)),1)</f>
        <v>57.8:15.8:26.4</v>
      </c>
      <c r="N270" s="19" t="str">
        <f t="shared" ref="N270" si="28">ROUND((I270/SUM(I270,J270,K270)), 3)&amp;":"&amp;ROUND((J270/SUM(I270,J270,K270)),3)&amp;":"&amp;ROUND((K270/SUM(I270,J270,K270)),3)</f>
        <v>0.578:0.158:0.264</v>
      </c>
      <c r="O270" s="19">
        <v>2.536</v>
      </c>
    </row>
    <row r="271" spans="1:15" ht="14.5" customHeight="1" x14ac:dyDescent="0.35">
      <c r="A271" s="24"/>
      <c r="B271" s="24"/>
      <c r="C271" s="19"/>
      <c r="D271" t="s">
        <v>260</v>
      </c>
      <c r="F271" s="19"/>
      <c r="I271" s="19"/>
      <c r="J271" s="19"/>
      <c r="K271" s="19"/>
      <c r="M271" s="23"/>
      <c r="N271" s="19"/>
      <c r="O271" s="19"/>
    </row>
    <row r="272" spans="1:15" ht="14.5" customHeight="1" x14ac:dyDescent="0.35">
      <c r="A272" s="24"/>
      <c r="B272" s="24"/>
      <c r="C272" s="19"/>
      <c r="D272" t="s">
        <v>270</v>
      </c>
      <c r="F272" s="19"/>
      <c r="I272" s="19"/>
      <c r="J272" s="19"/>
      <c r="K272" s="19"/>
      <c r="M272" s="23"/>
      <c r="N272" s="19"/>
      <c r="O272" s="19"/>
    </row>
    <row r="273" spans="1:15" ht="14.5" customHeight="1" x14ac:dyDescent="0.35">
      <c r="A273" s="24">
        <v>110</v>
      </c>
      <c r="B273" s="24" t="s">
        <v>254</v>
      </c>
      <c r="C273" s="19" t="s">
        <v>271</v>
      </c>
      <c r="D273" t="s">
        <v>128</v>
      </c>
      <c r="F273" s="19">
        <v>81</v>
      </c>
      <c r="I273" s="19">
        <v>57.81</v>
      </c>
      <c r="J273" s="19">
        <v>15.8</v>
      </c>
      <c r="K273" s="19">
        <v>26.39</v>
      </c>
      <c r="M273" s="21" t="str">
        <f t="shared" ref="M273" si="29">ROUND((I273/GCD(I273,J273,K273)),1)&amp;":"&amp;ROUND((J273/GCD(I273,J273,K273)),1)&amp;":"&amp;ROUND((K273/GCD(I273,J273,K273)),1)</f>
        <v>57.8:15.8:26.4</v>
      </c>
      <c r="N273" s="19" t="str">
        <f t="shared" ref="N273" si="30">ROUND((I273/SUM(I273,J273,K273)), 3)&amp;":"&amp;ROUND((J273/SUM(I273,J273,K273)),3)&amp;":"&amp;ROUND((K273/SUM(I273,J273,K273)),3)</f>
        <v>0.578:0.158:0.264</v>
      </c>
      <c r="O273" s="19">
        <v>2.2330000000000001</v>
      </c>
    </row>
    <row r="274" spans="1:15" ht="14.5" customHeight="1" x14ac:dyDescent="0.35">
      <c r="A274" s="24"/>
      <c r="B274" s="24"/>
      <c r="C274" s="19"/>
      <c r="D274" t="s">
        <v>260</v>
      </c>
      <c r="F274" s="19"/>
      <c r="I274" s="19"/>
      <c r="J274" s="19"/>
      <c r="K274" s="19"/>
      <c r="M274" s="23"/>
      <c r="N274" s="19"/>
      <c r="O274" s="19"/>
    </row>
    <row r="275" spans="1:15" ht="14.5" customHeight="1" x14ac:dyDescent="0.35">
      <c r="A275" s="24"/>
      <c r="B275" s="24"/>
      <c r="C275" s="19"/>
      <c r="D275" t="s">
        <v>270</v>
      </c>
      <c r="F275" s="19"/>
      <c r="I275" s="19"/>
      <c r="J275" s="19"/>
      <c r="K275" s="19"/>
      <c r="M275" s="23"/>
      <c r="N275" s="19"/>
      <c r="O275" s="19"/>
    </row>
    <row r="276" spans="1:15" ht="14.5" customHeight="1" x14ac:dyDescent="0.35">
      <c r="A276" s="24">
        <v>111</v>
      </c>
      <c r="B276" s="24" t="s">
        <v>254</v>
      </c>
      <c r="C276" s="19" t="s">
        <v>272</v>
      </c>
      <c r="D276" t="s">
        <v>128</v>
      </c>
      <c r="F276" s="19">
        <v>62</v>
      </c>
      <c r="I276" s="19">
        <v>62.55</v>
      </c>
      <c r="J276" s="19">
        <v>14.08</v>
      </c>
      <c r="K276" s="19">
        <v>23.37</v>
      </c>
      <c r="M276" s="21" t="str">
        <f t="shared" ref="M276" si="31">ROUND((I276/GCD(I276,J276,K276)),1)&amp;":"&amp;ROUND((J276/GCD(I276,J276,K276)),1)&amp;":"&amp;ROUND((K276/GCD(I276,J276,K276)),1)</f>
        <v>62.6:14.1:23.4</v>
      </c>
      <c r="N276" s="19" t="str">
        <f t="shared" ref="N276" si="32">ROUND((I276/SUM(I276,J276,K276)), 3)&amp;":"&amp;ROUND((J276/SUM(I276,J276,K276)),3)&amp;":"&amp;ROUND((K276/SUM(I276,J276,K276)),3)</f>
        <v>0.626:0.141:0.234</v>
      </c>
      <c r="O276" s="19">
        <v>1.9279999999999999</v>
      </c>
    </row>
    <row r="277" spans="1:15" ht="14.5" customHeight="1" x14ac:dyDescent="0.35">
      <c r="A277" s="24"/>
      <c r="B277" s="24"/>
      <c r="C277" s="19"/>
      <c r="D277" t="s">
        <v>260</v>
      </c>
      <c r="F277" s="19"/>
      <c r="I277" s="19"/>
      <c r="J277" s="19"/>
      <c r="K277" s="19"/>
      <c r="M277" s="23"/>
      <c r="N277" s="19"/>
      <c r="O277" s="19"/>
    </row>
    <row r="278" spans="1:15" ht="14.5" customHeight="1" x14ac:dyDescent="0.35">
      <c r="A278" s="24"/>
      <c r="B278" s="24"/>
      <c r="C278" s="19"/>
      <c r="D278" t="s">
        <v>273</v>
      </c>
      <c r="F278" s="19"/>
      <c r="I278" s="19"/>
      <c r="J278" s="19"/>
      <c r="K278" s="19"/>
      <c r="M278" s="23"/>
      <c r="N278" s="19"/>
      <c r="O278" s="19"/>
    </row>
    <row r="279" spans="1:15" ht="14.5" customHeight="1" x14ac:dyDescent="0.35">
      <c r="A279" s="24">
        <v>112</v>
      </c>
      <c r="B279" s="24" t="s">
        <v>254</v>
      </c>
      <c r="C279" s="19" t="s">
        <v>274</v>
      </c>
      <c r="D279" t="s">
        <v>128</v>
      </c>
      <c r="F279" s="19">
        <v>97</v>
      </c>
      <c r="I279" s="19">
        <v>65.52</v>
      </c>
      <c r="J279" s="19">
        <v>3.13</v>
      </c>
      <c r="K279" s="19">
        <v>31.36</v>
      </c>
      <c r="M279" s="21" t="str">
        <f t="shared" ref="M279" si="33">ROUND((I279/GCD(I279,J279,K279)),1)&amp;":"&amp;ROUND((J279/GCD(I279,J279,K279)),1)&amp;":"&amp;ROUND((K279/GCD(I279,J279,K279)),1)</f>
        <v>65.5:3.1:31.4</v>
      </c>
      <c r="N279" s="19" t="str">
        <f t="shared" ref="N279" si="34">ROUND((I279/SUM(I279,J279,K279)), 3)&amp;":"&amp;ROUND((J279/SUM(I279,J279,K279)),3)&amp;":"&amp;ROUND((K279/SUM(I279,J279,K279)),3)</f>
        <v>0.655:0.031:0.314</v>
      </c>
      <c r="O279" s="19">
        <v>2.14</v>
      </c>
    </row>
    <row r="280" spans="1:15" ht="14.5" customHeight="1" x14ac:dyDescent="0.35">
      <c r="A280" s="24"/>
      <c r="B280" s="24"/>
      <c r="C280" s="19"/>
      <c r="D280" t="s">
        <v>275</v>
      </c>
      <c r="F280" s="19"/>
      <c r="I280" s="19"/>
      <c r="J280" s="19"/>
      <c r="K280" s="19"/>
      <c r="M280" s="23"/>
      <c r="N280" s="19"/>
      <c r="O280" s="19"/>
    </row>
    <row r="281" spans="1:15" ht="14.5" customHeight="1" x14ac:dyDescent="0.35">
      <c r="A281" s="24"/>
      <c r="B281" s="24"/>
      <c r="C281" s="19"/>
      <c r="D281" t="s">
        <v>260</v>
      </c>
      <c r="F281" s="19"/>
      <c r="I281" s="19"/>
      <c r="J281" s="19"/>
      <c r="K281" s="19"/>
      <c r="M281" s="23"/>
      <c r="N281" s="19"/>
      <c r="O281" s="19"/>
    </row>
    <row r="282" spans="1:15" x14ac:dyDescent="0.35">
      <c r="A282" s="24">
        <v>113</v>
      </c>
      <c r="B282" s="24" t="s">
        <v>254</v>
      </c>
      <c r="C282" s="19" t="s">
        <v>276</v>
      </c>
      <c r="D282" t="s">
        <v>277</v>
      </c>
      <c r="F282" s="19">
        <v>72</v>
      </c>
      <c r="I282" s="19">
        <v>65.52</v>
      </c>
      <c r="J282" s="19">
        <v>15.67</v>
      </c>
      <c r="K282" s="19">
        <v>18.809999999999999</v>
      </c>
      <c r="M282" s="21" t="str">
        <f t="shared" ref="M282" si="35">ROUND((I282/GCD(I282,J282,K282)),1)&amp;":"&amp;ROUND((J282/GCD(I282,J282,K282)),1)&amp;":"&amp;ROUND((K282/GCD(I282,J282,K282)),1)</f>
        <v>65.5:15.7:18.8</v>
      </c>
      <c r="N282" s="19" t="str">
        <f t="shared" ref="N282" si="36">ROUND((I282/SUM(I282,J282,K282)), 3)&amp;":"&amp;ROUND((J282/SUM(I282,J282,K282)),3)&amp;":"&amp;ROUND((K282/SUM(I282,J282,K282)),3)</f>
        <v>0.655:0.157:0.188</v>
      </c>
      <c r="O282" s="19">
        <v>2.157</v>
      </c>
    </row>
    <row r="283" spans="1:15" ht="14.5" customHeight="1" x14ac:dyDescent="0.35">
      <c r="A283" s="24"/>
      <c r="B283" s="24"/>
      <c r="C283" s="19"/>
      <c r="D283" t="s">
        <v>275</v>
      </c>
      <c r="F283" s="19"/>
      <c r="I283" s="19"/>
      <c r="J283" s="19"/>
      <c r="K283" s="19"/>
      <c r="M283" s="23"/>
      <c r="N283" s="19"/>
      <c r="O283" s="19"/>
    </row>
    <row r="284" spans="1:15" ht="14.5" customHeight="1" x14ac:dyDescent="0.35">
      <c r="A284" s="24"/>
      <c r="B284" s="24"/>
      <c r="C284" s="19"/>
      <c r="D284" t="s">
        <v>278</v>
      </c>
      <c r="F284" s="19"/>
      <c r="I284" s="19"/>
      <c r="J284" s="19"/>
      <c r="K284" s="19"/>
      <c r="M284" s="23"/>
      <c r="N284" s="19"/>
      <c r="O284" s="19"/>
    </row>
    <row r="285" spans="1:15" ht="14.5" customHeight="1" x14ac:dyDescent="0.35">
      <c r="A285" s="24">
        <v>114</v>
      </c>
      <c r="B285" s="24" t="s">
        <v>254</v>
      </c>
      <c r="C285" s="19" t="s">
        <v>279</v>
      </c>
      <c r="D285" t="s">
        <v>280</v>
      </c>
      <c r="F285" s="19">
        <v>102</v>
      </c>
      <c r="I285" s="19">
        <v>65.52</v>
      </c>
      <c r="J285" s="19">
        <v>33.81</v>
      </c>
      <c r="K285" s="19">
        <v>0.68</v>
      </c>
      <c r="M285" s="21" t="str">
        <f t="shared" ref="M285" si="37">ROUND((I285/GCD(I285,J285,K285)),1)&amp;":"&amp;ROUND((J285/GCD(I285,J285,K285)),1)&amp;":"&amp;ROUND((K285/GCD(I285,J285,K285)),1)</f>
        <v>65.5:33.8:0.7</v>
      </c>
      <c r="N285" s="19" t="str">
        <f t="shared" ref="N285" si="38">ROUND((I285/SUM(I285,J285,K285)), 3)&amp;":"&amp;ROUND((J285/SUM(I285,J285,K285)),3)&amp;":"&amp;ROUND((K285/SUM(I285,J285,K285)),3)</f>
        <v>0.655:0.338:0.007</v>
      </c>
      <c r="O285" s="19">
        <v>1.7050000000000001</v>
      </c>
    </row>
    <row r="286" spans="1:15" ht="14.5" customHeight="1" x14ac:dyDescent="0.35">
      <c r="A286" s="24"/>
      <c r="B286" s="24"/>
      <c r="C286" s="19"/>
      <c r="D286" t="s">
        <v>256</v>
      </c>
      <c r="F286" s="19"/>
      <c r="I286" s="19"/>
      <c r="J286" s="19"/>
      <c r="K286" s="19"/>
      <c r="M286" s="23"/>
      <c r="N286" s="19"/>
      <c r="O286" s="19"/>
    </row>
    <row r="287" spans="1:15" ht="14.5" customHeight="1" x14ac:dyDescent="0.35">
      <c r="A287" s="24"/>
      <c r="B287" s="24"/>
      <c r="C287" s="19"/>
      <c r="D287" t="s">
        <v>260</v>
      </c>
      <c r="F287" s="19"/>
      <c r="I287" s="19"/>
      <c r="J287" s="19"/>
      <c r="K287" s="19"/>
      <c r="M287" s="23"/>
      <c r="N287" s="19"/>
      <c r="O287" s="19"/>
    </row>
    <row r="288" spans="1:15" ht="14.5" customHeight="1" x14ac:dyDescent="0.35">
      <c r="A288" s="24">
        <v>115</v>
      </c>
      <c r="B288" s="24" t="s">
        <v>254</v>
      </c>
      <c r="C288" s="19" t="s">
        <v>281</v>
      </c>
      <c r="D288" t="s">
        <v>128</v>
      </c>
      <c r="F288" s="19">
        <v>101</v>
      </c>
      <c r="I288" s="19">
        <v>65.52</v>
      </c>
      <c r="J288" s="19">
        <v>33.81</v>
      </c>
      <c r="K288" s="19">
        <v>0.68</v>
      </c>
      <c r="M288" s="21" t="str">
        <f t="shared" ref="M288" si="39">ROUND((I288/GCD(I288,J288,K288)),1)&amp;":"&amp;ROUND((J288/GCD(I288,J288,K288)),1)&amp;":"&amp;ROUND((K288/GCD(I288,J288,K288)),1)</f>
        <v>65.5:33.8:0.7</v>
      </c>
      <c r="N288" s="19" t="str">
        <f t="shared" ref="N288" si="40">ROUND((I288/SUM(I288,J288,K288)), 3)&amp;":"&amp;ROUND((J288/SUM(I288,J288,K288)),3)&amp;":"&amp;ROUND((K288/SUM(I288,J288,K288)),3)</f>
        <v>0.655:0.338:0.007</v>
      </c>
      <c r="O288" s="19">
        <v>1.802</v>
      </c>
    </row>
    <row r="289" spans="1:15" ht="14.5" customHeight="1" x14ac:dyDescent="0.35">
      <c r="A289" s="24"/>
      <c r="B289" s="24"/>
      <c r="C289" s="19"/>
      <c r="D289" t="s">
        <v>256</v>
      </c>
      <c r="F289" s="19"/>
      <c r="I289" s="19"/>
      <c r="J289" s="19"/>
      <c r="K289" s="19"/>
      <c r="M289" s="23"/>
      <c r="N289" s="19"/>
      <c r="O289" s="19"/>
    </row>
    <row r="290" spans="1:15" ht="14.5" customHeight="1" x14ac:dyDescent="0.35">
      <c r="A290" s="24"/>
      <c r="B290" s="24"/>
      <c r="C290" s="19"/>
      <c r="D290" t="s">
        <v>278</v>
      </c>
      <c r="F290" s="19"/>
      <c r="I290" s="19"/>
      <c r="J290" s="19"/>
      <c r="K290" s="19"/>
      <c r="M290" s="23"/>
      <c r="N290" s="19"/>
      <c r="O290" s="19"/>
    </row>
    <row r="291" spans="1:15" ht="14.5" customHeight="1" x14ac:dyDescent="0.35">
      <c r="A291" s="24">
        <v>116</v>
      </c>
      <c r="B291" s="24" t="s">
        <v>254</v>
      </c>
      <c r="C291" s="19" t="s">
        <v>282</v>
      </c>
      <c r="D291" t="s">
        <v>128</v>
      </c>
      <c r="F291" s="19">
        <v>96</v>
      </c>
      <c r="I291" s="19">
        <v>65.52</v>
      </c>
      <c r="J291" s="19">
        <v>33.81</v>
      </c>
      <c r="K291" s="19">
        <v>0.68</v>
      </c>
      <c r="M291" s="21" t="str">
        <f t="shared" ref="M291" si="41">ROUND((I291/GCD(I291,J291,K291)),1)&amp;":"&amp;ROUND((J291/GCD(I291,J291,K291)),1)&amp;":"&amp;ROUND((K291/GCD(I291,J291,K291)),1)</f>
        <v>65.5:33.8:0.7</v>
      </c>
      <c r="N291" s="19" t="str">
        <f t="shared" ref="N291" si="42">ROUND((I291/SUM(I291,J291,K291)), 3)&amp;":"&amp;ROUND((J291/SUM(I291,J291,K291)),3)&amp;":"&amp;ROUND((K291/SUM(I291,J291,K291)),3)</f>
        <v>0.655:0.338:0.007</v>
      </c>
      <c r="O291" s="19">
        <v>1.7130000000000001</v>
      </c>
    </row>
    <row r="292" spans="1:15" ht="14.5" customHeight="1" x14ac:dyDescent="0.35">
      <c r="A292" s="24"/>
      <c r="B292" s="24"/>
      <c r="C292" s="19"/>
      <c r="D292" t="s">
        <v>256</v>
      </c>
      <c r="F292" s="19"/>
      <c r="I292" s="19"/>
      <c r="J292" s="19"/>
      <c r="K292" s="19"/>
      <c r="M292" s="23"/>
      <c r="N292" s="19"/>
      <c r="O292" s="19"/>
    </row>
    <row r="293" spans="1:15" ht="14.5" customHeight="1" x14ac:dyDescent="0.35">
      <c r="A293" s="24"/>
      <c r="B293" s="24"/>
      <c r="C293" s="19"/>
      <c r="D293" t="s">
        <v>278</v>
      </c>
      <c r="F293" s="19"/>
      <c r="I293" s="19"/>
      <c r="J293" s="19"/>
      <c r="K293" s="19"/>
      <c r="M293" s="23"/>
      <c r="N293" s="19"/>
      <c r="O293" s="19"/>
    </row>
    <row r="294" spans="1:15" x14ac:dyDescent="0.35">
      <c r="A294" s="24">
        <v>117</v>
      </c>
      <c r="B294" s="24" t="s">
        <v>254</v>
      </c>
      <c r="C294" s="19" t="s">
        <v>283</v>
      </c>
      <c r="D294" t="s">
        <v>128</v>
      </c>
      <c r="F294" s="19">
        <v>81</v>
      </c>
      <c r="I294" s="19">
        <v>74.03</v>
      </c>
      <c r="J294" s="19">
        <v>25.97</v>
      </c>
      <c r="K294" s="19"/>
      <c r="M294" s="23" t="str">
        <f t="shared" ref="M294" si="43">ROUND((I294/GCD(I294,J294)),1)&amp;":"&amp;ROUND((J294/GCD(I294,J294)),1)</f>
        <v>74:26</v>
      </c>
      <c r="N294" s="19" t="str">
        <f>ROUND((I294/SUM(I294,J294)), 4)&amp;":"&amp;ROUND((J294/SUM(I294,J294)),4)</f>
        <v>0.7403:0.2597</v>
      </c>
      <c r="O294" s="19">
        <v>2.1779999999999999</v>
      </c>
    </row>
    <row r="295" spans="1:15" x14ac:dyDescent="0.35">
      <c r="A295" s="24"/>
      <c r="B295" s="24"/>
      <c r="C295" s="19"/>
      <c r="D295" t="s">
        <v>284</v>
      </c>
      <c r="F295" s="19"/>
      <c r="I295" s="19"/>
      <c r="J295" s="19"/>
      <c r="K295" s="19"/>
      <c r="M295" s="23"/>
      <c r="N295" s="19"/>
      <c r="O295" s="19"/>
    </row>
    <row r="296" spans="1:15" ht="14.5" customHeight="1" x14ac:dyDescent="0.35">
      <c r="A296" s="24">
        <v>118</v>
      </c>
      <c r="B296" s="24" t="s">
        <v>254</v>
      </c>
      <c r="C296" s="19" t="s">
        <v>285</v>
      </c>
      <c r="D296" t="s">
        <v>128</v>
      </c>
      <c r="F296" s="19">
        <v>37</v>
      </c>
      <c r="I296" s="19">
        <v>66.67</v>
      </c>
      <c r="J296" s="19">
        <v>16.5</v>
      </c>
      <c r="K296" s="19">
        <v>16.829999999999998</v>
      </c>
      <c r="M296" s="21" t="str">
        <f t="shared" ref="M296" si="44">ROUND((I296/GCD(I296,J296,K296)),1)&amp;":"&amp;ROUND((J296/GCD(I296,J296,K296)),1)&amp;":"&amp;ROUND((K296/GCD(I296,J296,K296)),1)</f>
        <v>33.3:8.3:8.4</v>
      </c>
      <c r="N296" s="19" t="str">
        <f t="shared" ref="N296" si="45">ROUND((I296/SUM(I296,J296,K296)), 3)&amp;":"&amp;ROUND((J296/SUM(I296,J296,K296)),3)&amp;":"&amp;ROUND((K296/SUM(I296,J296,K296)),3)</f>
        <v>0.667:0.165:0.168</v>
      </c>
      <c r="O296" s="19">
        <v>1.839</v>
      </c>
    </row>
    <row r="297" spans="1:15" x14ac:dyDescent="0.35">
      <c r="A297" s="24"/>
      <c r="B297" s="24"/>
      <c r="C297" s="19"/>
      <c r="D297" t="s">
        <v>284</v>
      </c>
      <c r="F297" s="19"/>
      <c r="I297" s="19"/>
      <c r="J297" s="19"/>
      <c r="K297" s="19"/>
      <c r="M297" s="23"/>
      <c r="N297" s="19"/>
      <c r="O297" s="19"/>
    </row>
    <row r="298" spans="1:15" x14ac:dyDescent="0.35">
      <c r="A298" s="24"/>
      <c r="B298" s="24"/>
      <c r="C298" s="19"/>
      <c r="D298" t="s">
        <v>286</v>
      </c>
      <c r="F298" s="19"/>
      <c r="I298" s="19"/>
      <c r="J298" s="19"/>
      <c r="K298" s="19"/>
      <c r="M298" s="23"/>
      <c r="N298" s="19"/>
      <c r="O298" s="19"/>
    </row>
    <row r="299" spans="1:15" ht="14.5" customHeight="1" x14ac:dyDescent="0.35">
      <c r="A299" s="24">
        <v>119</v>
      </c>
      <c r="B299" s="24" t="s">
        <v>254</v>
      </c>
      <c r="C299" s="19" t="s">
        <v>287</v>
      </c>
      <c r="D299" t="s">
        <v>128</v>
      </c>
      <c r="F299" s="19">
        <v>54</v>
      </c>
      <c r="I299" s="19">
        <v>66.89</v>
      </c>
      <c r="J299" s="19">
        <v>22.22</v>
      </c>
      <c r="K299" s="19">
        <v>10.89</v>
      </c>
      <c r="M299" s="21" t="str">
        <f t="shared" ref="M299" si="46">ROUND((I299/GCD(I299,J299,K299)),1)&amp;":"&amp;ROUND((J299/GCD(I299,J299,K299)),1)&amp;":"&amp;ROUND((K299/GCD(I299,J299,K299)),1)</f>
        <v>33.4:11.1:5.4</v>
      </c>
      <c r="N299" s="19" t="str">
        <f t="shared" ref="N299" si="47">ROUND((I299/SUM(I299,J299,K299)), 3)&amp;":"&amp;ROUND((J299/SUM(I299,J299,K299)),3)&amp;":"&amp;ROUND((K299/SUM(I299,J299,K299)),3)</f>
        <v>0.669:0.222:0.109</v>
      </c>
      <c r="O299" s="19">
        <v>2.2789999999999999</v>
      </c>
    </row>
    <row r="300" spans="1:15" ht="14.5" customHeight="1" x14ac:dyDescent="0.35">
      <c r="A300" s="24"/>
      <c r="B300" s="24"/>
      <c r="C300" s="19"/>
      <c r="D300" t="s">
        <v>284</v>
      </c>
      <c r="F300" s="19"/>
      <c r="I300" s="19"/>
      <c r="J300" s="19"/>
      <c r="K300" s="19"/>
      <c r="M300" s="23"/>
      <c r="N300" s="19"/>
      <c r="O300" s="19"/>
    </row>
    <row r="301" spans="1:15" ht="14.5" customHeight="1" x14ac:dyDescent="0.35">
      <c r="A301" s="24"/>
      <c r="B301" s="24"/>
      <c r="C301" s="19"/>
      <c r="D301" t="s">
        <v>286</v>
      </c>
      <c r="F301" s="19"/>
      <c r="I301" s="19"/>
      <c r="J301" s="19"/>
      <c r="K301" s="19"/>
      <c r="M301" s="23"/>
      <c r="N301" s="19"/>
      <c r="O301" s="19"/>
    </row>
    <row r="302" spans="1:15" ht="14.5" customHeight="1" x14ac:dyDescent="0.35">
      <c r="A302" s="24">
        <v>120</v>
      </c>
      <c r="B302" s="24" t="s">
        <v>254</v>
      </c>
      <c r="C302" s="19" t="s">
        <v>288</v>
      </c>
      <c r="D302" t="s">
        <v>128</v>
      </c>
      <c r="F302" s="19">
        <v>62</v>
      </c>
      <c r="I302" s="19">
        <v>66.67</v>
      </c>
      <c r="J302" s="19">
        <v>24.88</v>
      </c>
      <c r="K302" s="19">
        <v>8.4600000000000009</v>
      </c>
      <c r="M302" s="21" t="str">
        <f t="shared" ref="M302" si="48">ROUND((I302/GCD(I302,J302,K302)),1)&amp;":"&amp;ROUND((J302/GCD(I302,J302,K302)),1)&amp;":"&amp;ROUND((K302/GCD(I302,J302,K302)),1)</f>
        <v>33.3:12.4:4.2</v>
      </c>
      <c r="N302" s="19" t="str">
        <f>ROUND((I302/SUM(I302,J302,K302)), 4)&amp;":"&amp;ROUND((J302/SUM(I302,J302,K302)),4)&amp;":"&amp;ROUND((K302/SUM(I302,J302,K302)),4)</f>
        <v>0.6666:0.2488:0.0846</v>
      </c>
      <c r="O302" s="19">
        <v>1.9530000000000001</v>
      </c>
    </row>
    <row r="303" spans="1:15" ht="14.5" customHeight="1" x14ac:dyDescent="0.35">
      <c r="A303" s="24"/>
      <c r="B303" s="24"/>
      <c r="C303" s="19"/>
      <c r="D303" t="s">
        <v>284</v>
      </c>
      <c r="F303" s="19"/>
      <c r="I303" s="19"/>
      <c r="J303" s="19"/>
      <c r="K303" s="19"/>
      <c r="M303" s="23"/>
      <c r="N303" s="19"/>
      <c r="O303" s="19"/>
    </row>
    <row r="304" spans="1:15" ht="14.5" customHeight="1" x14ac:dyDescent="0.35">
      <c r="A304" s="24"/>
      <c r="B304" s="24"/>
      <c r="C304" s="19"/>
      <c r="D304" t="s">
        <v>286</v>
      </c>
      <c r="F304" s="19"/>
      <c r="I304" s="19"/>
      <c r="J304" s="19"/>
      <c r="K304" s="19"/>
      <c r="M304" s="23"/>
      <c r="N304" s="19"/>
      <c r="O304" s="19"/>
    </row>
    <row r="305" spans="1:15" ht="14.5" customHeight="1" x14ac:dyDescent="0.35">
      <c r="A305" s="24">
        <v>121</v>
      </c>
      <c r="B305" s="24" t="s">
        <v>254</v>
      </c>
      <c r="C305" s="19" t="s">
        <v>289</v>
      </c>
      <c r="D305" t="s">
        <v>128</v>
      </c>
      <c r="F305" s="19">
        <v>66</v>
      </c>
      <c r="I305" s="19">
        <v>65.400000000000006</v>
      </c>
      <c r="J305" s="19">
        <v>27.68</v>
      </c>
      <c r="K305" s="19">
        <v>6.92</v>
      </c>
      <c r="M305" s="21" t="str">
        <f t="shared" ref="M305" si="49">ROUND((I305/GCD(I305,J305,K305)),1)&amp;":"&amp;ROUND((J305/GCD(I305,J305,K305)),1)&amp;":"&amp;ROUND((K305/GCD(I305,J305,K305)),1)</f>
        <v>65.4:27.7:6.9</v>
      </c>
      <c r="N305" s="19" t="str">
        <f t="shared" ref="N305" si="50">ROUND((I305/SUM(I305,J305,K305)), 3)&amp;":"&amp;ROUND((J305/SUM(I305,J305,K305)),3)&amp;":"&amp;ROUND((K305/SUM(I305,J305,K305)),3)</f>
        <v>0.654:0.277:0.069</v>
      </c>
      <c r="O305" s="19">
        <v>1.873</v>
      </c>
    </row>
    <row r="306" spans="1:15" ht="14.5" customHeight="1" x14ac:dyDescent="0.35">
      <c r="A306" s="24"/>
      <c r="B306" s="24"/>
      <c r="C306" s="19"/>
      <c r="D306" t="s">
        <v>284</v>
      </c>
      <c r="F306" s="19"/>
      <c r="I306" s="19"/>
      <c r="J306" s="19"/>
      <c r="K306" s="19"/>
      <c r="M306" s="23"/>
      <c r="N306" s="19"/>
      <c r="O306" s="19"/>
    </row>
    <row r="307" spans="1:15" ht="14.5" customHeight="1" x14ac:dyDescent="0.35">
      <c r="A307" s="24"/>
      <c r="B307" s="24"/>
      <c r="C307" s="19"/>
      <c r="D307" t="s">
        <v>286</v>
      </c>
      <c r="F307" s="19"/>
      <c r="I307" s="19"/>
      <c r="J307" s="19"/>
      <c r="K307" s="19"/>
      <c r="M307" s="23"/>
      <c r="N307" s="19"/>
      <c r="O307" s="19"/>
    </row>
    <row r="308" spans="1:15" ht="14.5" customHeight="1" x14ac:dyDescent="0.35">
      <c r="A308" s="24">
        <v>122</v>
      </c>
      <c r="B308" s="24" t="s">
        <v>254</v>
      </c>
      <c r="C308" s="19" t="s">
        <v>290</v>
      </c>
      <c r="D308" t="s">
        <v>128</v>
      </c>
      <c r="F308" s="19">
        <v>64</v>
      </c>
      <c r="I308" s="19">
        <v>65.400000000000006</v>
      </c>
      <c r="J308" s="19">
        <v>26.21</v>
      </c>
      <c r="K308" s="19">
        <v>8.39</v>
      </c>
      <c r="M308" s="21" t="str">
        <f t="shared" ref="M308" si="51">ROUND((I308/GCD(I308,J308,K308)),1)&amp;":"&amp;ROUND((J308/GCD(I308,J308,K308)),1)&amp;":"&amp;ROUND((K308/GCD(I308,J308,K308)),1)</f>
        <v>65.4:26.2:8.4</v>
      </c>
      <c r="N308" s="19" t="str">
        <f t="shared" ref="N308" si="52">ROUND((I308/SUM(I308,J308,K308)), 3)&amp;":"&amp;ROUND((J308/SUM(I308,J308,K308)),3)&amp;":"&amp;ROUND((K308/SUM(I308,J308,K308)),3)</f>
        <v>0.654:0.262:0.084</v>
      </c>
      <c r="O308" s="19">
        <v>2.1850000000000001</v>
      </c>
    </row>
    <row r="309" spans="1:15" ht="14.5" customHeight="1" x14ac:dyDescent="0.35">
      <c r="A309" s="24"/>
      <c r="B309" s="24"/>
      <c r="C309" s="19"/>
      <c r="D309" t="s">
        <v>284</v>
      </c>
      <c r="F309" s="19"/>
      <c r="I309" s="19"/>
      <c r="J309" s="19"/>
      <c r="K309" s="19"/>
      <c r="M309" s="23"/>
      <c r="N309" s="19"/>
      <c r="O309" s="19"/>
    </row>
    <row r="310" spans="1:15" ht="14.5" customHeight="1" x14ac:dyDescent="0.35">
      <c r="A310" s="24"/>
      <c r="B310" s="24"/>
      <c r="C310" s="19"/>
      <c r="D310" t="s">
        <v>291</v>
      </c>
      <c r="F310" s="19"/>
      <c r="I310" s="19"/>
      <c r="J310" s="19"/>
      <c r="K310" s="19"/>
      <c r="M310" s="23"/>
      <c r="N310" s="19"/>
      <c r="O310" s="19"/>
    </row>
    <row r="311" spans="1:15" ht="14.5" customHeight="1" x14ac:dyDescent="0.35">
      <c r="A311" s="24">
        <v>123</v>
      </c>
      <c r="B311" s="24" t="s">
        <v>254</v>
      </c>
      <c r="C311" s="19" t="s">
        <v>292</v>
      </c>
      <c r="D311" t="s">
        <v>128</v>
      </c>
      <c r="F311" s="19">
        <v>63</v>
      </c>
      <c r="I311" s="19">
        <v>65.52</v>
      </c>
      <c r="J311" s="19">
        <v>30.79</v>
      </c>
      <c r="K311" s="19">
        <v>3.69</v>
      </c>
      <c r="M311" s="21" t="str">
        <f t="shared" ref="M311" si="53">ROUND((I311/GCD(I311,J311,K311)),1)&amp;":"&amp;ROUND((J311/GCD(I311,J311,K311)),1)&amp;":"&amp;ROUND((K311/GCD(I311,J311,K311)),1)</f>
        <v>65.5:30.8:3.7</v>
      </c>
      <c r="N311" s="19" t="str">
        <f t="shared" ref="N311:N317" si="54">ROUND((I311/SUM(I311,J311,K311)), 3)&amp;":"&amp;ROUND((J311/SUM(I311,J311,K311)),3)&amp;":"&amp;ROUND((K311/SUM(I311,J311,K311)),3)</f>
        <v>0.655:0.308:0.037</v>
      </c>
      <c r="O311" s="19">
        <v>2.258</v>
      </c>
    </row>
    <row r="312" spans="1:15" ht="14.5" customHeight="1" x14ac:dyDescent="0.35">
      <c r="A312" s="24"/>
      <c r="B312" s="24"/>
      <c r="C312" s="19"/>
      <c r="D312" t="s">
        <v>284</v>
      </c>
      <c r="F312" s="19"/>
      <c r="I312" s="19"/>
      <c r="J312" s="19"/>
      <c r="K312" s="19"/>
      <c r="M312" s="23"/>
      <c r="N312" s="19"/>
      <c r="O312" s="19"/>
    </row>
    <row r="313" spans="1:15" ht="14.5" customHeight="1" x14ac:dyDescent="0.35">
      <c r="A313" s="24"/>
      <c r="B313" s="24"/>
      <c r="C313" s="19"/>
      <c r="D313" t="s">
        <v>293</v>
      </c>
      <c r="F313" s="19"/>
      <c r="I313" s="19"/>
      <c r="J313" s="19"/>
      <c r="K313" s="19"/>
      <c r="M313" s="23"/>
      <c r="N313" s="19"/>
      <c r="O313" s="19"/>
    </row>
    <row r="314" spans="1:15" ht="14.5" customHeight="1" x14ac:dyDescent="0.35">
      <c r="A314" s="24">
        <v>124</v>
      </c>
      <c r="B314" s="24" t="s">
        <v>254</v>
      </c>
      <c r="C314" s="19" t="s">
        <v>294</v>
      </c>
      <c r="D314" t="s">
        <v>128</v>
      </c>
      <c r="F314" s="19">
        <v>99</v>
      </c>
      <c r="I314" s="19">
        <v>65.52</v>
      </c>
      <c r="J314" s="19">
        <v>33.81</v>
      </c>
      <c r="K314" s="19">
        <v>0.68</v>
      </c>
      <c r="M314" s="21" t="str">
        <f t="shared" ref="M314" si="55">ROUND((I314/GCD(I314,J314,K314)),1)&amp;":"&amp;ROUND((J314/GCD(I314,J314,K314)),1)&amp;":"&amp;ROUND((K314/GCD(I314,J314,K314)),1)</f>
        <v>65.5:33.8:0.7</v>
      </c>
      <c r="N314" s="19" t="str">
        <f t="shared" si="54"/>
        <v>0.655:0.338:0.007</v>
      </c>
      <c r="O314" s="19">
        <v>1.752</v>
      </c>
    </row>
    <row r="315" spans="1:15" ht="14.5" customHeight="1" x14ac:dyDescent="0.35">
      <c r="A315" s="24"/>
      <c r="B315" s="24"/>
      <c r="C315" s="19"/>
      <c r="D315" t="s">
        <v>284</v>
      </c>
      <c r="F315" s="19"/>
      <c r="I315" s="19"/>
      <c r="J315" s="19"/>
      <c r="K315" s="19"/>
      <c r="M315" s="23"/>
      <c r="N315" s="19"/>
      <c r="O315" s="19"/>
    </row>
    <row r="316" spans="1:15" ht="14.5" customHeight="1" x14ac:dyDescent="0.35">
      <c r="A316" s="24"/>
      <c r="B316" s="24"/>
      <c r="C316" s="19"/>
      <c r="D316" t="s">
        <v>291</v>
      </c>
      <c r="F316" s="19"/>
      <c r="I316" s="19"/>
      <c r="J316" s="19"/>
      <c r="K316" s="19"/>
      <c r="M316" s="23"/>
      <c r="N316" s="19"/>
      <c r="O316" s="19"/>
    </row>
    <row r="317" spans="1:15" ht="14.5" customHeight="1" x14ac:dyDescent="0.35">
      <c r="A317" s="24">
        <v>125</v>
      </c>
      <c r="B317" s="24" t="s">
        <v>254</v>
      </c>
      <c r="C317" s="19" t="s">
        <v>295</v>
      </c>
      <c r="D317" t="s">
        <v>128</v>
      </c>
      <c r="F317" s="19">
        <v>93</v>
      </c>
      <c r="I317" s="19">
        <v>65.52</v>
      </c>
      <c r="J317" s="19">
        <v>33.81</v>
      </c>
      <c r="K317" s="19">
        <v>0.68</v>
      </c>
      <c r="M317" s="21" t="str">
        <f t="shared" ref="M317" si="56">ROUND((I317/GCD(I317,J317,K317)),1)&amp;":"&amp;ROUND((J317/GCD(I317,J317,K317)),1)&amp;":"&amp;ROUND((K317/GCD(I317,J317,K317)),1)</f>
        <v>65.5:33.8:0.7</v>
      </c>
      <c r="N317" s="19" t="str">
        <f t="shared" si="54"/>
        <v>0.655:0.338:0.007</v>
      </c>
      <c r="O317" s="19">
        <v>1.9950000000000001</v>
      </c>
    </row>
    <row r="318" spans="1:15" ht="14.5" customHeight="1" x14ac:dyDescent="0.35">
      <c r="A318" s="24"/>
      <c r="B318" s="24"/>
      <c r="C318" s="19"/>
      <c r="D318" t="s">
        <v>284</v>
      </c>
      <c r="F318" s="19"/>
      <c r="I318" s="19"/>
      <c r="J318" s="19"/>
      <c r="K318" s="19"/>
      <c r="M318" s="23"/>
      <c r="N318" s="19"/>
      <c r="O318" s="19"/>
    </row>
    <row r="319" spans="1:15" ht="14.5" customHeight="1" x14ac:dyDescent="0.35">
      <c r="A319" s="24"/>
      <c r="B319" s="24"/>
      <c r="C319" s="19"/>
      <c r="D319" t="s">
        <v>293</v>
      </c>
      <c r="F319" s="19"/>
      <c r="I319" s="19"/>
      <c r="J319" s="19"/>
      <c r="K319" s="19"/>
      <c r="M319" s="23"/>
      <c r="N319" s="19"/>
      <c r="O319" s="19"/>
    </row>
    <row r="320" spans="1:15" x14ac:dyDescent="0.35">
      <c r="A320" s="24">
        <v>126</v>
      </c>
      <c r="B320" s="24" t="s">
        <v>254</v>
      </c>
      <c r="C320" s="19" t="s">
        <v>296</v>
      </c>
      <c r="D320" t="s">
        <v>128</v>
      </c>
      <c r="F320" s="19">
        <v>60</v>
      </c>
      <c r="I320" s="19">
        <v>61.69</v>
      </c>
      <c r="J320" s="19">
        <v>26.61</v>
      </c>
      <c r="K320" s="19">
        <v>11.71</v>
      </c>
      <c r="M320" s="21" t="str">
        <f t="shared" ref="M320" si="57">ROUND((I320/GCD(I320,J320,K320)),1)&amp;":"&amp;ROUND((J320/GCD(I320,J320,K320)),1)&amp;":"&amp;ROUND((K320/GCD(I320,J320,K320)),1)</f>
        <v>61.7:26.6:11.7</v>
      </c>
      <c r="N320" s="19" t="str">
        <f t="shared" ref="N320" si="58">ROUND((I320/SUM(I320,J320,K320)), 3)&amp;":"&amp;ROUND((J320/SUM(I320,J320,K320)),3)&amp;":"&amp;ROUND((K320/SUM(I320,J320,K320)),3)</f>
        <v>0.617:0.266:0.117</v>
      </c>
      <c r="O320" s="19">
        <v>2.3719999999999999</v>
      </c>
    </row>
    <row r="321" spans="1:15" ht="14.5" customHeight="1" x14ac:dyDescent="0.35">
      <c r="A321" s="24"/>
      <c r="B321" s="24"/>
      <c r="C321" s="19"/>
      <c r="D321" t="s">
        <v>284</v>
      </c>
      <c r="F321" s="19"/>
      <c r="I321" s="19"/>
      <c r="J321" s="19"/>
      <c r="K321" s="19"/>
      <c r="M321" s="23"/>
      <c r="N321" s="19"/>
      <c r="O321" s="19"/>
    </row>
    <row r="322" spans="1:15" ht="14.5" customHeight="1" x14ac:dyDescent="0.35">
      <c r="A322" s="24"/>
      <c r="B322" s="24"/>
      <c r="C322" s="19"/>
      <c r="D322" t="s">
        <v>297</v>
      </c>
      <c r="F322" s="19"/>
      <c r="I322" s="19"/>
      <c r="J322" s="19"/>
      <c r="K322" s="19"/>
      <c r="M322" s="23"/>
      <c r="N322" s="19"/>
      <c r="O322" s="19"/>
    </row>
    <row r="323" spans="1:15" ht="14.5" customHeight="1" x14ac:dyDescent="0.35">
      <c r="A323" s="24">
        <v>127</v>
      </c>
      <c r="B323" s="24" t="s">
        <v>254</v>
      </c>
      <c r="C323" s="19" t="s">
        <v>298</v>
      </c>
      <c r="D323" t="s">
        <v>128</v>
      </c>
      <c r="F323" s="19">
        <v>57</v>
      </c>
      <c r="I323" s="19">
        <v>63.1</v>
      </c>
      <c r="J323" s="19">
        <v>29.76</v>
      </c>
      <c r="K323" s="19">
        <v>7.14</v>
      </c>
      <c r="M323" s="21" t="str">
        <f t="shared" ref="M323" si="59">ROUND((I323/GCD(I323,J323,K323)),1)&amp;":"&amp;ROUND((J323/GCD(I323,J323,K323)),1)&amp;":"&amp;ROUND((K323/GCD(I323,J323,K323)),1)</f>
        <v>63.1:29.8:7.1</v>
      </c>
      <c r="N323" s="19" t="str">
        <f t="shared" ref="N323" si="60">ROUND((I323/SUM(I323,J323,K323)), 3)&amp;":"&amp;ROUND((J323/SUM(I323,J323,K323)),3)&amp;":"&amp;ROUND((K323/SUM(I323,J323,K323)),3)</f>
        <v>0.631:0.298:0.071</v>
      </c>
      <c r="O323" s="19">
        <v>2.2799999999999998</v>
      </c>
    </row>
    <row r="324" spans="1:15" ht="14.5" customHeight="1" x14ac:dyDescent="0.35">
      <c r="A324" s="24"/>
      <c r="B324" s="24"/>
      <c r="C324" s="19"/>
      <c r="D324" t="s">
        <v>284</v>
      </c>
      <c r="F324" s="19"/>
      <c r="I324" s="19"/>
      <c r="J324" s="19"/>
      <c r="K324" s="19"/>
      <c r="M324" s="23"/>
      <c r="N324" s="19"/>
      <c r="O324" s="19"/>
    </row>
    <row r="325" spans="1:15" ht="14.5" customHeight="1" x14ac:dyDescent="0.35">
      <c r="A325" s="24"/>
      <c r="B325" s="24"/>
      <c r="C325" s="19"/>
      <c r="D325" t="s">
        <v>299</v>
      </c>
      <c r="F325" s="19"/>
      <c r="I325" s="19"/>
      <c r="J325" s="19"/>
      <c r="K325" s="19"/>
      <c r="M325" s="23"/>
      <c r="N325" s="19"/>
      <c r="O325" s="19"/>
    </row>
    <row r="326" spans="1:15" ht="15.65" customHeight="1" x14ac:dyDescent="0.35">
      <c r="A326" s="24">
        <v>128</v>
      </c>
      <c r="B326" s="24" t="s">
        <v>254</v>
      </c>
      <c r="C326" s="19" t="s">
        <v>300</v>
      </c>
      <c r="D326" t="s">
        <v>128</v>
      </c>
      <c r="F326" s="19">
        <v>98</v>
      </c>
      <c r="I326" s="19">
        <v>64.41</v>
      </c>
      <c r="J326" s="19">
        <v>31.77</v>
      </c>
      <c r="K326" s="19">
        <v>3.81</v>
      </c>
      <c r="M326" s="21" t="str">
        <f t="shared" ref="M326" si="61">ROUND((I326/GCD(I326,J326,K326)),1)&amp;":"&amp;ROUND((J326/GCD(I326,J326,K326)),1)&amp;":"&amp;ROUND((K326/GCD(I326,J326,K326)),1)</f>
        <v>64.4:31.8:3.8</v>
      </c>
      <c r="N326" s="19" t="str">
        <f t="shared" ref="N326" si="62">ROUND((I326/SUM(I326,J326,K326)), 3)&amp;":"&amp;ROUND((J326/SUM(I326,J326,K326)),3)&amp;":"&amp;ROUND((K326/SUM(I326,J326,K326)),3)</f>
        <v>0.644:0.318:0.038</v>
      </c>
      <c r="O326" s="19">
        <v>1.294</v>
      </c>
    </row>
    <row r="327" spans="1:15" ht="15.65" customHeight="1" x14ac:dyDescent="0.35">
      <c r="A327" s="24"/>
      <c r="B327" s="24"/>
      <c r="C327" s="19"/>
      <c r="D327" t="s">
        <v>284</v>
      </c>
      <c r="F327" s="19"/>
      <c r="I327" s="19"/>
      <c r="J327" s="19"/>
      <c r="K327" s="19"/>
      <c r="M327" s="23"/>
      <c r="N327" s="19"/>
      <c r="O327" s="19"/>
    </row>
    <row r="328" spans="1:15" ht="15.65" customHeight="1" x14ac:dyDescent="0.35">
      <c r="A328" s="24"/>
      <c r="B328" s="24"/>
      <c r="C328" s="19"/>
      <c r="D328" t="s">
        <v>301</v>
      </c>
      <c r="F328" s="19"/>
      <c r="I328" s="19"/>
      <c r="J328" s="19"/>
      <c r="K328" s="19"/>
      <c r="M328" s="23"/>
      <c r="N328" s="19"/>
      <c r="O328" s="19"/>
    </row>
    <row r="329" spans="1:15" ht="14.5" customHeight="1" x14ac:dyDescent="0.35">
      <c r="A329" s="24">
        <v>129</v>
      </c>
      <c r="B329" s="24" t="s">
        <v>254</v>
      </c>
      <c r="C329" s="19" t="s">
        <v>302</v>
      </c>
      <c r="D329" t="s">
        <v>128</v>
      </c>
      <c r="F329" s="19">
        <v>63</v>
      </c>
      <c r="I329" s="19">
        <v>64.41</v>
      </c>
      <c r="J329" s="19">
        <v>31.77</v>
      </c>
      <c r="K329" s="19">
        <v>3.81</v>
      </c>
      <c r="M329" s="21" t="str">
        <f t="shared" ref="M329" si="63">ROUND((I329/GCD(I329,J329,K329)),1)&amp;":"&amp;ROUND((J329/GCD(I329,J329,K329)),1)&amp;":"&amp;ROUND((K329/GCD(I329,J329,K329)),1)</f>
        <v>64.4:31.8:3.8</v>
      </c>
      <c r="N329" s="19" t="str">
        <f t="shared" ref="N329" si="64">ROUND((I329/SUM(I329,J329,K329)), 3)&amp;":"&amp;ROUND((J329/SUM(I329,J329,K329)),3)&amp;":"&amp;ROUND((K329/SUM(I329,J329,K329)),3)</f>
        <v>0.644:0.318:0.038</v>
      </c>
      <c r="O329" s="19">
        <v>2.1720000000000002</v>
      </c>
    </row>
    <row r="330" spans="1:15" ht="14.5" customHeight="1" x14ac:dyDescent="0.35">
      <c r="A330" s="24"/>
      <c r="B330" s="24"/>
      <c r="C330" s="19"/>
      <c r="D330" t="s">
        <v>284</v>
      </c>
      <c r="F330" s="19"/>
      <c r="I330" s="19"/>
      <c r="J330" s="19"/>
      <c r="K330" s="19"/>
      <c r="M330" s="23"/>
      <c r="N330" s="19"/>
      <c r="O330" s="19"/>
    </row>
    <row r="331" spans="1:15" ht="14.5" customHeight="1" x14ac:dyDescent="0.35">
      <c r="A331" s="24"/>
      <c r="B331" s="24"/>
      <c r="C331" s="19"/>
      <c r="D331" t="s">
        <v>303</v>
      </c>
      <c r="F331" s="19"/>
      <c r="I331" s="19"/>
      <c r="J331" s="19"/>
      <c r="K331" s="19"/>
      <c r="M331" s="23"/>
      <c r="N331" s="19"/>
      <c r="O331" s="19"/>
    </row>
    <row r="332" spans="1:15" ht="14.5" customHeight="1" x14ac:dyDescent="0.35">
      <c r="A332" s="24">
        <v>130</v>
      </c>
      <c r="B332" s="24" t="s">
        <v>254</v>
      </c>
      <c r="C332" s="19" t="s">
        <v>304</v>
      </c>
      <c r="D332" t="s">
        <v>128</v>
      </c>
      <c r="F332" s="19">
        <v>98</v>
      </c>
      <c r="I332" s="19">
        <v>65.52</v>
      </c>
      <c r="J332" s="19">
        <v>33.81</v>
      </c>
      <c r="K332" s="19">
        <v>6.8</v>
      </c>
      <c r="M332" s="21" t="str">
        <f t="shared" ref="M332" si="65">ROUND((I332/GCD(I332,J332,K332)),1)&amp;":"&amp;ROUND((J332/GCD(I332,J332,K332)),1)&amp;":"&amp;ROUND((K332/GCD(I332,J332,K332)),1)</f>
        <v>65.5:33.8:6.8</v>
      </c>
      <c r="N332" s="19" t="str">
        <f t="shared" ref="N332" si="66">ROUND((I332/SUM(I332,J332,K332)), 3)&amp;":"&amp;ROUND((J332/SUM(I332,J332,K332)),3)&amp;":"&amp;ROUND((K332/SUM(I332,J332,K332)),3)</f>
        <v>0.617:0.319:0.064</v>
      </c>
      <c r="O332" s="19">
        <v>1.8460000000000001</v>
      </c>
    </row>
    <row r="333" spans="1:15" ht="14.5" customHeight="1" x14ac:dyDescent="0.35">
      <c r="A333" s="24"/>
      <c r="B333" s="24"/>
      <c r="C333" s="19"/>
      <c r="D333" t="s">
        <v>284</v>
      </c>
      <c r="F333" s="19"/>
      <c r="I333" s="19"/>
      <c r="J333" s="19"/>
      <c r="K333" s="19"/>
      <c r="M333" s="23"/>
      <c r="N333" s="19"/>
      <c r="O333" s="19"/>
    </row>
    <row r="334" spans="1:15" ht="14.5" customHeight="1" x14ac:dyDescent="0.35">
      <c r="A334" s="24"/>
      <c r="B334" s="24"/>
      <c r="C334" s="19"/>
      <c r="D334" t="s">
        <v>297</v>
      </c>
      <c r="F334" s="19"/>
      <c r="I334" s="19"/>
      <c r="J334" s="19"/>
      <c r="K334" s="19"/>
      <c r="M334" s="23"/>
      <c r="N334" s="19"/>
      <c r="O334" s="19"/>
    </row>
    <row r="335" spans="1:15" ht="14.5" customHeight="1" x14ac:dyDescent="0.35">
      <c r="A335" s="24">
        <v>131</v>
      </c>
      <c r="B335" s="24" t="s">
        <v>254</v>
      </c>
      <c r="C335" s="19" t="s">
        <v>305</v>
      </c>
      <c r="D335" t="s">
        <v>128</v>
      </c>
      <c r="F335" s="19">
        <v>95</v>
      </c>
      <c r="I335" s="19">
        <v>65.52</v>
      </c>
      <c r="J335" s="19">
        <v>33.81</v>
      </c>
      <c r="K335" s="19">
        <v>6.8</v>
      </c>
      <c r="M335" s="21" t="str">
        <f t="shared" ref="M335" si="67">ROUND((I335/GCD(I335,J335,K335)),1)&amp;":"&amp;ROUND((J335/GCD(I335,J335,K335)),1)&amp;":"&amp;ROUND((K335/GCD(I335,J335,K335)),1)</f>
        <v>65.5:33.8:6.8</v>
      </c>
      <c r="N335" s="19" t="str">
        <f t="shared" ref="N335" si="68">ROUND((I335/SUM(I335,J335,K335)), 3)&amp;":"&amp;ROUND((J335/SUM(I335,J335,K335)),3)&amp;":"&amp;ROUND((K335/SUM(I335,J335,K335)),3)</f>
        <v>0.617:0.319:0.064</v>
      </c>
      <c r="O335" s="19">
        <v>2.0059999999999998</v>
      </c>
    </row>
    <row r="336" spans="1:15" ht="14.5" customHeight="1" x14ac:dyDescent="0.35">
      <c r="A336" s="24"/>
      <c r="B336" s="24"/>
      <c r="C336" s="19"/>
      <c r="D336" t="s">
        <v>284</v>
      </c>
      <c r="F336" s="19"/>
      <c r="I336" s="19"/>
      <c r="J336" s="19"/>
      <c r="K336" s="19"/>
      <c r="M336" s="23"/>
      <c r="N336" s="19"/>
      <c r="O336" s="19"/>
    </row>
    <row r="337" spans="1:15" ht="14.5" customHeight="1" x14ac:dyDescent="0.35">
      <c r="A337" s="24"/>
      <c r="B337" s="24"/>
      <c r="C337" s="19"/>
      <c r="D337" t="s">
        <v>299</v>
      </c>
      <c r="F337" s="19"/>
      <c r="I337" s="19"/>
      <c r="J337" s="19"/>
      <c r="K337" s="19"/>
      <c r="M337" s="23"/>
      <c r="N337" s="19"/>
      <c r="O337" s="19"/>
    </row>
    <row r="338" spans="1:15" ht="14.5" customHeight="1" x14ac:dyDescent="0.35">
      <c r="A338" s="24">
        <v>132</v>
      </c>
      <c r="B338" s="24" t="s">
        <v>254</v>
      </c>
      <c r="C338" s="19" t="s">
        <v>306</v>
      </c>
      <c r="D338" t="s">
        <v>128</v>
      </c>
      <c r="F338" s="19">
        <v>99</v>
      </c>
      <c r="I338" s="19">
        <v>65.52</v>
      </c>
      <c r="J338" s="19">
        <v>33.81</v>
      </c>
      <c r="K338" s="19">
        <v>6.8</v>
      </c>
      <c r="M338" s="21" t="str">
        <f t="shared" ref="M338" si="69">ROUND((I338/GCD(I338,J338,K338)),1)&amp;":"&amp;ROUND((J338/GCD(I338,J338,K338)),1)&amp;":"&amp;ROUND((K338/GCD(I338,J338,K338)),1)</f>
        <v>65.5:33.8:6.8</v>
      </c>
      <c r="N338" s="19" t="str">
        <f t="shared" ref="N338" si="70">ROUND((I338/SUM(I338,J338,K338)), 3)&amp;":"&amp;ROUND((J338/SUM(I338,J338,K338)),3)&amp;":"&amp;ROUND((K338/SUM(I338,J338,K338)),3)</f>
        <v>0.617:0.319:0.064</v>
      </c>
      <c r="O338" s="19">
        <v>1.6359999999999999</v>
      </c>
    </row>
    <row r="339" spans="1:15" ht="14.5" customHeight="1" x14ac:dyDescent="0.35">
      <c r="A339" s="24"/>
      <c r="B339" s="24"/>
      <c r="C339" s="19"/>
      <c r="D339" t="s">
        <v>284</v>
      </c>
      <c r="F339" s="19"/>
      <c r="I339" s="19"/>
      <c r="J339" s="19"/>
      <c r="K339" s="19"/>
      <c r="M339" s="23"/>
      <c r="N339" s="19"/>
      <c r="O339" s="19"/>
    </row>
    <row r="340" spans="1:15" ht="14.5" customHeight="1" x14ac:dyDescent="0.35">
      <c r="A340" s="24"/>
      <c r="B340" s="24"/>
      <c r="C340" s="19"/>
      <c r="D340" t="s">
        <v>301</v>
      </c>
      <c r="F340" s="19"/>
      <c r="I340" s="19"/>
      <c r="J340" s="19"/>
      <c r="K340" s="19"/>
      <c r="M340" s="23"/>
      <c r="N340" s="19"/>
      <c r="O340" s="19"/>
    </row>
    <row r="341" spans="1:15" ht="14.5" customHeight="1" x14ac:dyDescent="0.35">
      <c r="A341" s="24">
        <v>133</v>
      </c>
      <c r="B341" s="24" t="s">
        <v>254</v>
      </c>
      <c r="C341" s="19" t="s">
        <v>307</v>
      </c>
      <c r="D341" t="s">
        <v>128</v>
      </c>
      <c r="F341" s="19">
        <v>91</v>
      </c>
      <c r="I341" s="19">
        <v>65.52</v>
      </c>
      <c r="J341" s="19">
        <v>33.81</v>
      </c>
      <c r="K341" s="19">
        <v>6.8</v>
      </c>
      <c r="M341" s="21" t="str">
        <f t="shared" ref="M341" si="71">ROUND((I341/GCD(I341,J341,K341)),1)&amp;":"&amp;ROUND((J341/GCD(I341,J341,K341)),1)&amp;":"&amp;ROUND((K341/GCD(I341,J341,K341)),1)</f>
        <v>65.5:33.8:6.8</v>
      </c>
      <c r="N341" s="19" t="str">
        <f t="shared" ref="N341" si="72">ROUND((I341/SUM(I341,J341,K341)), 3)&amp;":"&amp;ROUND((J341/SUM(I341,J341,K341)),3)&amp;":"&amp;ROUND((K341/SUM(I341,J341,K341)),3)</f>
        <v>0.617:0.319:0.064</v>
      </c>
      <c r="O341" s="19">
        <v>2.1589999999999998</v>
      </c>
    </row>
    <row r="342" spans="1:15" ht="14.5" customHeight="1" x14ac:dyDescent="0.35">
      <c r="A342" s="24"/>
      <c r="B342" s="24"/>
      <c r="C342" s="19"/>
      <c r="D342" t="s">
        <v>284</v>
      </c>
      <c r="F342" s="19"/>
      <c r="I342" s="19"/>
      <c r="J342" s="19"/>
      <c r="K342" s="19"/>
      <c r="M342" s="23"/>
      <c r="N342" s="19"/>
      <c r="O342" s="19"/>
    </row>
    <row r="343" spans="1:15" ht="14.5" customHeight="1" x14ac:dyDescent="0.35">
      <c r="A343" s="24"/>
      <c r="B343" s="24"/>
      <c r="C343" s="19"/>
      <c r="D343" t="s">
        <v>303</v>
      </c>
      <c r="F343" s="19"/>
      <c r="I343" s="19"/>
      <c r="J343" s="19"/>
      <c r="K343" s="19"/>
      <c r="M343" s="23"/>
      <c r="N343" s="19"/>
      <c r="O343" s="19"/>
    </row>
    <row r="344" spans="1:15" x14ac:dyDescent="0.35">
      <c r="A344" s="24">
        <v>134</v>
      </c>
      <c r="B344" s="24" t="s">
        <v>254</v>
      </c>
      <c r="C344" s="19" t="s">
        <v>308</v>
      </c>
      <c r="D344" t="s">
        <v>128</v>
      </c>
      <c r="F344" s="19">
        <v>79</v>
      </c>
      <c r="I344" s="19">
        <v>65.52</v>
      </c>
      <c r="J344" s="19">
        <v>30.52</v>
      </c>
      <c r="K344" s="19">
        <v>3.97</v>
      </c>
      <c r="M344" s="21" t="str">
        <f t="shared" ref="M344" si="73">ROUND((I344/GCD(I344,J344,K344)),1)&amp;":"&amp;ROUND((J344/GCD(I344,J344,K344)),1)&amp;":"&amp;ROUND((K344/GCD(I344,J344,K344)),1)</f>
        <v>65.5:30.5:4</v>
      </c>
      <c r="N344" s="19" t="str">
        <f t="shared" ref="N344" si="74">ROUND((I344/SUM(I344,J344,K344)), 3)&amp;":"&amp;ROUND((J344/SUM(I344,J344,K344)),3)&amp;":"&amp;ROUND((K344/SUM(I344,J344,K344)),3)</f>
        <v>0.655:0.305:0.04</v>
      </c>
      <c r="O344" s="19">
        <v>1.538</v>
      </c>
    </row>
    <row r="345" spans="1:15" ht="14.5" customHeight="1" x14ac:dyDescent="0.35">
      <c r="A345" s="24"/>
      <c r="B345" s="24"/>
      <c r="C345" s="19"/>
      <c r="D345" t="s">
        <v>260</v>
      </c>
      <c r="F345" s="19"/>
      <c r="I345" s="19"/>
      <c r="J345" s="19"/>
      <c r="K345" s="19"/>
      <c r="M345" s="23"/>
      <c r="N345" s="19"/>
      <c r="O345" s="19"/>
    </row>
    <row r="346" spans="1:15" ht="14.5" customHeight="1" x14ac:dyDescent="0.35">
      <c r="A346" s="24"/>
      <c r="B346" s="24"/>
      <c r="C346" s="19"/>
      <c r="D346" t="s">
        <v>301</v>
      </c>
      <c r="F346" s="19"/>
      <c r="I346" s="19"/>
      <c r="J346" s="19"/>
      <c r="K346" s="19"/>
      <c r="M346" s="23"/>
      <c r="N346" s="19"/>
      <c r="O346" s="19"/>
    </row>
    <row r="347" spans="1:15" ht="14.5" customHeight="1" x14ac:dyDescent="0.35">
      <c r="A347" s="24">
        <v>135</v>
      </c>
      <c r="B347" s="24" t="s">
        <v>309</v>
      </c>
      <c r="C347" s="19" t="s">
        <v>310</v>
      </c>
      <c r="D347" t="s">
        <v>128</v>
      </c>
      <c r="F347" s="19">
        <v>36.5</v>
      </c>
      <c r="I347" s="19">
        <v>50</v>
      </c>
      <c r="J347" s="19">
        <v>25.29</v>
      </c>
      <c r="K347" s="19">
        <v>24.71</v>
      </c>
      <c r="M347" s="21" t="str">
        <f t="shared" ref="M347" si="75">ROUND((I347/GCD(I347,J347,K347)),1)&amp;":"&amp;ROUND((J347/GCD(I347,J347,K347)),1)&amp;":"&amp;ROUND((K347/GCD(I347,J347,K347)),1)</f>
        <v>50:25.3:24.7</v>
      </c>
      <c r="N347" s="19" t="str">
        <f>ROUND((I347/SUM(I347,J347,K347)), 3)&amp;":"&amp;ROUND((J347/SUM(I347,J347,K347)),3)&amp;":"&amp;ROUND((K347/SUM(I347,J347,K347)),3)</f>
        <v>0.5:0.253:0.247</v>
      </c>
      <c r="O347" s="19">
        <v>1.839</v>
      </c>
    </row>
    <row r="348" spans="1:15" ht="14.5" customHeight="1" x14ac:dyDescent="0.35">
      <c r="A348" s="24"/>
      <c r="B348" s="24"/>
      <c r="C348" s="19"/>
      <c r="D348" t="s">
        <v>291</v>
      </c>
      <c r="F348" s="19"/>
      <c r="I348" s="19"/>
      <c r="J348" s="19"/>
      <c r="K348" s="19"/>
      <c r="M348" s="23"/>
      <c r="N348" s="19"/>
      <c r="O348" s="19"/>
    </row>
    <row r="349" spans="1:15" ht="14.5" customHeight="1" x14ac:dyDescent="0.35">
      <c r="A349" s="24"/>
      <c r="B349" s="24"/>
      <c r="C349" s="19"/>
      <c r="D349" t="s">
        <v>256</v>
      </c>
      <c r="F349" s="19"/>
      <c r="I349" s="19"/>
      <c r="J349" s="19"/>
      <c r="K349" s="19"/>
      <c r="M349" s="23"/>
      <c r="N349" s="19"/>
      <c r="O349" s="19"/>
    </row>
    <row r="350" spans="1:15" ht="14.5" customHeight="1" x14ac:dyDescent="0.35">
      <c r="A350" s="24">
        <v>136</v>
      </c>
      <c r="B350" s="24" t="s">
        <v>309</v>
      </c>
      <c r="C350" s="19" t="s">
        <v>311</v>
      </c>
      <c r="D350" t="s">
        <v>128</v>
      </c>
      <c r="F350" s="19">
        <v>53.99</v>
      </c>
      <c r="I350" s="19">
        <v>50</v>
      </c>
      <c r="J350" s="19">
        <v>19.739999999999998</v>
      </c>
      <c r="K350" s="19">
        <v>30.26</v>
      </c>
      <c r="M350" s="21" t="str">
        <f t="shared" ref="M350" si="76">ROUND((I350/GCD(I350,J350,K350)),1)&amp;":"&amp;ROUND((J350/GCD(I350,J350,K350)),1)&amp;":"&amp;ROUND((K350/GCD(I350,J350,K350)),1)</f>
        <v>50:19.7:30.3</v>
      </c>
      <c r="N350" s="19" t="str">
        <f t="shared" ref="N350" si="77">ROUND((I350/SUM(I350,J350,K350)), 3)&amp;":"&amp;ROUND((J350/SUM(I350,J350,K350)),3)&amp;":"&amp;ROUND((K350/SUM(I350,J350,K350)),3)</f>
        <v>0.5:0.197:0.303</v>
      </c>
      <c r="O350" s="19">
        <v>2.2789999999999999</v>
      </c>
    </row>
    <row r="351" spans="1:15" ht="14.5" customHeight="1" x14ac:dyDescent="0.35">
      <c r="A351" s="24"/>
      <c r="B351" s="24"/>
      <c r="C351" s="19"/>
      <c r="D351" t="s">
        <v>312</v>
      </c>
      <c r="F351" s="19"/>
      <c r="I351" s="19"/>
      <c r="J351" s="19"/>
      <c r="K351" s="19"/>
      <c r="M351" s="23"/>
      <c r="N351" s="19"/>
      <c r="O351" s="19"/>
    </row>
    <row r="352" spans="1:15" ht="14.5" customHeight="1" x14ac:dyDescent="0.35">
      <c r="A352" s="24"/>
      <c r="B352" s="24"/>
      <c r="C352" s="19"/>
      <c r="D352" t="s">
        <v>313</v>
      </c>
      <c r="F352" s="19"/>
      <c r="I352" s="19"/>
      <c r="J352" s="19"/>
      <c r="K352" s="19"/>
      <c r="M352" s="23"/>
      <c r="N352" s="19"/>
      <c r="O352" s="19"/>
    </row>
    <row r="353" spans="1:15" ht="14.5" customHeight="1" x14ac:dyDescent="0.35">
      <c r="A353" s="24">
        <v>137</v>
      </c>
      <c r="B353" s="24" t="s">
        <v>309</v>
      </c>
      <c r="C353" s="19" t="s">
        <v>314</v>
      </c>
      <c r="D353" t="s">
        <v>128</v>
      </c>
      <c r="F353" s="19">
        <v>61.6</v>
      </c>
      <c r="I353" s="19">
        <v>50</v>
      </c>
      <c r="J353" s="19">
        <v>12.68</v>
      </c>
      <c r="K353" s="19">
        <v>37.380000000000003</v>
      </c>
      <c r="M353" s="21" t="str">
        <f t="shared" ref="M353" si="78">ROUND((I353/GCD(I353,J353,K353)),1)&amp;":"&amp;ROUND((J353/GCD(I353,J353,K353)),1)&amp;":"&amp;ROUND((K353/GCD(I353,J353,K353)),1)</f>
        <v>50:12.7:37.4</v>
      </c>
      <c r="N353" s="19" t="str">
        <f t="shared" ref="N353" si="79">ROUND((I353/SUM(I353,J353,K353)), 3)&amp;":"&amp;ROUND((J353/SUM(I353,J353,K353)),3)&amp;":"&amp;ROUND((K353/SUM(I353,J353,K353)),3)</f>
        <v>0.5:0.127:0.374</v>
      </c>
      <c r="O353" s="19">
        <v>1.9530000000000001</v>
      </c>
    </row>
    <row r="354" spans="1:15" ht="14.5" customHeight="1" x14ac:dyDescent="0.35">
      <c r="A354" s="24"/>
      <c r="B354" s="24"/>
      <c r="C354" s="19"/>
      <c r="D354" t="s">
        <v>291</v>
      </c>
      <c r="F354" s="19"/>
      <c r="I354" s="19"/>
      <c r="J354" s="19"/>
      <c r="K354" s="19"/>
      <c r="M354" s="23"/>
      <c r="N354" s="19"/>
      <c r="O354" s="19"/>
    </row>
    <row r="355" spans="1:15" ht="14.5" customHeight="1" x14ac:dyDescent="0.35">
      <c r="A355" s="24"/>
      <c r="B355" s="24"/>
      <c r="C355" s="19"/>
      <c r="D355" t="s">
        <v>256</v>
      </c>
      <c r="F355" s="19"/>
      <c r="I355" s="19"/>
      <c r="J355" s="19"/>
      <c r="K355" s="19"/>
      <c r="M355" s="23"/>
      <c r="N355" s="19"/>
      <c r="O355" s="19"/>
    </row>
    <row r="356" spans="1:15" ht="14.5" customHeight="1" x14ac:dyDescent="0.35">
      <c r="A356" s="24">
        <v>138</v>
      </c>
      <c r="B356" s="24" t="s">
        <v>309</v>
      </c>
      <c r="C356" s="19" t="s">
        <v>315</v>
      </c>
      <c r="D356" t="s">
        <v>128</v>
      </c>
      <c r="F356" s="19">
        <v>38.93</v>
      </c>
      <c r="I356" s="19">
        <v>50</v>
      </c>
      <c r="J356" s="19">
        <v>24.84</v>
      </c>
      <c r="K356" s="19">
        <v>25.16</v>
      </c>
      <c r="M356" s="21" t="str">
        <f t="shared" ref="M356" si="80">ROUND((I356/GCD(I356,J356,K356)),1)&amp;":"&amp;ROUND((J356/GCD(I356,J356,K356)),1)&amp;":"&amp;ROUND((K356/GCD(I356,J356,K356)),1)</f>
        <v>50:24.8:25.2</v>
      </c>
      <c r="N356" s="19" t="str">
        <f t="shared" ref="N356" si="81">ROUND((I356/SUM(I356,J356,K356)), 3)&amp;":"&amp;ROUND((J356/SUM(I356,J356,K356)),3)&amp;":"&amp;ROUND((K356/SUM(I356,J356,K356)),3)</f>
        <v>0.5:0.248:0.252</v>
      </c>
      <c r="O356" s="19">
        <v>1.6060000000000001</v>
      </c>
    </row>
    <row r="357" spans="1:15" ht="14.5" customHeight="1" x14ac:dyDescent="0.35">
      <c r="A357" s="24"/>
      <c r="B357" s="24"/>
      <c r="C357" s="19"/>
      <c r="D357" t="s">
        <v>291</v>
      </c>
      <c r="F357" s="19"/>
      <c r="I357" s="19"/>
      <c r="J357" s="19"/>
      <c r="K357" s="19"/>
      <c r="M357" s="23"/>
      <c r="N357" s="19"/>
      <c r="O357" s="19"/>
    </row>
    <row r="358" spans="1:15" ht="14.5" customHeight="1" x14ac:dyDescent="0.35">
      <c r="A358" s="24"/>
      <c r="B358" s="24"/>
      <c r="C358" s="19"/>
      <c r="D358" t="s">
        <v>260</v>
      </c>
      <c r="F358" s="19"/>
      <c r="I358" s="19"/>
      <c r="J358" s="19"/>
      <c r="K358" s="19"/>
      <c r="M358" s="23"/>
      <c r="N358" s="19"/>
      <c r="O358" s="19"/>
    </row>
    <row r="359" spans="1:15" ht="14.5" customHeight="1" x14ac:dyDescent="0.35">
      <c r="A359" s="24">
        <v>139</v>
      </c>
      <c r="B359" s="24" t="s">
        <v>309</v>
      </c>
      <c r="C359" s="19" t="s">
        <v>316</v>
      </c>
      <c r="D359" t="s">
        <v>128</v>
      </c>
      <c r="F359" s="19">
        <v>54.77</v>
      </c>
      <c r="I359" s="19">
        <v>50</v>
      </c>
      <c r="J359" s="19">
        <v>16.760000000000002</v>
      </c>
      <c r="K359" s="19">
        <v>33.24</v>
      </c>
      <c r="M359" s="21" t="str">
        <f>ROUND((I359/GCD(I359,J359,K359)),1)&amp;":"&amp;ROUND((J359/GCD(I359,J359,K359)),1)&amp;":"&amp;ROUND((K359/GCD(I359,J359,K359)),1)</f>
        <v>50:16.8:33.2</v>
      </c>
      <c r="N359" s="19" t="str">
        <f>ROUND((I359/SUM(I359,J359,K359)), 3)&amp;":"&amp;ROUND((J359/SUM(I359,J359,K359)),3)&amp;":"&amp;ROUND((K359/SUM(I359,J359,K359)),3)</f>
        <v>0.5:0.168:0.332</v>
      </c>
      <c r="O359" s="19">
        <v>2.1909999999999998</v>
      </c>
    </row>
    <row r="360" spans="1:15" ht="14.5" customHeight="1" x14ac:dyDescent="0.35">
      <c r="A360" s="24"/>
      <c r="B360" s="24"/>
      <c r="C360" s="19"/>
      <c r="D360" t="s">
        <v>291</v>
      </c>
      <c r="F360" s="19"/>
      <c r="I360" s="19"/>
      <c r="J360" s="19"/>
      <c r="K360" s="19"/>
      <c r="M360" s="23"/>
      <c r="N360" s="19"/>
      <c r="O360" s="19"/>
    </row>
    <row r="361" spans="1:15" ht="14.5" customHeight="1" x14ac:dyDescent="0.35">
      <c r="A361" s="24"/>
      <c r="B361" s="24"/>
      <c r="C361" s="19"/>
      <c r="D361" t="s">
        <v>260</v>
      </c>
      <c r="F361" s="19"/>
      <c r="I361" s="19"/>
      <c r="J361" s="19"/>
      <c r="K361" s="19"/>
      <c r="M361" s="23"/>
      <c r="N361" s="19"/>
      <c r="O361" s="19"/>
    </row>
    <row r="362" spans="1:15" ht="14.5" customHeight="1" x14ac:dyDescent="0.35">
      <c r="A362" s="24">
        <v>140</v>
      </c>
      <c r="B362" s="24" t="s">
        <v>309</v>
      </c>
      <c r="C362" s="19" t="s">
        <v>317</v>
      </c>
      <c r="D362" t="s">
        <v>128</v>
      </c>
      <c r="F362" s="19">
        <v>63.41</v>
      </c>
      <c r="I362" s="19">
        <v>50</v>
      </c>
      <c r="J362" s="19">
        <v>12.35</v>
      </c>
      <c r="K362" s="19">
        <v>37.65</v>
      </c>
      <c r="M362" s="21" t="str">
        <f t="shared" ref="M362" si="82">ROUND((I362/GCD(I362,J362,K362)),1)&amp;":"&amp;ROUND((J362/GCD(I362,J362,K362)),1)&amp;":"&amp;ROUND((K362/GCD(I362,J362,K362)),1)</f>
        <v>50:12.4:37.7</v>
      </c>
      <c r="N362" s="19" t="str">
        <f t="shared" ref="N362" si="83">ROUND((I362/SUM(I362,J362,K362)), 3)&amp;":"&amp;ROUND((J362/SUM(I362,J362,K362)),3)&amp;":"&amp;ROUND((K362/SUM(I362,J362,K362)),3)</f>
        <v>0.5:0.124:0.377</v>
      </c>
      <c r="O362" s="19">
        <v>2.242</v>
      </c>
    </row>
    <row r="363" spans="1:15" ht="14.5" customHeight="1" x14ac:dyDescent="0.35">
      <c r="A363" s="24"/>
      <c r="B363" s="24"/>
      <c r="C363" s="19"/>
      <c r="D363" t="s">
        <v>291</v>
      </c>
      <c r="F363" s="19"/>
      <c r="I363" s="19"/>
      <c r="J363" s="19"/>
      <c r="K363" s="19"/>
      <c r="M363" s="23"/>
      <c r="N363" s="19"/>
      <c r="O363" s="19"/>
    </row>
    <row r="364" spans="1:15" ht="14.5" customHeight="1" x14ac:dyDescent="0.35">
      <c r="A364" s="24"/>
      <c r="B364" s="24"/>
      <c r="C364" s="19"/>
      <c r="D364" t="s">
        <v>260</v>
      </c>
      <c r="F364" s="19"/>
      <c r="I364" s="19"/>
      <c r="J364" s="19"/>
      <c r="K364" s="19"/>
      <c r="M364" s="23"/>
      <c r="N364" s="19"/>
      <c r="O364" s="19"/>
    </row>
    <row r="365" spans="1:15" x14ac:dyDescent="0.35">
      <c r="A365" s="24">
        <v>141</v>
      </c>
      <c r="B365" s="24" t="s">
        <v>309</v>
      </c>
      <c r="C365" s="19" t="s">
        <v>318</v>
      </c>
      <c r="D365" t="s">
        <v>128</v>
      </c>
      <c r="F365" s="19">
        <v>66.400000000000006</v>
      </c>
      <c r="I365" s="19">
        <v>50</v>
      </c>
      <c r="J365" s="19">
        <v>9.9879999999999995</v>
      </c>
      <c r="K365" s="19">
        <v>40</v>
      </c>
      <c r="M365" s="21" t="str">
        <f t="shared" ref="M365" si="84">ROUND((I365/GCD(I365,J365,K365)),1)&amp;":"&amp;ROUND((J365/GCD(I365,J365,K365)),1)&amp;":"&amp;ROUND((K365/GCD(I365,J365,K365)),1)</f>
        <v>50:10:40</v>
      </c>
      <c r="N365" s="19" t="str">
        <f t="shared" ref="N365" si="85">ROUND((I365/SUM(I365,J365,K365)), 3)&amp;":"&amp;ROUND((J365/SUM(I365,J365,K365)),3)&amp;":"&amp;ROUND((K365/SUM(I365,J365,K365)),3)</f>
        <v>0.5:0.1:0.4</v>
      </c>
      <c r="O365" s="19">
        <v>2.0379999999999998</v>
      </c>
    </row>
    <row r="366" spans="1:15" ht="14.5" customHeight="1" x14ac:dyDescent="0.35">
      <c r="A366" s="24"/>
      <c r="B366" s="24"/>
      <c r="C366" s="19"/>
      <c r="D366" t="s">
        <v>291</v>
      </c>
      <c r="F366" s="19"/>
      <c r="I366" s="19"/>
      <c r="J366" s="19"/>
      <c r="K366" s="19"/>
      <c r="M366" s="23"/>
      <c r="N366" s="19"/>
      <c r="O366" s="19"/>
    </row>
    <row r="367" spans="1:15" ht="14.5" customHeight="1" x14ac:dyDescent="0.35">
      <c r="A367" s="24"/>
      <c r="B367" s="24"/>
      <c r="C367" s="19"/>
      <c r="D367" t="s">
        <v>260</v>
      </c>
      <c r="F367" s="19"/>
      <c r="I367" s="19"/>
      <c r="J367" s="19"/>
      <c r="K367" s="19"/>
      <c r="M367" s="23"/>
      <c r="N367" s="19"/>
      <c r="O367" s="19"/>
    </row>
    <row r="368" spans="1:15" ht="14.5" customHeight="1" x14ac:dyDescent="0.35">
      <c r="A368" s="24">
        <v>142</v>
      </c>
      <c r="B368" s="24" t="s">
        <v>309</v>
      </c>
      <c r="C368" s="19" t="s">
        <v>296</v>
      </c>
      <c r="D368" t="s">
        <v>128</v>
      </c>
      <c r="F368" s="19">
        <v>60.39</v>
      </c>
      <c r="I368" s="19">
        <v>50</v>
      </c>
      <c r="J368" s="19">
        <v>34.6</v>
      </c>
      <c r="K368" s="19">
        <v>15.4</v>
      </c>
      <c r="M368" s="21" t="str">
        <f>ROUND((I368/GCD(I368,J368,K368)),1)&amp;":"&amp;ROUND((J368/GCD(I368,J368,K368)),1)&amp;":"&amp;ROUND((K368/GCD(I368,J368,K368)),1)</f>
        <v>50:34.6:15.4</v>
      </c>
      <c r="N368" s="19" t="str">
        <f>ROUND((I368/SUM(I368,J368,K368)), 3)&amp;":"&amp;ROUND((J368/SUM(I368,J368,K368)),3)&amp;":"&amp;ROUND((K368/SUM(I368,J368,K368)),3)</f>
        <v>0.5:0.346:0.154</v>
      </c>
      <c r="O368" s="19">
        <v>2.3719999999999999</v>
      </c>
    </row>
    <row r="369" spans="1:15" ht="14.5" customHeight="1" x14ac:dyDescent="0.35">
      <c r="A369" s="24"/>
      <c r="B369" s="24"/>
      <c r="C369" s="19"/>
      <c r="D369" t="s">
        <v>256</v>
      </c>
      <c r="F369" s="19"/>
      <c r="I369" s="19"/>
      <c r="J369" s="19"/>
      <c r="K369" s="19"/>
      <c r="M369" s="23"/>
      <c r="N369" s="19"/>
      <c r="O369" s="19"/>
    </row>
    <row r="370" spans="1:15" ht="14.5" customHeight="1" x14ac:dyDescent="0.35">
      <c r="A370" s="24"/>
      <c r="B370" s="24"/>
      <c r="C370" s="19"/>
      <c r="D370" t="s">
        <v>297</v>
      </c>
      <c r="F370" s="19"/>
      <c r="I370" s="19"/>
      <c r="J370" s="19"/>
      <c r="K370" s="19"/>
      <c r="M370" s="23"/>
      <c r="N370" s="19"/>
      <c r="O370" s="19"/>
    </row>
    <row r="371" spans="1:15" ht="14.5" customHeight="1" x14ac:dyDescent="0.35">
      <c r="A371" s="24">
        <v>143</v>
      </c>
      <c r="B371" s="24" t="s">
        <v>309</v>
      </c>
      <c r="C371" s="19" t="s">
        <v>298</v>
      </c>
      <c r="D371" t="s">
        <v>128</v>
      </c>
      <c r="F371" s="19">
        <v>57.07</v>
      </c>
      <c r="I371" s="19">
        <v>50</v>
      </c>
      <c r="J371" s="19">
        <v>40.19</v>
      </c>
      <c r="K371" s="19">
        <v>9.8070000000000004</v>
      </c>
      <c r="M371" s="21" t="str">
        <f>ROUND((I371/GCD(I371,J371,K371)),1)&amp;":"&amp;ROUND((J371/GCD(I371,J371,K371)),1)&amp;":"&amp;ROUND((K371/GCD(I371,J371,K371)),1)</f>
        <v>50:40.2:9.8</v>
      </c>
      <c r="N371" s="19" t="str">
        <f>ROUND((I371/SUM(I371,J371,K371)), 3)&amp;":"&amp;ROUND((J371/SUM(I371,J371,K371)),3)&amp;":"&amp;ROUND((K371/SUM(I371,J371,K371)),3)</f>
        <v>0.5:0.402:0.098</v>
      </c>
      <c r="O371" s="19">
        <v>2.2799999999999998</v>
      </c>
    </row>
    <row r="372" spans="1:15" ht="14.5" customHeight="1" x14ac:dyDescent="0.35">
      <c r="A372" s="24"/>
      <c r="B372" s="24"/>
      <c r="C372" s="19"/>
      <c r="D372" t="s">
        <v>256</v>
      </c>
      <c r="F372" s="19"/>
      <c r="I372" s="19"/>
      <c r="J372" s="19"/>
      <c r="K372" s="19"/>
      <c r="M372" s="23"/>
      <c r="N372" s="19"/>
      <c r="O372" s="19"/>
    </row>
    <row r="373" spans="1:15" ht="14.5" customHeight="1" x14ac:dyDescent="0.35">
      <c r="A373" s="24"/>
      <c r="B373" s="24"/>
      <c r="C373" s="19"/>
      <c r="D373" t="s">
        <v>297</v>
      </c>
      <c r="F373" s="19"/>
      <c r="I373" s="19"/>
      <c r="J373" s="19"/>
      <c r="K373" s="19"/>
      <c r="M373" s="23"/>
      <c r="N373" s="19"/>
      <c r="O373" s="19"/>
    </row>
    <row r="374" spans="1:15" ht="14.5" customHeight="1" x14ac:dyDescent="0.35">
      <c r="A374" s="24">
        <v>144</v>
      </c>
      <c r="B374" s="24" t="s">
        <v>309</v>
      </c>
      <c r="C374" s="19" t="s">
        <v>302</v>
      </c>
      <c r="D374" t="s">
        <v>128</v>
      </c>
      <c r="F374" s="19">
        <v>62.74</v>
      </c>
      <c r="I374" s="19">
        <v>50</v>
      </c>
      <c r="J374" s="19">
        <v>44.8</v>
      </c>
      <c r="K374" s="19">
        <v>5.2</v>
      </c>
      <c r="M374" s="21" t="str">
        <f>ROUND((I374/GCD(I374,J374,K374)),1)&amp;":"&amp;ROUND((J374/GCD(I374,J374,K374)),1)&amp;":"&amp;ROUND((K374/GCD(I374,J374,K374)),1)</f>
        <v>50:44.8:5.2</v>
      </c>
      <c r="N374" s="19" t="str">
        <f>ROUND((I374/SUM(I374,J374,K374)), 3)&amp;":"&amp;ROUND((J374/SUM(I374,J374,K374)),3)&amp;":"&amp;ROUND((K374/SUM(I374,J374,K374)),3)</f>
        <v>0.5:0.448:0.052</v>
      </c>
      <c r="O374" s="19">
        <v>2.1720000000000002</v>
      </c>
    </row>
    <row r="375" spans="1:15" ht="14.5" customHeight="1" x14ac:dyDescent="0.35">
      <c r="A375" s="24"/>
      <c r="B375" s="24"/>
      <c r="C375" s="19"/>
      <c r="D375" t="s">
        <v>256</v>
      </c>
      <c r="F375" s="19"/>
      <c r="I375" s="19"/>
      <c r="J375" s="19"/>
      <c r="K375" s="19"/>
      <c r="M375" s="23"/>
      <c r="N375" s="19"/>
      <c r="O375" s="19"/>
    </row>
    <row r="376" spans="1:15" ht="14.5" customHeight="1" x14ac:dyDescent="0.35">
      <c r="A376" s="24"/>
      <c r="B376" s="24"/>
      <c r="C376" s="19"/>
      <c r="D376" t="s">
        <v>303</v>
      </c>
      <c r="F376" s="19"/>
      <c r="I376" s="19"/>
      <c r="J376" s="19"/>
      <c r="K376" s="19"/>
      <c r="M376" s="23"/>
      <c r="N376" s="19"/>
      <c r="O376" s="19"/>
    </row>
    <row r="377" spans="1:15" x14ac:dyDescent="0.35">
      <c r="A377" s="24">
        <v>145</v>
      </c>
      <c r="B377" s="24" t="s">
        <v>309</v>
      </c>
      <c r="C377" s="19" t="s">
        <v>305</v>
      </c>
      <c r="D377" t="s">
        <v>128</v>
      </c>
      <c r="F377" s="19">
        <v>94.57</v>
      </c>
      <c r="I377" s="19">
        <v>50</v>
      </c>
      <c r="J377" s="19">
        <v>48.9</v>
      </c>
      <c r="K377" s="19">
        <v>1.1000000000000001</v>
      </c>
      <c r="M377" s="21" t="str">
        <f>ROUND((I377/GCD(I377,J377,K377)),1)&amp;":"&amp;ROUND((J377/GCD(I377,J377,K377)),1)&amp;":"&amp;ROUND((K377/GCD(I377,J377,K377)),1)</f>
        <v>50:48.9:1.1</v>
      </c>
      <c r="N377" s="19" t="str">
        <f>ROUND((I377/SUM(I377,J377,K377)), 3)&amp;":"&amp;ROUND((J377/SUM(I377,J377,K377)),3)&amp;":"&amp;ROUND((K377/SUM(I377,J377,K377)),3)</f>
        <v>0.5:0.489:0.011</v>
      </c>
      <c r="O377" s="19">
        <v>2.0059999999999998</v>
      </c>
    </row>
    <row r="378" spans="1:15" ht="14.5" customHeight="1" x14ac:dyDescent="0.35">
      <c r="A378" s="24"/>
      <c r="B378" s="24"/>
      <c r="C378" s="19"/>
      <c r="D378" t="s">
        <v>256</v>
      </c>
      <c r="F378" s="19"/>
      <c r="I378" s="19"/>
      <c r="J378" s="19"/>
      <c r="K378" s="19"/>
      <c r="M378" s="21"/>
      <c r="N378" s="19"/>
      <c r="O378" s="19"/>
    </row>
    <row r="379" spans="1:15" ht="14.5" customHeight="1" x14ac:dyDescent="0.35">
      <c r="A379" s="24"/>
      <c r="B379" s="24"/>
      <c r="C379" s="19"/>
      <c r="D379" t="s">
        <v>299</v>
      </c>
      <c r="F379" s="19"/>
      <c r="I379" s="19"/>
      <c r="J379" s="19"/>
      <c r="K379" s="19"/>
      <c r="M379" s="21"/>
      <c r="N379" s="19"/>
      <c r="O379" s="19"/>
    </row>
    <row r="380" spans="1:15" ht="14.5" customHeight="1" x14ac:dyDescent="0.35">
      <c r="A380" s="24">
        <v>146</v>
      </c>
      <c r="B380" s="24" t="s">
        <v>309</v>
      </c>
      <c r="C380" s="19" t="s">
        <v>306</v>
      </c>
      <c r="D380" t="s">
        <v>128</v>
      </c>
      <c r="F380" s="19">
        <v>98.56</v>
      </c>
      <c r="I380" s="19">
        <v>50</v>
      </c>
      <c r="J380" s="19">
        <v>48.9</v>
      </c>
      <c r="K380" s="19">
        <v>1.1000000000000001</v>
      </c>
      <c r="M380" s="21" t="str">
        <f>ROUND((I380/GCD(I380,J380,K380)),1)&amp;":"&amp;ROUND((J380/GCD(I380,J380,K380)),1)&amp;":"&amp;ROUND((K380/GCD(I380,J380,K380)),1)</f>
        <v>50:48.9:1.1</v>
      </c>
      <c r="N380" s="19" t="str">
        <f>ROUND((I380/SUM(I380,J380,K380)), 3)&amp;":"&amp;ROUND((J380/SUM(I380,J380,K380)),3)&amp;":"&amp;ROUND((K380/SUM(I380,J380,K380)),3)</f>
        <v>0.5:0.489:0.011</v>
      </c>
      <c r="O380" s="19">
        <v>1.6359999999999999</v>
      </c>
    </row>
    <row r="381" spans="1:15" ht="14.5" customHeight="1" x14ac:dyDescent="0.35">
      <c r="A381" s="24"/>
      <c r="B381" s="24"/>
      <c r="C381" s="19"/>
      <c r="D381" t="s">
        <v>256</v>
      </c>
      <c r="F381" s="19"/>
      <c r="I381" s="19"/>
      <c r="J381" s="19"/>
      <c r="K381" s="19"/>
      <c r="M381" s="21"/>
      <c r="N381" s="19"/>
      <c r="O381" s="19"/>
    </row>
    <row r="382" spans="1:15" ht="14.5" customHeight="1" x14ac:dyDescent="0.35">
      <c r="A382" s="24"/>
      <c r="B382" s="24"/>
      <c r="C382" s="19"/>
      <c r="D382" t="s">
        <v>319</v>
      </c>
      <c r="F382" s="19"/>
      <c r="I382" s="19"/>
      <c r="J382" s="19"/>
      <c r="K382" s="19"/>
      <c r="M382" s="21"/>
      <c r="N382" s="19"/>
      <c r="O382" s="19"/>
    </row>
    <row r="383" spans="1:15" ht="14.5" customHeight="1" x14ac:dyDescent="0.35">
      <c r="A383" s="24">
        <v>147</v>
      </c>
      <c r="B383" s="24" t="s">
        <v>309</v>
      </c>
      <c r="C383" s="19" t="s">
        <v>320</v>
      </c>
      <c r="D383" t="s">
        <v>128</v>
      </c>
      <c r="F383" s="19">
        <v>91.39</v>
      </c>
      <c r="I383" s="19">
        <v>50</v>
      </c>
      <c r="J383" s="19">
        <v>48.9</v>
      </c>
      <c r="K383" s="19">
        <v>1.1000000000000001</v>
      </c>
      <c r="M383" s="21" t="str">
        <f>ROUND((I383/GCD(I383,J383,K383)),1)&amp;":"&amp;ROUND((J383/GCD(I383,J383,K383)),1)&amp;":"&amp;ROUND((K383/GCD(I383,J383,K383)),1)</f>
        <v>50:48.9:1.1</v>
      </c>
      <c r="N383" s="19" t="str">
        <f>ROUND((I383/SUM(I383,J383,K383)), 3)&amp;":"&amp;ROUND((J383/SUM(I383,J383,K383)),3)&amp;":"&amp;ROUND((K383/SUM(I383,J383,K383)),3)</f>
        <v>0.5:0.489:0.011</v>
      </c>
      <c r="O383" s="19">
        <v>2.1589999999999998</v>
      </c>
    </row>
    <row r="384" spans="1:15" ht="14.5" customHeight="1" x14ac:dyDescent="0.35">
      <c r="A384" s="24"/>
      <c r="B384" s="24"/>
      <c r="C384" s="19"/>
      <c r="D384" t="s">
        <v>256</v>
      </c>
      <c r="F384" s="19"/>
      <c r="I384" s="19"/>
      <c r="J384" s="19"/>
      <c r="K384" s="19"/>
      <c r="M384" s="21"/>
      <c r="N384" s="19"/>
      <c r="O384" s="19"/>
    </row>
    <row r="385" spans="1:15" ht="14.5" customHeight="1" x14ac:dyDescent="0.35">
      <c r="A385" s="24"/>
      <c r="B385" s="24"/>
      <c r="C385" s="19"/>
      <c r="D385" t="s">
        <v>303</v>
      </c>
      <c r="F385" s="19"/>
      <c r="I385" s="19"/>
      <c r="J385" s="19"/>
      <c r="K385" s="19"/>
      <c r="M385" s="21"/>
      <c r="N385" s="19"/>
      <c r="O385" s="19"/>
    </row>
    <row r="386" spans="1:15" ht="14.5" customHeight="1" x14ac:dyDescent="0.35">
      <c r="A386" s="24">
        <v>148</v>
      </c>
      <c r="B386" s="19" t="s">
        <v>321</v>
      </c>
      <c r="C386" s="19" t="s">
        <v>322</v>
      </c>
      <c r="D386" t="s">
        <v>128</v>
      </c>
      <c r="F386" s="19">
        <v>53</v>
      </c>
      <c r="I386" s="19">
        <v>52.38</v>
      </c>
      <c r="J386" s="19">
        <v>23.81</v>
      </c>
      <c r="K386" s="19">
        <v>23.81</v>
      </c>
      <c r="M386" s="21" t="str">
        <f t="shared" ref="M386" si="86">ROUND((I386/GCD(I386,J386,K386)),1)&amp;":"&amp;ROUND((J386/GCD(I386,J386,K386)),1)&amp;":"&amp;ROUND((K386/GCD(I386,J386,K386)),1)</f>
        <v>52.4:23.8:23.8</v>
      </c>
      <c r="N386" s="19" t="str">
        <f t="shared" ref="N386" si="87">ROUND((I386/SUM(I386,J386,K386)), 3)&amp;":"&amp;ROUND((J386/SUM(I386,J386,K386)),3)&amp;":"&amp;ROUND((K386/SUM(I386,J386,K386)),3)</f>
        <v>0.524:0.238:0.238</v>
      </c>
      <c r="O386" s="19">
        <v>1.095</v>
      </c>
    </row>
    <row r="387" spans="1:15" ht="14.5" customHeight="1" x14ac:dyDescent="0.35">
      <c r="A387" s="24"/>
      <c r="B387" s="19"/>
      <c r="C387" s="19"/>
      <c r="D387" t="s">
        <v>323</v>
      </c>
      <c r="F387" s="19"/>
      <c r="I387" s="19"/>
      <c r="J387" s="19"/>
      <c r="K387" s="19"/>
      <c r="M387" s="23"/>
      <c r="N387" s="19"/>
      <c r="O387" s="19"/>
    </row>
    <row r="388" spans="1:15" ht="14.5" customHeight="1" x14ac:dyDescent="0.35">
      <c r="A388" s="24"/>
      <c r="B388" s="19"/>
      <c r="C388" s="19"/>
      <c r="D388" t="s">
        <v>159</v>
      </c>
      <c r="F388" s="19"/>
      <c r="I388" s="19"/>
      <c r="J388" s="19"/>
      <c r="K388" s="19"/>
      <c r="M388" s="23"/>
      <c r="N388" s="19"/>
      <c r="O388" s="19"/>
    </row>
    <row r="389" spans="1:15" x14ac:dyDescent="0.35">
      <c r="A389" s="24">
        <v>149</v>
      </c>
      <c r="B389" s="19" t="s">
        <v>321</v>
      </c>
      <c r="C389" s="19" t="s">
        <v>324</v>
      </c>
      <c r="D389" t="s">
        <v>128</v>
      </c>
      <c r="F389" s="19">
        <v>30</v>
      </c>
      <c r="I389" s="19">
        <v>54.55</v>
      </c>
      <c r="J389" s="19">
        <v>45.45</v>
      </c>
      <c r="K389" s="19"/>
      <c r="M389" s="23" t="str">
        <f>ROUND((I389/GCD(I389,J389)),1)&amp;":"&amp;ROUND((J389/GCD(I389,J389)),1)</f>
        <v>6.1:5.1</v>
      </c>
      <c r="N389" s="19" t="str">
        <f>ROUND((I389/SUM(I389,J389)), 2)&amp;":"&amp;ROUND((J389/SUM(I389,J389)),2)</f>
        <v>0.55:0.45</v>
      </c>
      <c r="O389" s="19">
        <v>1.022</v>
      </c>
    </row>
    <row r="390" spans="1:15" x14ac:dyDescent="0.35">
      <c r="A390" s="24"/>
      <c r="B390" s="19"/>
      <c r="C390" s="19"/>
      <c r="D390" t="s">
        <v>325</v>
      </c>
      <c r="F390" s="19"/>
      <c r="I390" s="19"/>
      <c r="J390" s="19"/>
      <c r="K390" s="19"/>
      <c r="M390" s="23"/>
      <c r="N390" s="19"/>
      <c r="O390" s="19"/>
    </row>
    <row r="391" spans="1:15" ht="14.5" customHeight="1" x14ac:dyDescent="0.35">
      <c r="A391" s="24">
        <v>150</v>
      </c>
      <c r="B391" s="19" t="s">
        <v>321</v>
      </c>
      <c r="C391" s="19" t="s">
        <v>326</v>
      </c>
      <c r="D391" t="s">
        <v>128</v>
      </c>
      <c r="F391" s="19">
        <v>51</v>
      </c>
      <c r="I391" s="19">
        <v>60</v>
      </c>
      <c r="J391" s="19">
        <v>40</v>
      </c>
      <c r="K391" s="19"/>
      <c r="M391" s="23" t="str">
        <f>ROUND((I391/GCD(I391,J391)),1)&amp;":"&amp;ROUND((J391/GCD(I391,J391)),1)</f>
        <v>3:2</v>
      </c>
      <c r="N391" s="19" t="str">
        <f>ROUND((I391/SUM(I391,J391)), 2)&amp;":"&amp;ROUND((J391/SUM(I391,J391)),2)</f>
        <v>0.6:0.4</v>
      </c>
      <c r="O391" s="19">
        <v>1.079</v>
      </c>
    </row>
    <row r="392" spans="1:15" ht="14.5" customHeight="1" x14ac:dyDescent="0.35">
      <c r="A392" s="24"/>
      <c r="B392" s="19"/>
      <c r="C392" s="19"/>
      <c r="D392" t="s">
        <v>325</v>
      </c>
      <c r="F392" s="19"/>
      <c r="I392" s="19"/>
      <c r="J392" s="19"/>
      <c r="K392" s="19"/>
      <c r="M392" s="23"/>
      <c r="N392" s="19"/>
      <c r="O392" s="19"/>
    </row>
    <row r="393" spans="1:15" ht="14.5" customHeight="1" x14ac:dyDescent="0.35">
      <c r="A393" s="24">
        <v>151</v>
      </c>
      <c r="B393" s="19" t="s">
        <v>321</v>
      </c>
      <c r="C393" s="19" t="s">
        <v>327</v>
      </c>
      <c r="D393" t="s">
        <v>128</v>
      </c>
      <c r="F393" s="19">
        <v>54</v>
      </c>
      <c r="I393" s="19">
        <v>67</v>
      </c>
      <c r="J393" s="19">
        <v>33</v>
      </c>
      <c r="K393" s="19"/>
      <c r="M393" s="23" t="str">
        <f>ROUND((I393/GCD(I393,J393)),1)&amp;":"&amp;ROUND((J393/GCD(I393,J393)),1)</f>
        <v>67:33</v>
      </c>
      <c r="N393" s="19" t="str">
        <f>ROUND((I393/SUM(I393,J393)), 2)&amp;":"&amp;ROUND((J393/SUM(I393,J393)),2)</f>
        <v>0.67:0.33</v>
      </c>
      <c r="O393" s="19">
        <v>1.0789</v>
      </c>
    </row>
    <row r="394" spans="1:15" ht="14.5" customHeight="1" x14ac:dyDescent="0.35">
      <c r="A394" s="24"/>
      <c r="B394" s="19"/>
      <c r="C394" s="19"/>
      <c r="D394" t="s">
        <v>159</v>
      </c>
      <c r="F394" s="19"/>
      <c r="I394" s="19"/>
      <c r="J394" s="19"/>
      <c r="K394" s="19"/>
      <c r="M394" s="23"/>
      <c r="N394" s="19"/>
      <c r="O394" s="19"/>
    </row>
    <row r="395" spans="1:15" ht="14.5" customHeight="1" x14ac:dyDescent="0.35">
      <c r="A395" s="24">
        <v>152</v>
      </c>
      <c r="B395" s="19" t="s">
        <v>321</v>
      </c>
      <c r="C395" s="19" t="s">
        <v>328</v>
      </c>
      <c r="D395" t="s">
        <v>128</v>
      </c>
      <c r="F395" s="19">
        <v>62</v>
      </c>
      <c r="I395" s="19">
        <v>60</v>
      </c>
      <c r="J395" s="19">
        <v>40</v>
      </c>
      <c r="K395" s="19"/>
      <c r="M395" s="23" t="str">
        <f>ROUND((I395/GCD(I395,J395)),1)&amp;":"&amp;ROUND((J395/GCD(I395,J395)),1)</f>
        <v>3:2</v>
      </c>
      <c r="N395" s="19" t="str">
        <f>ROUND((I395/SUM(I395,J395)), 2)&amp;":"&amp;ROUND((J395/SUM(I395,J395)),2)</f>
        <v>0.6:0.4</v>
      </c>
      <c r="O395" s="19">
        <v>1.0680000000000001</v>
      </c>
    </row>
    <row r="396" spans="1:15" x14ac:dyDescent="0.35">
      <c r="A396" s="24"/>
      <c r="B396" s="19"/>
      <c r="C396" s="19"/>
      <c r="D396" t="s">
        <v>329</v>
      </c>
      <c r="F396" s="19"/>
      <c r="I396" s="19"/>
      <c r="J396" s="19"/>
      <c r="K396" s="19"/>
      <c r="M396" s="23"/>
      <c r="N396" s="19"/>
      <c r="O396" s="19"/>
    </row>
    <row r="397" spans="1:15" ht="14.5" customHeight="1" x14ac:dyDescent="0.35">
      <c r="A397" s="24">
        <v>153</v>
      </c>
      <c r="B397" s="19" t="s">
        <v>330</v>
      </c>
      <c r="C397" s="19" t="s">
        <v>331</v>
      </c>
      <c r="D397" t="s">
        <v>332</v>
      </c>
      <c r="F397" s="19">
        <v>83</v>
      </c>
      <c r="I397" s="19">
        <v>68.180000000000007</v>
      </c>
      <c r="J397" s="19">
        <v>31.82</v>
      </c>
      <c r="K397" s="19"/>
      <c r="M397" s="23" t="str">
        <f>ROUND((I397/GCD(I397,J397)),1)&amp;":"&amp;ROUND((J397/GCD(I397,J397)),1)</f>
        <v>68.2:31.8</v>
      </c>
      <c r="N397" s="19" t="str">
        <f>ROUND((I397/SUM(I397,J397)), 2)&amp;":"&amp;ROUND((J397/SUM(I397,J397)),2)</f>
        <v>0.68:0.32</v>
      </c>
      <c r="O397" s="19">
        <v>1.032</v>
      </c>
    </row>
    <row r="398" spans="1:15" ht="14.5" customHeight="1" x14ac:dyDescent="0.35">
      <c r="A398" s="24"/>
      <c r="B398" s="19"/>
      <c r="C398" s="19"/>
      <c r="D398" t="s">
        <v>333</v>
      </c>
      <c r="F398" s="19"/>
      <c r="I398" s="19"/>
      <c r="J398" s="19"/>
      <c r="K398" s="19"/>
      <c r="M398" s="23"/>
      <c r="N398" s="19"/>
      <c r="O398" s="19"/>
    </row>
    <row r="399" spans="1:15" x14ac:dyDescent="0.35">
      <c r="A399" s="24">
        <v>154</v>
      </c>
      <c r="B399" s="19" t="s">
        <v>330</v>
      </c>
      <c r="C399" s="19" t="s">
        <v>334</v>
      </c>
      <c r="D399" t="s">
        <v>332</v>
      </c>
      <c r="F399" s="19">
        <v>76</v>
      </c>
      <c r="I399" s="19">
        <v>67.83</v>
      </c>
      <c r="J399" s="19">
        <v>5.29</v>
      </c>
      <c r="K399" s="19">
        <v>26.88</v>
      </c>
      <c r="M399" s="21" t="str">
        <f t="shared" ref="M399" si="88">ROUND((I399/GCD(I399,J399,K399)),1)&amp;":"&amp;ROUND((J399/GCD(I399,J399,K399)),1)&amp;":"&amp;ROUND((K399/GCD(I399,J399,K399)),1)</f>
        <v>67.8:5.3:26.9</v>
      </c>
      <c r="N399" s="19" t="str">
        <f t="shared" ref="N399" si="89">ROUND((I399/SUM(I399,J399,K399)), 3)&amp;":"&amp;ROUND((J399/SUM(I399,J399,K399)),3)&amp;":"&amp;ROUND((K399/SUM(I399,J399,K399)),3)</f>
        <v>0.678:0.053:0.269</v>
      </c>
      <c r="O399" s="19">
        <v>1.0509999999999999</v>
      </c>
    </row>
    <row r="400" spans="1:15" ht="14.5" customHeight="1" x14ac:dyDescent="0.35">
      <c r="A400" s="24"/>
      <c r="B400" s="19"/>
      <c r="C400" s="19"/>
      <c r="D400" t="s">
        <v>260</v>
      </c>
      <c r="F400" s="19"/>
      <c r="I400" s="19"/>
      <c r="J400" s="19"/>
      <c r="K400" s="19"/>
      <c r="M400" s="23"/>
      <c r="N400" s="19"/>
      <c r="O400" s="19"/>
    </row>
    <row r="401" spans="1:15" ht="14.5" customHeight="1" x14ac:dyDescent="0.35">
      <c r="A401" s="24"/>
      <c r="B401" s="19"/>
      <c r="C401" s="19"/>
      <c r="D401" t="s">
        <v>335</v>
      </c>
      <c r="F401" s="19"/>
      <c r="I401" s="19"/>
      <c r="J401" s="19"/>
      <c r="K401" s="19"/>
      <c r="M401" s="23"/>
      <c r="N401" s="19"/>
      <c r="O401" s="19"/>
    </row>
    <row r="402" spans="1:15" x14ac:dyDescent="0.35">
      <c r="A402" s="24">
        <v>155</v>
      </c>
      <c r="B402" s="19" t="s">
        <v>330</v>
      </c>
      <c r="C402" s="19" t="s">
        <v>336</v>
      </c>
      <c r="D402" t="s">
        <v>332</v>
      </c>
      <c r="F402" s="19">
        <v>69</v>
      </c>
      <c r="I402" s="19">
        <v>67.430000000000007</v>
      </c>
      <c r="J402" s="19">
        <v>11.2</v>
      </c>
      <c r="K402" s="19">
        <v>21.37</v>
      </c>
      <c r="M402" s="21" t="str">
        <f t="shared" ref="M402" si="90">ROUND((I402/GCD(I402,J402,K402)),1)&amp;":"&amp;ROUND((J402/GCD(I402,J402,K402)),1)&amp;":"&amp;ROUND((K402/GCD(I402,J402,K402)),1)</f>
        <v>67.4:11.2:21.4</v>
      </c>
      <c r="N402" s="19" t="str">
        <f t="shared" ref="N402" si="91">ROUND((I402/SUM(I402,J402,K402)), 3)&amp;":"&amp;ROUND((J402/SUM(I402,J402,K402)),3)&amp;":"&amp;ROUND((K402/SUM(I402,J402,K402)),3)</f>
        <v>0.674:0.112:0.214</v>
      </c>
      <c r="O402" s="19">
        <v>1.0209999999999999</v>
      </c>
    </row>
    <row r="403" spans="1:15" ht="14.5" customHeight="1" x14ac:dyDescent="0.35">
      <c r="A403" s="24"/>
      <c r="B403" s="19"/>
      <c r="C403" s="19"/>
      <c r="D403" t="s">
        <v>260</v>
      </c>
      <c r="F403" s="19"/>
      <c r="I403" s="19"/>
      <c r="J403" s="19"/>
      <c r="K403" s="19"/>
      <c r="M403" s="23"/>
      <c r="N403" s="19"/>
      <c r="O403" s="19"/>
    </row>
    <row r="404" spans="1:15" ht="14.5" customHeight="1" x14ac:dyDescent="0.35">
      <c r="A404" s="24"/>
      <c r="B404" s="19"/>
      <c r="C404" s="19"/>
      <c r="D404" t="s">
        <v>335</v>
      </c>
      <c r="F404" s="19"/>
      <c r="I404" s="19"/>
      <c r="J404" s="19"/>
      <c r="K404" s="19"/>
      <c r="M404" s="23"/>
      <c r="N404" s="19"/>
      <c r="O404" s="19"/>
    </row>
    <row r="405" spans="1:15" ht="14.5" customHeight="1" x14ac:dyDescent="0.35">
      <c r="A405" s="24">
        <v>156</v>
      </c>
      <c r="B405" s="19" t="s">
        <v>330</v>
      </c>
      <c r="C405" s="19" t="s">
        <v>337</v>
      </c>
      <c r="D405" t="s">
        <v>332</v>
      </c>
      <c r="F405" s="19">
        <v>63</v>
      </c>
      <c r="I405" s="19">
        <v>67</v>
      </c>
      <c r="J405" s="19">
        <v>17.86</v>
      </c>
      <c r="K405" s="19">
        <v>15.14</v>
      </c>
      <c r="M405" s="21" t="str">
        <f t="shared" ref="M405" si="92">ROUND((I405/GCD(I405,J405,K405)),1)&amp;":"&amp;ROUND((J405/GCD(I405,J405,K405)),1)&amp;":"&amp;ROUND((K405/GCD(I405,J405,K405)),1)</f>
        <v>67:17.9:15.1</v>
      </c>
      <c r="N405" s="19" t="str">
        <f t="shared" ref="N405" si="93">ROUND((I405/SUM(I405,J405,K405)), 3)&amp;":"&amp;ROUND((J405/SUM(I405,J405,K405)),3)&amp;":"&amp;ROUND((K405/SUM(I405,J405,K405)),3)</f>
        <v>0.67:0.179:0.151</v>
      </c>
      <c r="O405" s="19">
        <v>1.044</v>
      </c>
    </row>
    <row r="406" spans="1:15" ht="14.5" customHeight="1" x14ac:dyDescent="0.35">
      <c r="A406" s="24"/>
      <c r="B406" s="19"/>
      <c r="C406" s="19"/>
      <c r="D406" t="s">
        <v>260</v>
      </c>
      <c r="F406" s="19"/>
      <c r="I406" s="19"/>
      <c r="J406" s="19"/>
      <c r="K406" s="19"/>
      <c r="M406" s="23"/>
      <c r="N406" s="19"/>
      <c r="O406" s="19"/>
    </row>
    <row r="407" spans="1:15" ht="14.5" customHeight="1" x14ac:dyDescent="0.35">
      <c r="A407" s="24"/>
      <c r="B407" s="19"/>
      <c r="C407" s="19"/>
      <c r="D407" t="s">
        <v>335</v>
      </c>
      <c r="F407" s="19"/>
      <c r="I407" s="19"/>
      <c r="J407" s="19"/>
      <c r="K407" s="19"/>
      <c r="M407" s="23"/>
      <c r="N407" s="19"/>
      <c r="O407" s="19"/>
    </row>
    <row r="408" spans="1:15" ht="14.5" customHeight="1" x14ac:dyDescent="0.35">
      <c r="A408" s="24">
        <v>157</v>
      </c>
      <c r="B408" s="19" t="s">
        <v>330</v>
      </c>
      <c r="C408" s="19" t="s">
        <v>338</v>
      </c>
      <c r="D408" t="s">
        <v>332</v>
      </c>
      <c r="F408" s="19">
        <v>53</v>
      </c>
      <c r="I408" s="19">
        <v>66.5</v>
      </c>
      <c r="J408" s="19">
        <v>25.42</v>
      </c>
      <c r="K408" s="19">
        <v>8.08</v>
      </c>
      <c r="M408" s="21" t="str">
        <f t="shared" ref="M408" si="94">ROUND((I408/GCD(I408,J408,K408)),1)&amp;":"&amp;ROUND((J408/GCD(I408,J408,K408)),1)&amp;":"&amp;ROUND((K408/GCD(I408,J408,K408)),1)</f>
        <v>66.5:25.4:8.1</v>
      </c>
      <c r="N408" s="19" t="str">
        <f t="shared" ref="N408" si="95">ROUND((I408/SUM(I408,J408,K408)), 3)&amp;":"&amp;ROUND((J408/SUM(I408,J408,K408)),3)&amp;":"&amp;ROUND((K408/SUM(I408,J408,K408)),3)</f>
        <v>0.665:0.254:0.081</v>
      </c>
      <c r="O408" s="19">
        <v>1.0169999999999999</v>
      </c>
    </row>
    <row r="409" spans="1:15" ht="14.5" customHeight="1" x14ac:dyDescent="0.35">
      <c r="A409" s="24"/>
      <c r="B409" s="19"/>
      <c r="C409" s="19"/>
      <c r="D409" t="s">
        <v>260</v>
      </c>
      <c r="F409" s="19"/>
      <c r="I409" s="19"/>
      <c r="J409" s="19"/>
      <c r="K409" s="19"/>
      <c r="M409" s="23"/>
      <c r="N409" s="19"/>
      <c r="O409" s="19"/>
    </row>
    <row r="410" spans="1:15" x14ac:dyDescent="0.35">
      <c r="A410" s="24"/>
      <c r="B410" s="19"/>
      <c r="C410" s="19"/>
      <c r="D410" t="s">
        <v>335</v>
      </c>
      <c r="F410" s="19"/>
      <c r="I410" s="19"/>
      <c r="J410" s="19"/>
      <c r="K410" s="19"/>
      <c r="M410" s="23"/>
      <c r="N410" s="19"/>
      <c r="O410" s="19"/>
    </row>
    <row r="411" spans="1:15" ht="14.5" customHeight="1" x14ac:dyDescent="0.35">
      <c r="A411" s="24">
        <v>158</v>
      </c>
      <c r="B411" s="19" t="s">
        <v>339</v>
      </c>
      <c r="C411" s="19" t="s">
        <v>340</v>
      </c>
      <c r="D411" t="s">
        <v>332</v>
      </c>
      <c r="F411" s="19">
        <v>95</v>
      </c>
      <c r="I411" s="19">
        <v>32.58</v>
      </c>
      <c r="J411" s="19">
        <v>67.42</v>
      </c>
      <c r="K411" s="19"/>
      <c r="M411" s="23" t="str">
        <f>ROUND((I411/GCD(I411,J411)),1)&amp;":"&amp;ROUND((J411/GCD(I411,J411)),1)</f>
        <v>32.6:67.4</v>
      </c>
      <c r="N411" s="19" t="str">
        <f>ROUND((I411/SUM(I411,J411)), 2)&amp;":"&amp;ROUND((J411/SUM(I411,J411)),2)</f>
        <v>0.33:0.67</v>
      </c>
      <c r="O411" s="19">
        <v>1.0845</v>
      </c>
    </row>
    <row r="412" spans="1:15" ht="14.5" customHeight="1" x14ac:dyDescent="0.35">
      <c r="A412" s="24"/>
      <c r="B412" s="19"/>
      <c r="C412" s="19"/>
      <c r="D412" t="s">
        <v>333</v>
      </c>
      <c r="F412" s="19"/>
      <c r="I412" s="19"/>
      <c r="J412" s="19"/>
      <c r="K412" s="19"/>
      <c r="M412" s="23"/>
      <c r="N412" s="19"/>
      <c r="O412" s="19"/>
    </row>
    <row r="413" spans="1:15" ht="14.5" customHeight="1" x14ac:dyDescent="0.35">
      <c r="A413" s="24">
        <v>159</v>
      </c>
      <c r="B413" s="19" t="s">
        <v>339</v>
      </c>
      <c r="C413" s="19" t="s">
        <v>341</v>
      </c>
      <c r="D413" t="s">
        <v>332</v>
      </c>
      <c r="F413" s="19">
        <v>80.5</v>
      </c>
      <c r="I413" s="19">
        <v>26.38</v>
      </c>
      <c r="J413" s="19">
        <v>6.34</v>
      </c>
      <c r="K413" s="19">
        <v>67.290000000000006</v>
      </c>
      <c r="M413" s="21" t="str">
        <f t="shared" ref="M413" si="96">ROUND((I413/GCD(I413,J413,K413)),1)&amp;":"&amp;ROUND((J413/GCD(I413,J413,K413)),1)&amp;":"&amp;ROUND((K413/GCD(I413,J413,K413)),1)</f>
        <v>26.4:6.3:67.3</v>
      </c>
      <c r="N413" s="19" t="str">
        <f t="shared" ref="N413" si="97">ROUND((I413/SUM(I413,J413,K413)), 3)&amp;":"&amp;ROUND((J413/SUM(I413,J413,K413)),3)&amp;":"&amp;ROUND((K413/SUM(I413,J413,K413)),3)</f>
        <v>0.264:0.063:0.673</v>
      </c>
      <c r="O413" s="19">
        <v>1.083</v>
      </c>
    </row>
    <row r="414" spans="1:15" ht="14.5" customHeight="1" x14ac:dyDescent="0.35">
      <c r="A414" s="24"/>
      <c r="B414" s="19"/>
      <c r="C414" s="19"/>
      <c r="D414" t="s">
        <v>342</v>
      </c>
      <c r="F414" s="19"/>
      <c r="I414" s="19"/>
      <c r="J414" s="19"/>
      <c r="K414" s="19"/>
      <c r="M414" s="23"/>
      <c r="N414" s="19"/>
      <c r="O414" s="19"/>
    </row>
    <row r="415" spans="1:15" ht="14.5" customHeight="1" x14ac:dyDescent="0.35">
      <c r="A415" s="24"/>
      <c r="B415" s="19"/>
      <c r="C415" s="19"/>
      <c r="D415" t="s">
        <v>333</v>
      </c>
      <c r="F415" s="19"/>
      <c r="I415" s="19"/>
      <c r="J415" s="19"/>
      <c r="K415" s="19"/>
      <c r="M415" s="23"/>
      <c r="N415" s="19"/>
      <c r="O415" s="19"/>
    </row>
    <row r="416" spans="1:15" x14ac:dyDescent="0.35">
      <c r="A416" s="24">
        <v>160</v>
      </c>
      <c r="B416" s="19" t="s">
        <v>339</v>
      </c>
      <c r="C416" s="19" t="s">
        <v>343</v>
      </c>
      <c r="D416" t="s">
        <v>332</v>
      </c>
      <c r="F416" s="19">
        <v>66.900000000000006</v>
      </c>
      <c r="I416" s="19">
        <v>19.079999999999998</v>
      </c>
      <c r="J416" s="19">
        <v>13.75</v>
      </c>
      <c r="K416" s="19">
        <v>67.17</v>
      </c>
      <c r="M416" s="21" t="str">
        <f t="shared" ref="M416" si="98">ROUND((I416/GCD(I416,J416,K416)),1)&amp;":"&amp;ROUND((J416/GCD(I416,J416,K416)),1)&amp;":"&amp;ROUND((K416/GCD(I416,J416,K416)),1)</f>
        <v>19.1:13.8:67.2</v>
      </c>
      <c r="N416" s="19" t="str">
        <f t="shared" ref="N416" si="99">ROUND((I416/SUM(I416,J416,K416)), 3)&amp;":"&amp;ROUND((J416/SUM(I416,J416,K416)),3)&amp;":"&amp;ROUND((K416/SUM(I416,J416,K416)),3)</f>
        <v>0.191:0.138:0.672</v>
      </c>
      <c r="O416" s="19">
        <v>1.0389999999999999</v>
      </c>
    </row>
    <row r="417" spans="1:15" ht="14.5" customHeight="1" x14ac:dyDescent="0.35">
      <c r="A417" s="24"/>
      <c r="B417" s="19"/>
      <c r="C417" s="19"/>
      <c r="D417" t="s">
        <v>342</v>
      </c>
      <c r="F417" s="19"/>
      <c r="I417" s="19"/>
      <c r="J417" s="19"/>
      <c r="K417" s="19"/>
      <c r="M417" s="23"/>
      <c r="N417" s="19"/>
      <c r="O417" s="19"/>
    </row>
    <row r="418" spans="1:15" x14ac:dyDescent="0.35">
      <c r="A418" s="24"/>
      <c r="B418" s="19"/>
      <c r="C418" s="19"/>
      <c r="D418" t="s">
        <v>333</v>
      </c>
      <c r="F418" s="19"/>
      <c r="I418" s="19"/>
      <c r="J418" s="19"/>
      <c r="K418" s="19"/>
      <c r="M418" s="23"/>
      <c r="N418" s="19"/>
      <c r="O418" s="19"/>
    </row>
    <row r="419" spans="1:15" ht="14.5" customHeight="1" x14ac:dyDescent="0.35">
      <c r="A419" s="24">
        <v>161</v>
      </c>
      <c r="B419" s="19" t="s">
        <v>339</v>
      </c>
      <c r="C419" s="19" t="s">
        <v>344</v>
      </c>
      <c r="D419" t="s">
        <v>332</v>
      </c>
      <c r="F419" s="19">
        <v>54.05</v>
      </c>
      <c r="I419" s="19">
        <v>10.44</v>
      </c>
      <c r="J419" s="19">
        <v>22.57</v>
      </c>
      <c r="K419" s="19">
        <v>66.98</v>
      </c>
      <c r="M419" s="21" t="str">
        <f t="shared" ref="M419" si="100">ROUND((I419/GCD(I419,J419,K419)),1)&amp;":"&amp;ROUND((J419/GCD(I419,J419,K419)),1)&amp;":"&amp;ROUND((K419/GCD(I419,J419,K419)),1)</f>
        <v>5.2:11.3:33.5</v>
      </c>
      <c r="N419" s="19" t="str">
        <f t="shared" ref="N419" si="101">ROUND((I419/SUM(I419,J419,K419)), 3)&amp;":"&amp;ROUND((J419/SUM(I419,J419,K419)),3)&amp;":"&amp;ROUND((K419/SUM(I419,J419,K419)),3)</f>
        <v>0.104:0.226:0.67</v>
      </c>
      <c r="O419" s="19">
        <v>1.06</v>
      </c>
    </row>
    <row r="420" spans="1:15" ht="14.5" customHeight="1" x14ac:dyDescent="0.35">
      <c r="A420" s="24"/>
      <c r="B420" s="19"/>
      <c r="C420" s="19"/>
      <c r="D420" t="s">
        <v>342</v>
      </c>
      <c r="F420" s="19"/>
      <c r="I420" s="19"/>
      <c r="J420" s="19"/>
      <c r="K420" s="19"/>
      <c r="M420" s="23"/>
      <c r="N420" s="19"/>
      <c r="O420" s="19"/>
    </row>
    <row r="421" spans="1:15" ht="14.5" customHeight="1" x14ac:dyDescent="0.35">
      <c r="A421" s="24"/>
      <c r="B421" s="19"/>
      <c r="C421" s="19"/>
      <c r="D421" t="s">
        <v>333</v>
      </c>
      <c r="F421" s="19"/>
      <c r="I421" s="19"/>
      <c r="J421" s="19"/>
      <c r="K421" s="19"/>
      <c r="M421" s="23"/>
      <c r="N421" s="19"/>
      <c r="O421" s="19"/>
    </row>
    <row r="422" spans="1:15" x14ac:dyDescent="0.35">
      <c r="A422" s="24">
        <v>162</v>
      </c>
      <c r="B422" s="19" t="s">
        <v>339</v>
      </c>
      <c r="C422" s="19" t="s">
        <v>345</v>
      </c>
      <c r="D422" t="s">
        <v>332</v>
      </c>
      <c r="F422" s="19">
        <v>46.43</v>
      </c>
      <c r="I422" s="19">
        <v>6.51</v>
      </c>
      <c r="J422" s="19">
        <v>26.58</v>
      </c>
      <c r="K422" s="19">
        <v>66.91</v>
      </c>
      <c r="M422" s="21" t="str">
        <f t="shared" ref="M422" si="102">ROUND((I422/GCD(I422,J422,K422)),1)&amp;":"&amp;ROUND((J422/GCD(I422,J422,K422)),1)&amp;":"&amp;ROUND((K422/GCD(I422,J422,K422)),1)</f>
        <v>3.3:13.3:33.5</v>
      </c>
      <c r="N422" s="19" t="str">
        <f t="shared" ref="N422" si="103">ROUND((I422/SUM(I422,J422,K422)), 3)&amp;":"&amp;ROUND((J422/SUM(I422,J422,K422)),3)&amp;":"&amp;ROUND((K422/SUM(I422,J422,K422)),3)</f>
        <v>0.065:0.266:0.669</v>
      </c>
      <c r="O422" s="19">
        <v>1.022</v>
      </c>
    </row>
    <row r="423" spans="1:15" ht="14.5" customHeight="1" x14ac:dyDescent="0.35">
      <c r="A423" s="24"/>
      <c r="B423" s="19"/>
      <c r="C423" s="19"/>
      <c r="D423" t="s">
        <v>342</v>
      </c>
      <c r="F423" s="19"/>
      <c r="I423" s="19"/>
      <c r="J423" s="19"/>
      <c r="K423" s="19"/>
      <c r="M423" s="23"/>
      <c r="N423" s="19"/>
      <c r="O423" s="19"/>
    </row>
    <row r="424" spans="1:15" ht="14.5" customHeight="1" x14ac:dyDescent="0.35">
      <c r="A424" s="24"/>
      <c r="B424" s="19"/>
      <c r="C424" s="19"/>
      <c r="D424" t="s">
        <v>333</v>
      </c>
      <c r="F424" s="19"/>
      <c r="I424" s="19"/>
      <c r="J424" s="19"/>
      <c r="K424" s="19"/>
      <c r="M424" s="23"/>
      <c r="N424" s="19"/>
      <c r="O424" s="19"/>
    </row>
    <row r="425" spans="1:15" x14ac:dyDescent="0.35">
      <c r="A425" s="24">
        <v>163</v>
      </c>
      <c r="B425" s="19" t="s">
        <v>346</v>
      </c>
      <c r="C425" s="19" t="s">
        <v>347</v>
      </c>
      <c r="D425" t="s">
        <v>128</v>
      </c>
      <c r="F425" s="19">
        <v>60</v>
      </c>
      <c r="I425" s="19">
        <v>71.8</v>
      </c>
      <c r="J425" s="19">
        <v>26.5</v>
      </c>
      <c r="K425" s="19">
        <v>1.56</v>
      </c>
      <c r="M425" s="21" t="str">
        <f t="shared" ref="M425" si="104">ROUND((I425/GCD(I425,J425,K425)),1)&amp;":"&amp;ROUND((J425/GCD(I425,J425,K425)),1)&amp;":"&amp;ROUND((K425/GCD(I425,J425,K425)),1)</f>
        <v>71.8:26.5:1.6</v>
      </c>
      <c r="N425" s="19" t="str">
        <f t="shared" ref="N425" si="105">ROUND((I425/SUM(I425,J425,K425)), 3)&amp;":"&amp;ROUND((J425/SUM(I425,J425,K425)),3)&amp;":"&amp;ROUND((K425/SUM(I425,J425,K425)),3)</f>
        <v>0.719:0.265:0.016</v>
      </c>
      <c r="O425" s="19">
        <v>2.8780000000000001</v>
      </c>
    </row>
    <row r="426" spans="1:15" ht="14.5" customHeight="1" x14ac:dyDescent="0.35">
      <c r="A426" s="24"/>
      <c r="B426" s="19"/>
      <c r="C426" s="19"/>
      <c r="D426" t="s">
        <v>348</v>
      </c>
      <c r="F426" s="19"/>
      <c r="I426" s="19"/>
      <c r="J426" s="19"/>
      <c r="K426" s="19"/>
      <c r="M426" s="23"/>
      <c r="N426" s="19"/>
      <c r="O426" s="19"/>
    </row>
    <row r="427" spans="1:15" ht="14.5" customHeight="1" x14ac:dyDescent="0.35">
      <c r="A427" s="24"/>
      <c r="B427" s="19"/>
      <c r="C427" s="19"/>
      <c r="D427" t="s">
        <v>349</v>
      </c>
      <c r="F427" s="19"/>
      <c r="I427" s="19"/>
      <c r="J427" s="19"/>
      <c r="K427" s="19"/>
      <c r="M427" s="23"/>
      <c r="N427" s="19"/>
      <c r="O427" s="19"/>
    </row>
    <row r="428" spans="1:15" x14ac:dyDescent="0.35">
      <c r="A428" s="24">
        <v>164</v>
      </c>
      <c r="B428" s="19" t="s">
        <v>346</v>
      </c>
      <c r="C428" s="19" t="s">
        <v>350</v>
      </c>
      <c r="D428" t="s">
        <v>128</v>
      </c>
      <c r="F428" s="19">
        <v>87</v>
      </c>
      <c r="I428" s="19">
        <v>78</v>
      </c>
      <c r="J428" s="19">
        <v>17.2</v>
      </c>
      <c r="K428" s="19">
        <v>4.8899999999999997</v>
      </c>
      <c r="M428" s="21" t="str">
        <f t="shared" ref="M428" si="106">ROUND((I428/GCD(I428,J428,K428)),1)&amp;":"&amp;ROUND((J428/GCD(I428,J428,K428)),1)&amp;":"&amp;ROUND((K428/GCD(I428,J428,K428)),1)</f>
        <v>78:17.2:4.9</v>
      </c>
      <c r="N428" s="19" t="str">
        <f t="shared" ref="N428" si="107">ROUND((I428/SUM(I428,J428,K428)), 3)&amp;":"&amp;ROUND((J428/SUM(I428,J428,K428)),3)&amp;":"&amp;ROUND((K428/SUM(I428,J428,K428)),3)</f>
        <v>0.779:0.172:0.049</v>
      </c>
      <c r="O428" s="19">
        <v>3.149</v>
      </c>
    </row>
    <row r="429" spans="1:15" ht="14.5" customHeight="1" x14ac:dyDescent="0.35">
      <c r="A429" s="24"/>
      <c r="B429" s="19"/>
      <c r="C429" s="19"/>
      <c r="D429" t="s">
        <v>348</v>
      </c>
      <c r="F429" s="19"/>
      <c r="I429" s="19"/>
      <c r="J429" s="19"/>
      <c r="K429" s="19"/>
      <c r="M429" s="23"/>
      <c r="N429" s="19"/>
      <c r="O429" s="19"/>
    </row>
    <row r="430" spans="1:15" ht="14.5" customHeight="1" x14ac:dyDescent="0.35">
      <c r="A430" s="24"/>
      <c r="B430" s="19"/>
      <c r="C430" s="19"/>
      <c r="D430" t="s">
        <v>349</v>
      </c>
      <c r="F430" s="19"/>
      <c r="I430" s="19"/>
      <c r="J430" s="19"/>
      <c r="K430" s="19"/>
      <c r="M430" s="23"/>
      <c r="N430" s="19"/>
      <c r="O430" s="19"/>
    </row>
    <row r="431" spans="1:15" x14ac:dyDescent="0.35">
      <c r="A431" s="24">
        <v>165</v>
      </c>
      <c r="B431" s="19" t="s">
        <v>346</v>
      </c>
      <c r="C431" s="19" t="s">
        <v>351</v>
      </c>
      <c r="D431" t="s">
        <v>128</v>
      </c>
      <c r="F431" s="19">
        <v>117</v>
      </c>
      <c r="I431" s="19">
        <v>83.19</v>
      </c>
      <c r="J431" s="19">
        <v>8.3800000000000008</v>
      </c>
      <c r="K431" s="19">
        <v>8.3800000000000008</v>
      </c>
      <c r="M431" s="21" t="str">
        <f t="shared" ref="M431" si="108">ROUND((I431/GCD(I431,J431,K431)),1)&amp;":"&amp;ROUND((J431/GCD(I431,J431,K431)),1)&amp;":"&amp;ROUND((K431/GCD(I431,J431,K431)),1)</f>
        <v>83.2:8.4:8.4</v>
      </c>
      <c r="N431" s="19" t="str">
        <f t="shared" ref="N431" si="109">ROUND((I431/SUM(I431,J431,K431)), 3)&amp;":"&amp;ROUND((J431/SUM(I431,J431,K431)),3)&amp;":"&amp;ROUND((K431/SUM(I431,J431,K431)),3)</f>
        <v>0.832:0.084:0.084</v>
      </c>
      <c r="O431" s="19">
        <v>2.8580000000000001</v>
      </c>
    </row>
    <row r="432" spans="1:15" ht="14.5" customHeight="1" x14ac:dyDescent="0.35">
      <c r="A432" s="24"/>
      <c r="B432" s="19"/>
      <c r="C432" s="19"/>
      <c r="D432" t="s">
        <v>348</v>
      </c>
      <c r="F432" s="19"/>
      <c r="I432" s="19"/>
      <c r="J432" s="19"/>
      <c r="K432" s="19"/>
      <c r="M432" s="23"/>
      <c r="N432" s="19"/>
      <c r="O432" s="19"/>
    </row>
    <row r="433" spans="1:15" ht="14.5" customHeight="1" x14ac:dyDescent="0.35">
      <c r="A433" s="24"/>
      <c r="B433" s="19"/>
      <c r="C433" s="19"/>
      <c r="D433" t="s">
        <v>349</v>
      </c>
      <c r="F433" s="19"/>
      <c r="I433" s="19"/>
      <c r="J433" s="19"/>
      <c r="K433" s="19"/>
      <c r="M433" s="23"/>
      <c r="N433" s="19"/>
      <c r="O433" s="19"/>
    </row>
    <row r="434" spans="1:15" x14ac:dyDescent="0.35">
      <c r="A434" s="24">
        <v>166</v>
      </c>
      <c r="B434" s="19" t="s">
        <v>352</v>
      </c>
      <c r="C434" s="19" t="s">
        <v>353</v>
      </c>
      <c r="D434" t="s">
        <v>354</v>
      </c>
      <c r="F434" s="19">
        <v>113</v>
      </c>
      <c r="I434" s="19">
        <v>33</v>
      </c>
      <c r="J434" s="19">
        <v>67</v>
      </c>
      <c r="K434" s="19"/>
      <c r="M434" s="23" t="str">
        <f>ROUND((I434/GCD(I434,J434)),1)&amp;":"&amp;ROUND((J434/GCD(I434,J434)),1)</f>
        <v>33:67</v>
      </c>
      <c r="N434" s="19" t="str">
        <f>ROUND((I434/SUM(I434,J434)), 2)&amp;":"&amp;ROUND((J434/SUM(I434,J434)),2)</f>
        <v>0.33:0.67</v>
      </c>
      <c r="O434" s="19">
        <v>1.097</v>
      </c>
    </row>
    <row r="435" spans="1:15" ht="14.5" customHeight="1" x14ac:dyDescent="0.35">
      <c r="A435" s="24"/>
      <c r="B435" s="19"/>
      <c r="C435" s="19"/>
      <c r="D435" t="s">
        <v>355</v>
      </c>
      <c r="F435" s="19"/>
      <c r="I435" s="19"/>
      <c r="J435" s="19"/>
      <c r="K435" s="19"/>
      <c r="M435" s="23"/>
      <c r="N435" s="19"/>
      <c r="O435" s="19"/>
    </row>
    <row r="436" spans="1:15" x14ac:dyDescent="0.35">
      <c r="A436" s="24">
        <v>167</v>
      </c>
      <c r="B436" s="19" t="s">
        <v>352</v>
      </c>
      <c r="C436" s="19" t="s">
        <v>356</v>
      </c>
      <c r="D436" t="s">
        <v>354</v>
      </c>
      <c r="F436" s="19">
        <v>121</v>
      </c>
      <c r="I436" s="19">
        <v>17.649999999999999</v>
      </c>
      <c r="J436" s="19">
        <v>11.76</v>
      </c>
      <c r="K436" s="19">
        <v>70.59</v>
      </c>
      <c r="M436" s="21" t="str">
        <f t="shared" ref="M436" si="110">ROUND((I436/GCD(I436,J436,K436)),1)&amp;":"&amp;ROUND((J436/GCD(I436,J436,K436)),1)&amp;":"&amp;ROUND((K436/GCD(I436,J436,K436)),1)</f>
        <v>17.7:11.8:70.6</v>
      </c>
      <c r="N436" s="19" t="str">
        <f>ROUND((I436/SUM(I436,J436,K436)), 4)&amp;":"&amp;ROUND((J436/SUM(I436,J436,K436)),4)&amp;":"&amp;ROUND((K436/SUM(I436,J436,K436)),4)</f>
        <v>0.1765:0.1176:0.7059</v>
      </c>
      <c r="O436" s="19">
        <v>1.08</v>
      </c>
    </row>
    <row r="437" spans="1:15" ht="14.5" customHeight="1" x14ac:dyDescent="0.35">
      <c r="A437" s="24"/>
      <c r="B437" s="19"/>
      <c r="C437" s="19"/>
      <c r="D437" t="s">
        <v>357</v>
      </c>
      <c r="F437" s="19"/>
      <c r="I437" s="19"/>
      <c r="J437" s="19"/>
      <c r="K437" s="19"/>
      <c r="M437" s="23"/>
      <c r="N437" s="19"/>
      <c r="O437" s="19"/>
    </row>
    <row r="438" spans="1:15" ht="14.5" customHeight="1" x14ac:dyDescent="0.35">
      <c r="A438" s="24"/>
      <c r="B438" s="19"/>
      <c r="C438" s="19"/>
      <c r="D438" t="s">
        <v>355</v>
      </c>
      <c r="F438" s="19"/>
      <c r="I438" s="19"/>
      <c r="J438" s="19"/>
      <c r="K438" s="19"/>
      <c r="M438" s="23"/>
      <c r="N438" s="19"/>
      <c r="O438" s="19"/>
    </row>
    <row r="439" spans="1:15" x14ac:dyDescent="0.35">
      <c r="A439" s="24">
        <v>168</v>
      </c>
      <c r="B439" s="19" t="s">
        <v>352</v>
      </c>
      <c r="C439" s="19" t="s">
        <v>358</v>
      </c>
      <c r="D439" t="s">
        <v>354</v>
      </c>
      <c r="F439" s="19">
        <v>128</v>
      </c>
      <c r="I439" s="19">
        <v>25</v>
      </c>
      <c r="J439" s="19">
        <v>6.25</v>
      </c>
      <c r="K439" s="19">
        <v>68.75</v>
      </c>
      <c r="M439" s="21" t="str">
        <f t="shared" ref="M439" si="111">ROUND((I439/GCD(I439,J439,K439)),1)&amp;":"&amp;ROUND((J439/GCD(I439,J439,K439)),1)&amp;":"&amp;ROUND((K439/GCD(I439,J439,K439)),1)</f>
        <v>25:6.3:68.8</v>
      </c>
      <c r="N439" s="19" t="str">
        <f>ROUND((I439/SUM(I439,J439,K439)), 4)&amp;":"&amp;ROUND((J439/SUM(I439,J439,K439)),4)&amp;":"&amp;ROUND((K439/SUM(I439,J439,K439)),4)</f>
        <v>0.25:0.0625:0.6875</v>
      </c>
      <c r="O439" s="19">
        <v>1.0980000000000001</v>
      </c>
    </row>
    <row r="440" spans="1:15" ht="14.5" customHeight="1" x14ac:dyDescent="0.35">
      <c r="A440" s="24"/>
      <c r="B440" s="19"/>
      <c r="C440" s="19"/>
      <c r="D440" t="s">
        <v>357</v>
      </c>
      <c r="F440" s="19"/>
      <c r="I440" s="19"/>
      <c r="J440" s="19"/>
      <c r="K440" s="19"/>
      <c r="M440" s="23"/>
      <c r="N440" s="19"/>
      <c r="O440" s="19"/>
    </row>
    <row r="441" spans="1:15" ht="14.5" customHeight="1" x14ac:dyDescent="0.35">
      <c r="A441" s="24"/>
      <c r="B441" s="19"/>
      <c r="C441" s="19"/>
      <c r="D441" t="s">
        <v>355</v>
      </c>
      <c r="F441" s="19"/>
      <c r="I441" s="19"/>
      <c r="J441" s="19"/>
      <c r="K441" s="19"/>
      <c r="M441" s="23"/>
      <c r="N441" s="19"/>
      <c r="O441" s="19"/>
    </row>
    <row r="442" spans="1:15" x14ac:dyDescent="0.35">
      <c r="A442" s="24">
        <v>169</v>
      </c>
      <c r="B442" s="19" t="s">
        <v>352</v>
      </c>
      <c r="C442" s="19" t="s">
        <v>359</v>
      </c>
      <c r="D442" t="s">
        <v>354</v>
      </c>
      <c r="F442" s="19">
        <v>135</v>
      </c>
      <c r="I442" s="19">
        <v>21.21</v>
      </c>
      <c r="J442" s="19">
        <v>9.09</v>
      </c>
      <c r="K442" s="19">
        <v>69.7</v>
      </c>
      <c r="M442" s="21" t="str">
        <f t="shared" ref="M442" si="112">ROUND((I442/GCD(I442,J442,K442)),1)&amp;":"&amp;ROUND((J442/GCD(I442,J442,K442)),1)&amp;":"&amp;ROUND((K442/GCD(I442,J442,K442)),1)</f>
        <v>7.1:3:23.2</v>
      </c>
      <c r="N442" s="19" t="str">
        <f t="shared" ref="N442" si="113">ROUND((I442/SUM(I442,J442,K442)), 3)&amp;":"&amp;ROUND((J442/SUM(I442,J442,K442)),3)&amp;":"&amp;ROUND((K442/SUM(I442,J442,K442)),3)</f>
        <v>0.212:0.091:0.697</v>
      </c>
      <c r="O442" s="19">
        <v>1.109</v>
      </c>
    </row>
    <row r="443" spans="1:15" ht="14.5" customHeight="1" x14ac:dyDescent="0.35">
      <c r="A443" s="24"/>
      <c r="B443" s="19"/>
      <c r="C443" s="19"/>
      <c r="D443" t="s">
        <v>357</v>
      </c>
      <c r="F443" s="19"/>
      <c r="I443" s="19"/>
      <c r="J443" s="19"/>
      <c r="K443" s="19"/>
      <c r="M443" s="23"/>
      <c r="N443" s="19"/>
      <c r="O443" s="19"/>
    </row>
    <row r="444" spans="1:15" ht="14.5" customHeight="1" x14ac:dyDescent="0.35">
      <c r="A444" s="24"/>
      <c r="B444" s="19"/>
      <c r="C444" s="19"/>
      <c r="D444" t="s">
        <v>355</v>
      </c>
      <c r="F444" s="19"/>
      <c r="I444" s="19"/>
      <c r="J444" s="19"/>
      <c r="K444" s="19"/>
      <c r="M444" s="23"/>
      <c r="N444" s="19"/>
      <c r="O444" s="19"/>
    </row>
    <row r="445" spans="1:15" x14ac:dyDescent="0.35">
      <c r="A445" s="24">
        <v>170</v>
      </c>
      <c r="B445" s="19" t="s">
        <v>352</v>
      </c>
      <c r="C445" s="19" t="s">
        <v>360</v>
      </c>
      <c r="D445" t="s">
        <v>354</v>
      </c>
      <c r="F445" s="19">
        <v>142</v>
      </c>
      <c r="I445" s="19">
        <v>17.649999999999999</v>
      </c>
      <c r="J445" s="19">
        <v>11.76</v>
      </c>
      <c r="K445" s="19">
        <v>70.59</v>
      </c>
      <c r="M445" s="21" t="str">
        <f t="shared" ref="M445" si="114">ROUND((I445/GCD(I445,J445,K445)),1)&amp;":"&amp;ROUND((J445/GCD(I445,J445,K445)),1)&amp;":"&amp;ROUND((K445/GCD(I445,J445,K445)),1)</f>
        <v>17.7:11.8:70.6</v>
      </c>
      <c r="N445" s="19" t="str">
        <f>ROUND((I445/SUM(I445,J445,K445)), 4)&amp;":"&amp;ROUND((J445/SUM(I445,J445,K445)),4)&amp;":"&amp;ROUND((K445/SUM(I445,J445,K445)),4)</f>
        <v>0.1765:0.1176:0.7059</v>
      </c>
      <c r="O445" s="19">
        <v>1.109</v>
      </c>
    </row>
    <row r="446" spans="1:15" ht="14.5" customHeight="1" x14ac:dyDescent="0.35">
      <c r="A446" s="24"/>
      <c r="B446" s="19"/>
      <c r="C446" s="19"/>
      <c r="D446" t="s">
        <v>357</v>
      </c>
      <c r="F446" s="19"/>
      <c r="I446" s="19"/>
      <c r="J446" s="19"/>
      <c r="K446" s="19"/>
      <c r="M446" s="23"/>
      <c r="N446" s="19"/>
      <c r="O446" s="19"/>
    </row>
    <row r="447" spans="1:15" ht="14.5" customHeight="1" x14ac:dyDescent="0.35">
      <c r="A447" s="24"/>
      <c r="B447" s="19"/>
      <c r="C447" s="19"/>
      <c r="D447" t="s">
        <v>355</v>
      </c>
      <c r="F447" s="19"/>
      <c r="I447" s="19"/>
      <c r="J447" s="19"/>
      <c r="K447" s="19"/>
      <c r="M447" s="23"/>
      <c r="N447" s="19"/>
      <c r="O447" s="19"/>
    </row>
    <row r="448" spans="1:15" x14ac:dyDescent="0.35">
      <c r="A448" s="24">
        <v>171</v>
      </c>
      <c r="B448" s="19" t="s">
        <v>361</v>
      </c>
      <c r="C448" s="19" t="s">
        <v>362</v>
      </c>
      <c r="D448" t="s">
        <v>363</v>
      </c>
      <c r="F448" s="19">
        <v>41.4</v>
      </c>
      <c r="I448" s="19">
        <v>33</v>
      </c>
      <c r="J448" s="19">
        <v>67</v>
      </c>
      <c r="K448" s="19"/>
      <c r="M448" s="23" t="str">
        <f>ROUND((I448/GCD(I448,J448)),1)&amp;":"&amp;ROUND((J448/GCD(I448,J448)),1)</f>
        <v>33:67</v>
      </c>
      <c r="N448" s="19" t="str">
        <f>ROUND((I448/SUM(I448,J448)), 2)&amp;":"&amp;ROUND((J448/SUM(I448,J448)),2)</f>
        <v>0.33:0.67</v>
      </c>
      <c r="O448" s="19">
        <v>0.997</v>
      </c>
    </row>
    <row r="449" spans="1:15" ht="14.5" customHeight="1" x14ac:dyDescent="0.35">
      <c r="A449" s="24"/>
      <c r="B449" s="19"/>
      <c r="C449" s="19"/>
      <c r="D449" t="s">
        <v>364</v>
      </c>
      <c r="F449" s="19"/>
      <c r="I449" s="19"/>
      <c r="J449" s="19"/>
      <c r="K449" s="19"/>
      <c r="M449" s="23"/>
      <c r="N449" s="19"/>
      <c r="O449" s="19"/>
    </row>
    <row r="450" spans="1:15" x14ac:dyDescent="0.35">
      <c r="A450" s="24">
        <v>172</v>
      </c>
      <c r="B450" s="19" t="s">
        <v>361</v>
      </c>
      <c r="C450" s="19" t="s">
        <v>365</v>
      </c>
      <c r="D450" t="s">
        <v>168</v>
      </c>
      <c r="F450" s="19">
        <v>37.299999999999997</v>
      </c>
      <c r="I450" s="19">
        <v>33</v>
      </c>
      <c r="J450" s="19">
        <v>67</v>
      </c>
      <c r="K450" s="19"/>
      <c r="M450" s="23" t="str">
        <f>ROUND((I450/GCD(I450,J450)),1)&amp;":"&amp;ROUND((J450/GCD(I450,J450)),1)</f>
        <v>33:67</v>
      </c>
      <c r="N450" s="19" t="str">
        <f>ROUND((I450/SUM(I450,J450)), 2)&amp;":"&amp;ROUND((J450/SUM(I450,J450)),2)</f>
        <v>0.33:0.67</v>
      </c>
      <c r="O450" s="19">
        <v>1.0640000000000001</v>
      </c>
    </row>
    <row r="451" spans="1:15" ht="14.5" customHeight="1" x14ac:dyDescent="0.35">
      <c r="A451" s="24"/>
      <c r="B451" s="19"/>
      <c r="C451" s="19"/>
      <c r="D451" t="s">
        <v>364</v>
      </c>
      <c r="F451" s="19"/>
      <c r="I451" s="19"/>
      <c r="J451" s="19"/>
      <c r="K451" s="19"/>
      <c r="M451" s="23"/>
      <c r="N451" s="19"/>
      <c r="O451" s="19"/>
    </row>
    <row r="452" spans="1:15" x14ac:dyDescent="0.35">
      <c r="A452" s="24">
        <v>173</v>
      </c>
      <c r="B452" s="19" t="s">
        <v>366</v>
      </c>
      <c r="C452" s="19" t="s">
        <v>367</v>
      </c>
      <c r="D452" t="s">
        <v>368</v>
      </c>
      <c r="F452" s="19">
        <v>187</v>
      </c>
      <c r="I452" s="19">
        <v>33</v>
      </c>
      <c r="J452" s="19">
        <v>67</v>
      </c>
      <c r="K452" s="19"/>
      <c r="M452" s="23" t="str">
        <f>ROUND((I452/GCD(I452,J452)),1)&amp;":"&amp;ROUND((J452/GCD(I452,J452)),1)</f>
        <v>33:67</v>
      </c>
      <c r="N452" s="19" t="str">
        <f>ROUND((I452/SUM(I452,J452)), 2)&amp;":"&amp;ROUND((J452/SUM(I452,J452)),2)</f>
        <v>0.33:0.67</v>
      </c>
      <c r="O452" s="19">
        <v>9.34</v>
      </c>
    </row>
    <row r="453" spans="1:15" ht="14.5" customHeight="1" x14ac:dyDescent="0.35">
      <c r="A453" s="24"/>
      <c r="B453" s="19"/>
      <c r="C453" s="19"/>
      <c r="D453" t="s">
        <v>128</v>
      </c>
      <c r="F453" s="19"/>
      <c r="I453" s="19"/>
      <c r="J453" s="19"/>
      <c r="K453" s="19"/>
      <c r="M453" s="23"/>
      <c r="N453" s="19"/>
      <c r="O453" s="19"/>
    </row>
    <row r="454" spans="1:15" ht="14.5" customHeight="1" x14ac:dyDescent="0.35">
      <c r="A454" s="24">
        <v>174</v>
      </c>
      <c r="B454" s="19" t="s">
        <v>366</v>
      </c>
      <c r="C454" s="19" t="s">
        <v>369</v>
      </c>
      <c r="D454" t="s">
        <v>368</v>
      </c>
      <c r="F454" s="19">
        <v>219</v>
      </c>
      <c r="I454" s="19">
        <v>33</v>
      </c>
      <c r="J454" s="19">
        <v>67</v>
      </c>
      <c r="K454" s="19"/>
      <c r="M454" s="23" t="str">
        <f>ROUND((I454/GCD(I454,J454)),1)&amp;":"&amp;ROUND((J454/GCD(I454,J454)),1)</f>
        <v>33:67</v>
      </c>
      <c r="N454" s="19" t="str">
        <f>ROUND((I454/SUM(I454,J454)), 2)&amp;":"&amp;ROUND((J454/SUM(I454,J454)),2)</f>
        <v>0.33:0.67</v>
      </c>
      <c r="O454" s="19">
        <v>9.1310000000000002</v>
      </c>
    </row>
    <row r="455" spans="1:15" ht="14.5" customHeight="1" x14ac:dyDescent="0.35">
      <c r="A455" s="24"/>
      <c r="B455" s="19"/>
      <c r="C455" s="19"/>
      <c r="D455" t="s">
        <v>128</v>
      </c>
      <c r="F455" s="19"/>
      <c r="I455" s="19"/>
      <c r="J455" s="19"/>
      <c r="K455" s="19"/>
      <c r="M455" s="23"/>
      <c r="N455" s="19"/>
      <c r="O455" s="19"/>
    </row>
    <row r="456" spans="1:15" ht="13" customHeight="1" x14ac:dyDescent="0.35">
      <c r="A456" s="24">
        <v>175</v>
      </c>
      <c r="B456" s="24" t="s">
        <v>106</v>
      </c>
      <c r="C456" s="19" t="s">
        <v>370</v>
      </c>
      <c r="D456" t="s">
        <v>78</v>
      </c>
      <c r="E456" t="s">
        <v>85</v>
      </c>
      <c r="F456" s="19">
        <v>77</v>
      </c>
      <c r="G456" s="3">
        <v>67.900000000000006</v>
      </c>
      <c r="H456" s="3">
        <v>182</v>
      </c>
      <c r="I456" s="22">
        <f>(((G456/H456))/((G456/H456)+(G457/H457)+(G458/H458)))*100</f>
        <v>85.060823281092269</v>
      </c>
      <c r="J456" s="22">
        <f>(((G457/H457))/((G456/H456)+(G457/H457)+(G458/H458)))*100</f>
        <v>14.369181511354018</v>
      </c>
      <c r="K456" s="22">
        <f>(((G458/H458))/((G456/H456)+(G457/H457)+(G458/H458)))*100</f>
        <v>0.56999520755371103</v>
      </c>
      <c r="L456" s="7"/>
      <c r="M456" s="21" t="str">
        <f>ROUND((I456/GCD(I456,J456,K456)),1)&amp;":"&amp;ROUND((J456/GCD(I456,J456,K456)),1)&amp;":"&amp;ROUND((K456/GCD(I456,J456,K456)),1)</f>
        <v>85.1:14.4:0.6</v>
      </c>
      <c r="N456" s="19" t="str">
        <f>ROUND((I456/SUM(I456,J456,K456)), 2)&amp;":"&amp;ROUND((J456/SUM(I456,J456,K456)),2)&amp;":"&amp;ROUND((K456/SUM(I456,J456,K456)),2)</f>
        <v>0.85:0.14:0.01</v>
      </c>
      <c r="O456" s="19">
        <v>3.105</v>
      </c>
    </row>
    <row r="457" spans="1:15" x14ac:dyDescent="0.35">
      <c r="A457" s="24"/>
      <c r="B457" s="24"/>
      <c r="C457" s="19"/>
      <c r="D457" t="s">
        <v>80</v>
      </c>
      <c r="E457" t="s">
        <v>108</v>
      </c>
      <c r="F457" s="19"/>
      <c r="G457" s="3">
        <v>27.1</v>
      </c>
      <c r="H457" s="3">
        <v>430</v>
      </c>
      <c r="I457" s="22"/>
      <c r="J457" s="22"/>
      <c r="K457" s="22"/>
      <c r="L457" s="7"/>
      <c r="M457" s="23"/>
      <c r="N457" s="19"/>
      <c r="O457" s="19"/>
    </row>
    <row r="458" spans="1:15" x14ac:dyDescent="0.35">
      <c r="A458" s="24"/>
      <c r="B458" s="24"/>
      <c r="C458" s="19"/>
      <c r="D458" t="s">
        <v>109</v>
      </c>
      <c r="E458" t="s">
        <v>110</v>
      </c>
      <c r="F458" s="19"/>
      <c r="G458" s="3">
        <v>2</v>
      </c>
      <c r="H458" s="3">
        <v>800</v>
      </c>
      <c r="I458" s="22"/>
      <c r="J458" s="22"/>
      <c r="K458" s="22"/>
      <c r="L458" s="7"/>
      <c r="M458" s="23"/>
      <c r="N458" s="19"/>
      <c r="O458" s="19"/>
    </row>
    <row r="459" spans="1:15" ht="14.5" customHeight="1" x14ac:dyDescent="0.35">
      <c r="A459" s="24">
        <v>176</v>
      </c>
      <c r="B459" s="24" t="s">
        <v>106</v>
      </c>
      <c r="C459" s="19" t="s">
        <v>371</v>
      </c>
      <c r="D459" t="s">
        <v>78</v>
      </c>
      <c r="E459" t="s">
        <v>85</v>
      </c>
      <c r="F459" s="19">
        <v>104</v>
      </c>
      <c r="G459" s="3">
        <v>74.599999999999994</v>
      </c>
      <c r="H459" s="3">
        <v>182</v>
      </c>
      <c r="I459" s="22">
        <f>(((G459/H459))/((G459/H459)+(G460/H460)+(G461/H461)))*100</f>
        <v>89.434806067643336</v>
      </c>
      <c r="J459" s="22">
        <f>(((G460/H460))/((G459/H459)+(G460/H460)+(G461/H461)))*100</f>
        <v>7.8650660239672625</v>
      </c>
      <c r="K459" s="22">
        <f>(((G461/H461))/((G459/H459)+(G460/H460)+(G461/H461)))*100</f>
        <v>2.7001279083894061</v>
      </c>
      <c r="L459" s="7"/>
      <c r="M459" s="21" t="str">
        <f>ROUND((I459/GCD(I459,J459,K459)),1)&amp;":"&amp;ROUND((J459/GCD(I459,J459,K459)),1)&amp;":"&amp;ROUND((K459/GCD(I459,J459,K459)),1)</f>
        <v>89.4:7.9:2.7</v>
      </c>
      <c r="N459" s="19" t="str">
        <f>ROUND((I459/SUM(I459,J459,K459)), 2)&amp;":"&amp;ROUND((J459/SUM(I459,J459,K459)),2)&amp;":"&amp;ROUND((K459/SUM(I459,J459,K459)),2)</f>
        <v>0.89:0.08:0.03</v>
      </c>
      <c r="O459" s="19">
        <v>3.2210000000000001</v>
      </c>
    </row>
    <row r="460" spans="1:15" ht="14.5" customHeight="1" x14ac:dyDescent="0.35">
      <c r="A460" s="24"/>
      <c r="B460" s="24"/>
      <c r="C460" s="19"/>
      <c r="D460" t="s">
        <v>80</v>
      </c>
      <c r="E460" t="s">
        <v>108</v>
      </c>
      <c r="F460" s="19"/>
      <c r="G460" s="3">
        <v>15.5</v>
      </c>
      <c r="H460" s="3">
        <v>430</v>
      </c>
      <c r="I460" s="22"/>
      <c r="J460" s="22"/>
      <c r="K460" s="22"/>
      <c r="L460" s="7"/>
      <c r="M460" s="23"/>
      <c r="N460" s="19"/>
      <c r="O460" s="19"/>
    </row>
    <row r="461" spans="1:15" ht="14.5" customHeight="1" x14ac:dyDescent="0.35">
      <c r="A461" s="24"/>
      <c r="B461" s="24"/>
      <c r="C461" s="19"/>
      <c r="D461" t="s">
        <v>109</v>
      </c>
      <c r="E461" t="s">
        <v>110</v>
      </c>
      <c r="F461" s="19"/>
      <c r="G461" s="3">
        <v>9.9</v>
      </c>
      <c r="H461" s="3">
        <v>800</v>
      </c>
      <c r="I461" s="22"/>
      <c r="J461" s="22"/>
      <c r="K461" s="22"/>
      <c r="L461" s="7"/>
      <c r="M461" s="23"/>
      <c r="N461" s="19"/>
      <c r="O461" s="19"/>
    </row>
    <row r="462" spans="1:15" ht="14.5" customHeight="1" x14ac:dyDescent="0.35">
      <c r="A462" s="24">
        <v>177</v>
      </c>
      <c r="B462" s="24" t="s">
        <v>106</v>
      </c>
      <c r="C462" s="19" t="s">
        <v>372</v>
      </c>
      <c r="D462" t="s">
        <v>78</v>
      </c>
      <c r="E462" t="s">
        <v>85</v>
      </c>
      <c r="F462" s="19">
        <v>56</v>
      </c>
      <c r="G462" s="3">
        <v>63.4</v>
      </c>
      <c r="H462" s="3">
        <v>182</v>
      </c>
      <c r="I462" s="22">
        <f>(((G462/H462))/((G462/H462)+(G463/H463)+(G464/H464)))*100</f>
        <v>80.724429355538533</v>
      </c>
      <c r="J462" s="22">
        <f>(((G463/H463))/((G462/H462)+(G463/H463)+(G464/H464)))*100</f>
        <v>18.754172319207644</v>
      </c>
      <c r="K462" s="22">
        <f>(((G464/H464))/((G462/H462)+(G463/H463)+(G464/H464)))*100</f>
        <v>0.52139832525383334</v>
      </c>
      <c r="L462" s="7"/>
      <c r="M462" s="21" t="str">
        <f>ROUND((I462/GCD(I462,J462,K462)),1)&amp;":"&amp;ROUND((J462/GCD(I462,J462,K462)),1)&amp;":"&amp;ROUND((K462/GCD(I462,J462,K462)),1)</f>
        <v>40.4:9.4:0.3</v>
      </c>
      <c r="N462" s="19" t="str">
        <f>ROUND((I462/SUM(I462,J462,K462)), 2)&amp;":"&amp;ROUND((J462/SUM(I462,J462,K462)),2)&amp;":"&amp;ROUND((K462/SUM(I462,J462,K462)),2)</f>
        <v>0.81:0.19:0.01</v>
      </c>
      <c r="O462" s="19">
        <v>3.05</v>
      </c>
    </row>
    <row r="463" spans="1:15" ht="14.5" customHeight="1" x14ac:dyDescent="0.35">
      <c r="A463" s="24"/>
      <c r="B463" s="24"/>
      <c r="C463" s="19"/>
      <c r="D463" t="s">
        <v>80</v>
      </c>
      <c r="E463" t="s">
        <v>108</v>
      </c>
      <c r="F463" s="19"/>
      <c r="G463" s="3">
        <v>34.799999999999997</v>
      </c>
      <c r="H463" s="3">
        <v>430</v>
      </c>
      <c r="I463" s="22"/>
      <c r="J463" s="22"/>
      <c r="K463" s="22"/>
      <c r="L463" s="7"/>
      <c r="M463" s="23"/>
      <c r="N463" s="19"/>
      <c r="O463" s="19"/>
    </row>
    <row r="464" spans="1:15" ht="14.5" customHeight="1" x14ac:dyDescent="0.35">
      <c r="A464" s="24"/>
      <c r="B464" s="24"/>
      <c r="C464" s="19"/>
      <c r="D464" t="s">
        <v>109</v>
      </c>
      <c r="E464" t="s">
        <v>110</v>
      </c>
      <c r="F464" s="19"/>
      <c r="G464" s="3">
        <v>1.8</v>
      </c>
      <c r="H464" s="3">
        <v>800</v>
      </c>
      <c r="I464" s="22"/>
      <c r="J464" s="22"/>
      <c r="K464" s="22"/>
      <c r="L464" s="7"/>
      <c r="M464" s="23"/>
      <c r="N464" s="19"/>
      <c r="O464" s="19"/>
    </row>
    <row r="465" spans="1:15" ht="13" customHeight="1" x14ac:dyDescent="0.35">
      <c r="A465" s="24">
        <v>178</v>
      </c>
      <c r="B465" s="24" t="s">
        <v>106</v>
      </c>
      <c r="C465" s="19" t="s">
        <v>373</v>
      </c>
      <c r="D465" t="s">
        <v>78</v>
      </c>
      <c r="E465" t="s">
        <v>85</v>
      </c>
      <c r="F465" s="19">
        <v>64</v>
      </c>
      <c r="G465" s="3">
        <v>65.5</v>
      </c>
      <c r="H465" s="3">
        <v>182</v>
      </c>
      <c r="I465" s="22">
        <f>(((G465/H465))/((G465/H465)+(G466/H466)+(G467/H467)))*100</f>
        <v>82.475856997435159</v>
      </c>
      <c r="J465" s="22">
        <f>(((G466/H466))/((G465/H465)+(G466/H466)+(G467/H467)))*100</f>
        <v>16.521526191355555</v>
      </c>
      <c r="K465" s="22">
        <f>(((G467/H467))/((G465/H465)+(G466/H466)+(G467/H467)))*100</f>
        <v>1.0026168112092786</v>
      </c>
      <c r="L465" s="7"/>
      <c r="M465" s="21" t="str">
        <f>ROUND((I465/GCD(I465,J465,K465)),1)&amp;":"&amp;ROUND((J465/GCD(I465,J465,K465)),1)&amp;":"&amp;ROUND((K465/GCD(I465,J465,K465)),1)</f>
        <v>82.5:16.5:1</v>
      </c>
      <c r="N465" s="19" t="str">
        <f>ROUND((I465/SUM(I465,J465,K465)), 2)&amp;":"&amp;ROUND((J465/SUM(I465,J465,K465)),2)&amp;":"&amp;ROUND((K465/SUM(I465,J465,K465)),2)</f>
        <v>0.82:0.17:0.01</v>
      </c>
      <c r="O465" s="19">
        <v>3.1110000000000002</v>
      </c>
    </row>
    <row r="466" spans="1:15" ht="14.5" customHeight="1" x14ac:dyDescent="0.35">
      <c r="A466" s="24"/>
      <c r="B466" s="24"/>
      <c r="C466" s="19"/>
      <c r="D466" t="s">
        <v>80</v>
      </c>
      <c r="E466" t="s">
        <v>108</v>
      </c>
      <c r="F466" s="19"/>
      <c r="G466" s="3">
        <v>31</v>
      </c>
      <c r="H466" s="3">
        <v>430</v>
      </c>
      <c r="I466" s="22"/>
      <c r="J466" s="22"/>
      <c r="K466" s="22"/>
      <c r="L466" s="7"/>
      <c r="M466" s="23"/>
      <c r="N466" s="19"/>
      <c r="O466" s="19"/>
    </row>
    <row r="467" spans="1:15" ht="14.5" customHeight="1" x14ac:dyDescent="0.35">
      <c r="A467" s="24"/>
      <c r="B467" s="24"/>
      <c r="C467" s="19"/>
      <c r="D467" t="s">
        <v>109</v>
      </c>
      <c r="E467" t="s">
        <v>110</v>
      </c>
      <c r="F467" s="19"/>
      <c r="G467" s="3">
        <v>3.5</v>
      </c>
      <c r="H467" s="3">
        <v>800</v>
      </c>
      <c r="I467" s="22"/>
      <c r="J467" s="22"/>
      <c r="K467" s="22"/>
      <c r="L467" s="7"/>
      <c r="M467" s="23"/>
      <c r="N467" s="19"/>
      <c r="O467" s="19"/>
    </row>
    <row r="468" spans="1:15" ht="14.5" customHeight="1" x14ac:dyDescent="0.35">
      <c r="A468" s="24">
        <v>179</v>
      </c>
      <c r="B468" s="24" t="s">
        <v>106</v>
      </c>
      <c r="C468" s="19" t="s">
        <v>374</v>
      </c>
      <c r="D468" t="s">
        <v>78</v>
      </c>
      <c r="E468" t="s">
        <v>85</v>
      </c>
      <c r="F468" s="19">
        <v>70</v>
      </c>
      <c r="G468" s="3">
        <v>67.599999999999994</v>
      </c>
      <c r="H468" s="3">
        <v>182</v>
      </c>
      <c r="I468" s="22">
        <f>(((G468/H468))/((G468/H468)+(G469/H469)+(G470/H470)))*100</f>
        <v>84.209495599809074</v>
      </c>
      <c r="J468" s="22">
        <f>(((G469/H469))/((G468/H468)+(G469/H469)+(G470/H470)))*100</f>
        <v>14.288498493098196</v>
      </c>
      <c r="K468" s="22">
        <f>(((G470/H470))/((G468/H468)+(G469/H469)+(G470/H470)))*100</f>
        <v>1.5020059070927483</v>
      </c>
      <c r="L468" s="7"/>
      <c r="M468" s="21" t="str">
        <f>ROUND((I468/GCD(I468,J468,K468)),1)&amp;":"&amp;ROUND((J468/GCD(I468,J468,K468)),1)&amp;":"&amp;ROUND((K468/GCD(I468,J468,K468)),1)</f>
        <v>84.2:14.3:1.5</v>
      </c>
      <c r="N468" s="19" t="str">
        <f>ROUND((I468/SUM(I468,J468,K468)), 2)&amp;":"&amp;ROUND((J468/SUM(I468,J468,K468)),2)&amp;":"&amp;ROUND((K468/SUM(I468,J468,K468)),2)</f>
        <v>0.84:0.14:0.02</v>
      </c>
      <c r="O468" s="19">
        <v>3.2530000000000001</v>
      </c>
    </row>
    <row r="469" spans="1:15" ht="14.5" customHeight="1" x14ac:dyDescent="0.35">
      <c r="A469" s="24"/>
      <c r="B469" s="24"/>
      <c r="C469" s="19"/>
      <c r="D469" t="s">
        <v>80</v>
      </c>
      <c r="E469" t="s">
        <v>108</v>
      </c>
      <c r="F469" s="19"/>
      <c r="G469" s="3">
        <v>27.1</v>
      </c>
      <c r="H469" s="3">
        <v>430</v>
      </c>
      <c r="I469" s="22"/>
      <c r="J469" s="22"/>
      <c r="K469" s="22"/>
      <c r="L469" s="7"/>
      <c r="M469" s="23"/>
      <c r="N469" s="19"/>
      <c r="O469" s="19"/>
    </row>
    <row r="470" spans="1:15" ht="14.5" customHeight="1" x14ac:dyDescent="0.35">
      <c r="A470" s="24"/>
      <c r="B470" s="24"/>
      <c r="C470" s="19"/>
      <c r="D470" t="s">
        <v>109</v>
      </c>
      <c r="E470" t="s">
        <v>110</v>
      </c>
      <c r="F470" s="19"/>
      <c r="G470" s="3">
        <v>5.3</v>
      </c>
      <c r="H470" s="3">
        <v>800</v>
      </c>
      <c r="I470" s="22"/>
      <c r="J470" s="22"/>
      <c r="K470" s="22"/>
      <c r="L470" s="7"/>
      <c r="M470" s="23"/>
      <c r="N470" s="19"/>
      <c r="O470" s="19"/>
    </row>
    <row r="471" spans="1:15" ht="13" customHeight="1" x14ac:dyDescent="0.35">
      <c r="A471" s="24">
        <v>180</v>
      </c>
      <c r="B471" s="24" t="s">
        <v>106</v>
      </c>
      <c r="C471" s="19" t="s">
        <v>375</v>
      </c>
      <c r="D471" t="s">
        <v>78</v>
      </c>
      <c r="E471" t="s">
        <v>85</v>
      </c>
      <c r="F471" s="19">
        <v>79</v>
      </c>
      <c r="G471" s="3">
        <v>69.8</v>
      </c>
      <c r="H471" s="3">
        <v>182</v>
      </c>
      <c r="I471" s="22">
        <f>(((G471/H471))/((G471/H471)+(G472/H472)+(G473/H473)))*100</f>
        <v>85.947852556507627</v>
      </c>
      <c r="J471" s="22">
        <f>(((G472/H472))/((G471/H471)+(G472/H472)+(G473/H473)))*100</f>
        <v>12.091231179935956</v>
      </c>
      <c r="K471" s="22">
        <f>(((G473/H473))/((G471/H471)+(G472/H472)+(G473/H473)))*100</f>
        <v>1.9609162635564243</v>
      </c>
      <c r="L471" s="7"/>
      <c r="M471" s="21" t="str">
        <f>ROUND((I471/GCD(I471,J471,K471)),1)&amp;":"&amp;ROUND((J471/GCD(I471,J471,K471)),1)&amp;":"&amp;ROUND((K471/GCD(I471,J471,K471)),1)</f>
        <v>85.9:12.1:2</v>
      </c>
      <c r="N471" s="19" t="str">
        <f>ROUND((I471/SUM(I471,J471,K471)), 2)&amp;":"&amp;ROUND((J471/SUM(I471,J471,K471)),2)&amp;":"&amp;ROUND((K471/SUM(I471,J471,K471)),2)</f>
        <v>0.86:0.12:0.02</v>
      </c>
      <c r="O471" s="19">
        <v>3.008</v>
      </c>
    </row>
    <row r="472" spans="1:15" ht="14.5" customHeight="1" x14ac:dyDescent="0.35">
      <c r="A472" s="24"/>
      <c r="B472" s="24"/>
      <c r="C472" s="19"/>
      <c r="D472" t="s">
        <v>80</v>
      </c>
      <c r="E472" t="s">
        <v>108</v>
      </c>
      <c r="F472" s="19"/>
      <c r="G472" s="3">
        <v>23.2</v>
      </c>
      <c r="H472" s="3">
        <v>430</v>
      </c>
      <c r="I472" s="22"/>
      <c r="J472" s="22"/>
      <c r="K472" s="22"/>
      <c r="L472" s="7"/>
      <c r="M472" s="23"/>
      <c r="N472" s="19"/>
      <c r="O472" s="19"/>
    </row>
    <row r="473" spans="1:15" ht="14.5" customHeight="1" x14ac:dyDescent="0.35">
      <c r="A473" s="24"/>
      <c r="B473" s="24"/>
      <c r="C473" s="19"/>
      <c r="D473" t="s">
        <v>109</v>
      </c>
      <c r="E473" t="s">
        <v>110</v>
      </c>
      <c r="F473" s="19"/>
      <c r="G473" s="3">
        <v>7</v>
      </c>
      <c r="H473" s="3">
        <v>800</v>
      </c>
      <c r="I473" s="22"/>
      <c r="J473" s="22"/>
      <c r="K473" s="22"/>
      <c r="L473" s="7"/>
      <c r="M473" s="23"/>
      <c r="N473" s="19"/>
      <c r="O473" s="19"/>
    </row>
    <row r="474" spans="1:15" ht="14.5" customHeight="1" x14ac:dyDescent="0.35">
      <c r="A474" s="24">
        <v>181</v>
      </c>
      <c r="B474" s="24" t="s">
        <v>106</v>
      </c>
      <c r="C474" s="19" t="s">
        <v>376</v>
      </c>
      <c r="D474" t="s">
        <v>78</v>
      </c>
      <c r="E474" t="s">
        <v>85</v>
      </c>
      <c r="F474" s="19">
        <v>89</v>
      </c>
      <c r="G474" s="3">
        <v>71.900000000000006</v>
      </c>
      <c r="H474" s="3">
        <v>182</v>
      </c>
      <c r="I474" s="22">
        <f>(((G474/H474))/((G474/H474)+(G475/H475)+(G476/H476)))*100</f>
        <v>87.562088167605339</v>
      </c>
      <c r="J474" s="22">
        <f>(((G475/H475))/((G474/H474)+(G475/H475)+(G476/H476)))*100</f>
        <v>9.9998130770184961</v>
      </c>
      <c r="K474" s="22">
        <f>(((G476/H476))/((G474/H474)+(G475/H475)+(G476/H476)))*100</f>
        <v>2.4380987553761599</v>
      </c>
      <c r="L474" s="7"/>
      <c r="M474" s="21" t="str">
        <f>ROUND((I474/GCD(I474,J474,K474)),1)&amp;":"&amp;ROUND((J474/GCD(I474,J474,K474)),1)&amp;":"&amp;ROUND((K474/GCD(I474,J474,K474)),1)</f>
        <v>87.6:10:2.4</v>
      </c>
      <c r="N474" s="19" t="str">
        <f>ROUND((I474/SUM(I474,J474,K474)), 2)&amp;":"&amp;ROUND((J474/SUM(I474,J474,K474)),2)&amp;":"&amp;ROUND((K474/SUM(I474,J474,K474)),2)</f>
        <v>0.88:0.1:0.02</v>
      </c>
      <c r="O474" s="19">
        <v>3.1659999999999999</v>
      </c>
    </row>
    <row r="475" spans="1:15" ht="14.5" customHeight="1" x14ac:dyDescent="0.35">
      <c r="A475" s="24"/>
      <c r="B475" s="24"/>
      <c r="C475" s="19"/>
      <c r="D475" t="s">
        <v>80</v>
      </c>
      <c r="E475" t="s">
        <v>108</v>
      </c>
      <c r="F475" s="19"/>
      <c r="G475" s="3">
        <v>19.399999999999999</v>
      </c>
      <c r="H475" s="3">
        <v>430</v>
      </c>
      <c r="I475" s="22"/>
      <c r="J475" s="22"/>
      <c r="K475" s="22"/>
      <c r="L475" s="7"/>
      <c r="M475" s="23"/>
      <c r="N475" s="19"/>
      <c r="O475" s="19"/>
    </row>
    <row r="476" spans="1:15" ht="14.5" customHeight="1" x14ac:dyDescent="0.35">
      <c r="A476" s="24"/>
      <c r="B476" s="24"/>
      <c r="C476" s="19"/>
      <c r="D476" t="s">
        <v>109</v>
      </c>
      <c r="E476" t="s">
        <v>110</v>
      </c>
      <c r="F476" s="19"/>
      <c r="G476" s="3">
        <v>8.8000000000000007</v>
      </c>
      <c r="H476" s="3">
        <v>800</v>
      </c>
      <c r="I476" s="22"/>
      <c r="J476" s="22"/>
      <c r="K476" s="22"/>
      <c r="L476" s="7"/>
      <c r="M476" s="23"/>
      <c r="N476" s="19"/>
      <c r="O476" s="19"/>
    </row>
    <row r="477" spans="1:15" ht="13" customHeight="1" x14ac:dyDescent="0.35">
      <c r="A477" s="24">
        <v>182</v>
      </c>
      <c r="B477" s="24" t="s">
        <v>106</v>
      </c>
      <c r="C477" s="19" t="s">
        <v>377</v>
      </c>
      <c r="D477" t="s">
        <v>78</v>
      </c>
      <c r="E477" t="s">
        <v>85</v>
      </c>
      <c r="F477" s="19">
        <v>99</v>
      </c>
      <c r="G477" s="3">
        <v>74</v>
      </c>
      <c r="H477" s="3">
        <v>182</v>
      </c>
      <c r="I477" s="22">
        <f>(((G477/H477))/((G477/H477)+(G478/H478)+(G479/H479)))*100</f>
        <v>89.2112118195043</v>
      </c>
      <c r="J477" s="22">
        <f>(((G478/H478))/((G477/H477)+(G478/H478)+(G479/H479)))*100</f>
        <v>7.9090140962546087</v>
      </c>
      <c r="K477" s="22">
        <f>(((G479/H479))/((G477/H477)+(G478/H478)+(G479/H479)))*100</f>
        <v>2.879774084241093</v>
      </c>
      <c r="L477" s="7"/>
      <c r="M477" s="21" t="str">
        <f>ROUND((I477/GCD(I477,J477,K477)),1)&amp;":"&amp;ROUND((J477/GCD(I477,J477,K477)),1)&amp;":"&amp;ROUND((K477/GCD(I477,J477,K477)),1)</f>
        <v>89.2:7.9:2.9</v>
      </c>
      <c r="N477" s="19" t="str">
        <f>ROUND((I477/SUM(I477,J477,K477)), 2)&amp;":"&amp;ROUND((J477/SUM(I477,J477,K477)),2)&amp;":"&amp;ROUND((K477/SUM(I477,J477,K477)),2)</f>
        <v>0.89:0.08:0.03</v>
      </c>
      <c r="O477" s="19">
        <v>2.9359999999999999</v>
      </c>
    </row>
    <row r="478" spans="1:15" ht="14.5" customHeight="1" x14ac:dyDescent="0.35">
      <c r="A478" s="24"/>
      <c r="B478" s="24"/>
      <c r="C478" s="19"/>
      <c r="D478" t="s">
        <v>80</v>
      </c>
      <c r="E478" t="s">
        <v>108</v>
      </c>
      <c r="F478" s="19"/>
      <c r="G478" s="3">
        <v>15.5</v>
      </c>
      <c r="H478" s="3">
        <v>430</v>
      </c>
      <c r="I478" s="22"/>
      <c r="J478" s="22"/>
      <c r="K478" s="22"/>
      <c r="L478" s="7"/>
      <c r="M478" s="23"/>
      <c r="N478" s="19"/>
      <c r="O478" s="19"/>
    </row>
    <row r="479" spans="1:15" ht="14.5" customHeight="1" x14ac:dyDescent="0.35">
      <c r="A479" s="24"/>
      <c r="B479" s="24"/>
      <c r="C479" s="19"/>
      <c r="D479" t="s">
        <v>109</v>
      </c>
      <c r="E479" t="s">
        <v>110</v>
      </c>
      <c r="F479" s="19"/>
      <c r="G479" s="3">
        <v>10.5</v>
      </c>
      <c r="H479" s="3">
        <v>800</v>
      </c>
      <c r="I479" s="22"/>
      <c r="J479" s="22"/>
      <c r="K479" s="22"/>
      <c r="L479" s="7"/>
      <c r="M479" s="23"/>
      <c r="N479" s="19"/>
      <c r="O479" s="19"/>
    </row>
    <row r="480" spans="1:15" ht="14.5" customHeight="1" x14ac:dyDescent="0.35">
      <c r="A480" s="24">
        <v>183</v>
      </c>
      <c r="B480" s="24" t="s">
        <v>106</v>
      </c>
      <c r="C480" s="19" t="s">
        <v>378</v>
      </c>
      <c r="D480" t="s">
        <v>78</v>
      </c>
      <c r="E480" t="s">
        <v>85</v>
      </c>
      <c r="F480" s="19">
        <v>112</v>
      </c>
      <c r="G480" s="3">
        <v>76.099999999999994</v>
      </c>
      <c r="H480" s="3">
        <v>182</v>
      </c>
      <c r="I480" s="22">
        <f>(((G480/H480))/((G480/H480)+(G481/H481)+(G482/H482)))*100</f>
        <v>90.802768425815955</v>
      </c>
      <c r="J480" s="22">
        <f>(((G481/H481))/((G480/H480)+(G481/H481)+(G482/H482)))*100</f>
        <v>5.8583505393937791</v>
      </c>
      <c r="K480" s="22">
        <f>(((G482/H482))/((G480/H480)+(G481/H481)+(G482/H482)))*100</f>
        <v>3.33888103479027</v>
      </c>
      <c r="L480" s="7"/>
      <c r="M480" s="21" t="str">
        <f>ROUND((I480/GCD(I480,J480,K480)),1)&amp;":"&amp;ROUND((J480/GCD(I480,J480,K480)),1)&amp;":"&amp;ROUND((K480/GCD(I480,J480,K480)),1)</f>
        <v>90.8:5.9:3.3</v>
      </c>
      <c r="N480" s="19" t="str">
        <f>ROUND((I480/SUM(I480,J480,K480)), 2)&amp;":"&amp;ROUND((J480/SUM(I480,J480,K480)),2)&amp;":"&amp;ROUND((K480/SUM(I480,J480,K480)),2)</f>
        <v>0.91:0.06:0.03</v>
      </c>
      <c r="O480" s="19">
        <v>2.871</v>
      </c>
    </row>
    <row r="481" spans="1:15" ht="14.5" customHeight="1" x14ac:dyDescent="0.35">
      <c r="A481" s="24"/>
      <c r="B481" s="24"/>
      <c r="C481" s="19"/>
      <c r="D481" t="s">
        <v>80</v>
      </c>
      <c r="E481" t="s">
        <v>108</v>
      </c>
      <c r="F481" s="19"/>
      <c r="G481" s="3">
        <v>11.6</v>
      </c>
      <c r="H481" s="3">
        <v>430</v>
      </c>
      <c r="I481" s="22"/>
      <c r="J481" s="22"/>
      <c r="K481" s="22"/>
      <c r="L481" s="7"/>
      <c r="M481" s="23"/>
      <c r="N481" s="19"/>
      <c r="O481" s="19"/>
    </row>
    <row r="482" spans="1:15" ht="14.5" customHeight="1" x14ac:dyDescent="0.35">
      <c r="A482" s="24"/>
      <c r="B482" s="24"/>
      <c r="C482" s="19"/>
      <c r="D482" t="s">
        <v>109</v>
      </c>
      <c r="E482" t="s">
        <v>110</v>
      </c>
      <c r="F482" s="19"/>
      <c r="G482" s="3">
        <v>12.3</v>
      </c>
      <c r="H482" s="3">
        <v>800</v>
      </c>
      <c r="I482" s="22"/>
      <c r="J482" s="22"/>
      <c r="K482" s="22"/>
      <c r="L482" s="7"/>
      <c r="M482" s="23"/>
      <c r="N482" s="19"/>
      <c r="O482" s="19"/>
    </row>
    <row r="483" spans="1:15" x14ac:dyDescent="0.35">
      <c r="A483" s="24">
        <v>184</v>
      </c>
      <c r="B483" s="19" t="s">
        <v>379</v>
      </c>
      <c r="C483" s="19" t="s">
        <v>380</v>
      </c>
      <c r="D483" t="s">
        <v>381</v>
      </c>
      <c r="F483" s="19">
        <v>51</v>
      </c>
      <c r="I483" s="19">
        <v>30</v>
      </c>
      <c r="J483" s="19">
        <v>70</v>
      </c>
      <c r="K483" s="19"/>
      <c r="M483" s="23" t="str">
        <f>ROUND((I483/GCD(I483,J483)),1)&amp;":"&amp;ROUND((J483/GCD(I483,J483)),1)</f>
        <v>3:7</v>
      </c>
      <c r="N483" s="19" t="str">
        <f>ROUND((I483/SUM(I483,J483)), 2)&amp;":"&amp;ROUND((J483/SUM(I483,J483)),2)</f>
        <v>0.3:0.7</v>
      </c>
      <c r="O483" s="19">
        <v>8.1479999999999997</v>
      </c>
    </row>
    <row r="484" spans="1:15" x14ac:dyDescent="0.35">
      <c r="A484" s="24"/>
      <c r="B484" s="19"/>
      <c r="C484" s="19"/>
      <c r="D484" t="s">
        <v>118</v>
      </c>
      <c r="F484" s="19"/>
      <c r="I484" s="19"/>
      <c r="J484" s="19"/>
      <c r="K484" s="19"/>
      <c r="M484" s="23"/>
      <c r="N484" s="19"/>
      <c r="O484" s="19"/>
    </row>
    <row r="485" spans="1:15" ht="14.5" customHeight="1" x14ac:dyDescent="0.35">
      <c r="A485" s="24">
        <v>185</v>
      </c>
      <c r="B485" s="19" t="s">
        <v>379</v>
      </c>
      <c r="C485" s="19" t="s">
        <v>382</v>
      </c>
      <c r="D485" t="s">
        <v>381</v>
      </c>
      <c r="F485" s="19">
        <v>88</v>
      </c>
      <c r="I485" s="19">
        <v>40</v>
      </c>
      <c r="J485" s="19">
        <v>60</v>
      </c>
      <c r="K485" s="19"/>
      <c r="M485" s="23" t="str">
        <f>ROUND((I485/GCD(I485,J485)),1)&amp;":"&amp;ROUND((J485/GCD(I485,J485)),1)</f>
        <v>2:3</v>
      </c>
      <c r="N485" s="19" t="str">
        <f>ROUND((I485/SUM(I485,J485)), 2)&amp;":"&amp;ROUND((J485/SUM(I485,J485)),2)</f>
        <v>0.4:0.6</v>
      </c>
      <c r="O485" s="19">
        <v>8.5269999999999992</v>
      </c>
    </row>
    <row r="486" spans="1:15" ht="14.5" customHeight="1" x14ac:dyDescent="0.35">
      <c r="A486" s="24"/>
      <c r="B486" s="19"/>
      <c r="C486" s="19"/>
      <c r="D486" t="s">
        <v>118</v>
      </c>
      <c r="F486" s="19"/>
      <c r="I486" s="19"/>
      <c r="J486" s="19"/>
      <c r="K486" s="19"/>
      <c r="M486" s="23"/>
      <c r="N486" s="19"/>
      <c r="O486" s="19"/>
    </row>
    <row r="487" spans="1:15" ht="14.5" customHeight="1" x14ac:dyDescent="0.35">
      <c r="A487" s="24">
        <v>186</v>
      </c>
      <c r="B487" s="19" t="s">
        <v>379</v>
      </c>
      <c r="C487" s="19" t="s">
        <v>383</v>
      </c>
      <c r="D487" t="s">
        <v>381</v>
      </c>
      <c r="F487" s="19">
        <v>140</v>
      </c>
      <c r="I487" s="19">
        <v>50</v>
      </c>
      <c r="J487" s="19">
        <v>50</v>
      </c>
      <c r="K487" s="19"/>
      <c r="M487" s="23" t="str">
        <f>ROUND((I487/GCD(I487,J487)),1)&amp;":"&amp;ROUND((J487/GCD(I487,J487)),1)</f>
        <v>1:1</v>
      </c>
      <c r="N487" s="19" t="str">
        <f>ROUND((I487/SUM(I487,J487)), 2)&amp;":"&amp;ROUND((J487/SUM(I487,J487)),2)</f>
        <v>0.5:0.5</v>
      </c>
      <c r="O487" s="19">
        <v>8.8919999999999995</v>
      </c>
    </row>
    <row r="488" spans="1:15" ht="14.5" customHeight="1" x14ac:dyDescent="0.35">
      <c r="A488" s="24"/>
      <c r="B488" s="19"/>
      <c r="C488" s="19"/>
      <c r="D488" t="s">
        <v>118</v>
      </c>
      <c r="F488" s="19"/>
      <c r="I488" s="19"/>
      <c r="J488" s="19"/>
      <c r="K488" s="19"/>
      <c r="M488" s="23"/>
      <c r="N488" s="19"/>
      <c r="O488" s="19"/>
    </row>
    <row r="489" spans="1:15" ht="14.5" customHeight="1" x14ac:dyDescent="0.35">
      <c r="A489" s="24">
        <v>187</v>
      </c>
      <c r="B489" s="19" t="s">
        <v>384</v>
      </c>
      <c r="C489" s="19" t="s">
        <v>380</v>
      </c>
      <c r="D489" t="s">
        <v>381</v>
      </c>
      <c r="F489" s="19">
        <v>51</v>
      </c>
      <c r="I489" s="19">
        <v>30</v>
      </c>
      <c r="J489" s="19">
        <v>70</v>
      </c>
      <c r="M489" s="23" t="str">
        <f>ROUND((I489/GCD(I489,J489)),1)&amp;":"&amp;ROUND((J489/GCD(I489,J489)),1)</f>
        <v>3:7</v>
      </c>
      <c r="N489" s="19" t="str">
        <f>ROUND((I489/SUM(I489,J489)), 2)&amp;":"&amp;ROUND((J489/SUM(I489,J489)),2)</f>
        <v>0.3:0.7</v>
      </c>
      <c r="O489" s="19">
        <v>8.5570000000000004</v>
      </c>
    </row>
    <row r="490" spans="1:15" x14ac:dyDescent="0.35">
      <c r="A490" s="24"/>
      <c r="B490" s="19"/>
      <c r="C490" s="19"/>
      <c r="D490" t="s">
        <v>118</v>
      </c>
      <c r="F490" s="19"/>
      <c r="I490" s="19"/>
      <c r="J490" s="19"/>
      <c r="M490" s="23"/>
      <c r="N490" s="19"/>
      <c r="O490" s="19"/>
    </row>
    <row r="491" spans="1:15" ht="14.5" customHeight="1" x14ac:dyDescent="0.35">
      <c r="A491" s="24">
        <v>188</v>
      </c>
      <c r="B491" s="19" t="s">
        <v>384</v>
      </c>
      <c r="C491" s="19" t="s">
        <v>385</v>
      </c>
      <c r="D491" t="s">
        <v>381</v>
      </c>
      <c r="F491" s="19">
        <v>70</v>
      </c>
      <c r="I491" s="19">
        <v>35</v>
      </c>
      <c r="J491" s="19">
        <v>65</v>
      </c>
      <c r="M491" s="23" t="str">
        <f>ROUND((I491/GCD(I491,J491)),1)&amp;":"&amp;ROUND((J491/GCD(I491,J491)),1)</f>
        <v>7:13</v>
      </c>
      <c r="N491" s="19" t="str">
        <f>ROUND((I491/SUM(I491,J491)), 2)&amp;":"&amp;ROUND((J491/SUM(I491,J491)),2)</f>
        <v>0.35:0.65</v>
      </c>
      <c r="O491" s="19">
        <v>8.6140000000000008</v>
      </c>
    </row>
    <row r="492" spans="1:15" ht="14.5" customHeight="1" x14ac:dyDescent="0.35">
      <c r="A492" s="24"/>
      <c r="B492" s="19"/>
      <c r="C492" s="19"/>
      <c r="D492" t="s">
        <v>118</v>
      </c>
      <c r="F492" s="19"/>
      <c r="I492" s="19"/>
      <c r="J492" s="19"/>
      <c r="M492" s="23"/>
      <c r="N492" s="19"/>
      <c r="O492" s="19"/>
    </row>
    <row r="493" spans="1:15" ht="14.5" customHeight="1" x14ac:dyDescent="0.35">
      <c r="A493" s="24">
        <v>189</v>
      </c>
      <c r="B493" s="19" t="s">
        <v>384</v>
      </c>
      <c r="C493" s="19" t="s">
        <v>382</v>
      </c>
      <c r="D493" t="s">
        <v>381</v>
      </c>
      <c r="F493" s="19">
        <v>88</v>
      </c>
      <c r="I493" s="19">
        <v>40</v>
      </c>
      <c r="J493" s="19">
        <v>60</v>
      </c>
      <c r="M493" s="23" t="str">
        <f>ROUND((I493/GCD(I493,J493)),1)&amp;":"&amp;ROUND((J493/GCD(I493,J493)),1)</f>
        <v>2:3</v>
      </c>
      <c r="N493" s="19" t="str">
        <f>ROUND((I493/SUM(I493,J493)), 2)&amp;":"&amp;ROUND((J493/SUM(I493,J493)),2)</f>
        <v>0.4:0.6</v>
      </c>
      <c r="O493" s="19">
        <v>8.6989999999999998</v>
      </c>
    </row>
    <row r="494" spans="1:15" ht="14.5" customHeight="1" x14ac:dyDescent="0.35">
      <c r="A494" s="24"/>
      <c r="B494" s="19"/>
      <c r="C494" s="19"/>
      <c r="D494" t="s">
        <v>118</v>
      </c>
      <c r="F494" s="19"/>
      <c r="I494" s="19"/>
      <c r="J494" s="19"/>
      <c r="M494" s="23"/>
      <c r="N494" s="19"/>
      <c r="O494" s="19"/>
    </row>
    <row r="495" spans="1:15" ht="14.5" customHeight="1" x14ac:dyDescent="0.35">
      <c r="A495" s="24">
        <v>190</v>
      </c>
      <c r="B495" s="19" t="s">
        <v>384</v>
      </c>
      <c r="C495" s="19" t="s">
        <v>386</v>
      </c>
      <c r="D495" t="s">
        <v>381</v>
      </c>
      <c r="F495" s="19">
        <v>122</v>
      </c>
      <c r="I495" s="19">
        <v>45</v>
      </c>
      <c r="J495" s="19">
        <v>55</v>
      </c>
      <c r="M495" s="23" t="str">
        <f>ROUND((I495/GCD(I495,J495)),1)&amp;":"&amp;ROUND((J495/GCD(I495,J495)),1)</f>
        <v>9:11</v>
      </c>
      <c r="N495" s="19" t="str">
        <f>ROUND((I495/SUM(I495,J495)), 2)&amp;":"&amp;ROUND((J495/SUM(I495,J495)),2)</f>
        <v>0.45:0.55</v>
      </c>
      <c r="O495" s="19">
        <v>8.8260000000000005</v>
      </c>
    </row>
    <row r="496" spans="1:15" ht="14.5" customHeight="1" x14ac:dyDescent="0.35">
      <c r="A496" s="24"/>
      <c r="B496" s="19"/>
      <c r="C496" s="19"/>
      <c r="D496" t="s">
        <v>118</v>
      </c>
      <c r="F496" s="19"/>
      <c r="I496" s="19"/>
      <c r="J496" s="19"/>
      <c r="M496" s="23"/>
      <c r="N496" s="19"/>
      <c r="O496" s="19"/>
    </row>
    <row r="497" spans="1:15" ht="14.5" customHeight="1" x14ac:dyDescent="0.35">
      <c r="A497" s="24">
        <v>191</v>
      </c>
      <c r="B497" s="19" t="s">
        <v>384</v>
      </c>
      <c r="C497" s="19" t="s">
        <v>383</v>
      </c>
      <c r="D497" t="s">
        <v>381</v>
      </c>
      <c r="F497" s="19">
        <v>140</v>
      </c>
      <c r="I497" s="19">
        <v>50</v>
      </c>
      <c r="J497" s="19">
        <v>50</v>
      </c>
      <c r="M497" s="23" t="str">
        <f>ROUND((I497/GCD(I497,J497)),1)&amp;":"&amp;ROUND((J497/GCD(I497,J497)),1)</f>
        <v>1:1</v>
      </c>
      <c r="N497" s="19" t="str">
        <f>ROUND((I497/SUM(I497,J497)), 2)&amp;":"&amp;ROUND((J497/SUM(I497,J497)),2)</f>
        <v>0.5:0.5</v>
      </c>
      <c r="O497" s="19">
        <v>8.8970000000000002</v>
      </c>
    </row>
    <row r="498" spans="1:15" ht="14.5" customHeight="1" x14ac:dyDescent="0.35">
      <c r="A498" s="24"/>
      <c r="B498" s="19"/>
      <c r="C498" s="19"/>
      <c r="D498" t="s">
        <v>118</v>
      </c>
      <c r="F498" s="19"/>
      <c r="I498" s="19"/>
      <c r="J498" s="19"/>
      <c r="M498" s="23"/>
      <c r="N498" s="19"/>
      <c r="O498" s="19"/>
    </row>
    <row r="499" spans="1:15" x14ac:dyDescent="0.35">
      <c r="A499" s="24">
        <v>192</v>
      </c>
      <c r="B499" s="19" t="s">
        <v>34</v>
      </c>
      <c r="C499" s="19" t="s">
        <v>387</v>
      </c>
      <c r="D499" t="s">
        <v>16</v>
      </c>
      <c r="E499" t="s">
        <v>17</v>
      </c>
      <c r="F499" s="19">
        <v>48.7</v>
      </c>
      <c r="G499" s="3">
        <v>0.9</v>
      </c>
      <c r="H499" s="3">
        <v>128.16999999999999</v>
      </c>
      <c r="I499" s="22">
        <f>((G499/H499)/((G500/H500)+(G499/H499)))*100</f>
        <v>94.078813637623583</v>
      </c>
      <c r="J499" s="22">
        <f>((G500/H500)/((G500/H500)+(G499/H499)))*100</f>
        <v>5.92118636237642</v>
      </c>
      <c r="K499" s="22"/>
      <c r="L499" s="7"/>
      <c r="M499" s="27" t="str">
        <f>ROUND((I499/GCD(I499,J499)),1)&amp;":"&amp;ROUND((J499/GCD(I499,J499)),1)</f>
        <v>94.1:5.9</v>
      </c>
      <c r="N499" s="19" t="str">
        <f>ROUND((I499/SUM(I499,J499)), 2)&amp;":"&amp;ROUND((J499/SUM(I499,J499)),2)</f>
        <v>0.94:0.06</v>
      </c>
      <c r="O499" s="19">
        <v>9.2989999999999995</v>
      </c>
    </row>
    <row r="500" spans="1:15" ht="14.5" customHeight="1" x14ac:dyDescent="0.35">
      <c r="A500" s="24"/>
      <c r="B500" s="19"/>
      <c r="C500" s="19"/>
      <c r="D500" t="s">
        <v>36</v>
      </c>
      <c r="E500" t="s">
        <v>37</v>
      </c>
      <c r="F500" s="19"/>
      <c r="G500" s="3">
        <v>0.1</v>
      </c>
      <c r="H500" s="3">
        <v>226.27</v>
      </c>
      <c r="I500" s="22"/>
      <c r="J500" s="22"/>
      <c r="K500" s="22"/>
      <c r="L500" s="7"/>
      <c r="M500" s="27"/>
      <c r="N500" s="19"/>
      <c r="O500" s="19"/>
    </row>
    <row r="501" spans="1:15" ht="14.5" customHeight="1" x14ac:dyDescent="0.35">
      <c r="A501" s="24">
        <v>193</v>
      </c>
      <c r="B501" s="19" t="s">
        <v>34</v>
      </c>
      <c r="C501" s="19" t="s">
        <v>388</v>
      </c>
      <c r="D501" t="s">
        <v>16</v>
      </c>
      <c r="E501" t="s">
        <v>17</v>
      </c>
      <c r="F501" s="19">
        <v>52.9</v>
      </c>
      <c r="G501" s="3">
        <v>0.8</v>
      </c>
      <c r="H501" s="3">
        <v>128.16999999999999</v>
      </c>
      <c r="I501" s="22">
        <f>((G501/H501)/((G502/H502)+(G501/H501)))*100</f>
        <v>87.595451246068237</v>
      </c>
      <c r="J501" s="22">
        <f>((G502/H502)/((G502/H502)+(G501/H501)))*100</f>
        <v>12.404548753931769</v>
      </c>
      <c r="K501" s="22"/>
      <c r="L501" s="7"/>
      <c r="M501" s="27" t="str">
        <f>ROUND((I501/GCD(I501,J501)),1)&amp;":"&amp;ROUND((J501/GCD(I501,J501)),1)</f>
        <v>29.2:4.1</v>
      </c>
      <c r="N501" s="19" t="str">
        <f>ROUND((I501/SUM(I501,J501)), 2)&amp;":"&amp;ROUND((J501/SUM(I501,J501)),2)</f>
        <v>0.88:0.12</v>
      </c>
      <c r="O501" s="19">
        <v>10.856999999999999</v>
      </c>
    </row>
    <row r="502" spans="1:15" ht="14.5" customHeight="1" x14ac:dyDescent="0.35">
      <c r="A502" s="24"/>
      <c r="B502" s="19"/>
      <c r="C502" s="19"/>
      <c r="D502" t="s">
        <v>36</v>
      </c>
      <c r="E502" t="s">
        <v>37</v>
      </c>
      <c r="F502" s="19"/>
      <c r="G502" s="3">
        <v>0.2</v>
      </c>
      <c r="H502" s="3">
        <v>226.27</v>
      </c>
      <c r="I502" s="22"/>
      <c r="J502" s="22"/>
      <c r="K502" s="22"/>
      <c r="L502" s="7"/>
      <c r="M502" s="27"/>
      <c r="N502" s="19"/>
      <c r="O502" s="19"/>
    </row>
    <row r="503" spans="1:15" ht="14.5" customHeight="1" x14ac:dyDescent="0.35">
      <c r="A503" s="24">
        <v>194</v>
      </c>
      <c r="B503" s="19" t="s">
        <v>34</v>
      </c>
      <c r="C503" s="19" t="s">
        <v>389</v>
      </c>
      <c r="D503" t="s">
        <v>16</v>
      </c>
      <c r="E503" t="s">
        <v>17</v>
      </c>
      <c r="F503" s="19">
        <v>67.599999999999994</v>
      </c>
      <c r="G503" s="3">
        <v>0.6</v>
      </c>
      <c r="H503" s="3">
        <v>128.16999999999999</v>
      </c>
      <c r="I503" s="22">
        <f>((G503/H503)/((G504/H504)+(G503/H503)))*100</f>
        <v>72.588354809388861</v>
      </c>
      <c r="J503" s="22">
        <f>((G504/H504)/((G504/H504)+(G503/H503)))*100</f>
        <v>27.411645190611129</v>
      </c>
      <c r="K503" s="22"/>
      <c r="L503" s="7"/>
      <c r="M503" s="27" t="str">
        <f>ROUND((I503/GCD(I503,J503)),1)&amp;":"&amp;ROUND((J503/GCD(I503,J503)),1)</f>
        <v>8.1:3</v>
      </c>
      <c r="N503" s="19" t="str">
        <f>ROUND((I503/SUM(I503,J503)), 2)&amp;":"&amp;ROUND((J503/SUM(I503,J503)),2)</f>
        <v>0.73:0.27</v>
      </c>
      <c r="O503" s="19">
        <v>14.727</v>
      </c>
    </row>
    <row r="504" spans="1:15" ht="14.5" customHeight="1" x14ac:dyDescent="0.35">
      <c r="A504" s="24"/>
      <c r="B504" s="19"/>
      <c r="C504" s="19"/>
      <c r="D504" t="s">
        <v>36</v>
      </c>
      <c r="E504" t="s">
        <v>37</v>
      </c>
      <c r="F504" s="19"/>
      <c r="G504" s="3">
        <v>0.4</v>
      </c>
      <c r="H504" s="3">
        <v>226.27</v>
      </c>
      <c r="I504" s="22"/>
      <c r="J504" s="22"/>
      <c r="K504" s="22"/>
      <c r="L504" s="7"/>
      <c r="M504" s="27"/>
      <c r="N504" s="19"/>
      <c r="O504" s="19"/>
    </row>
    <row r="505" spans="1:15" ht="14.5" customHeight="1" x14ac:dyDescent="0.35">
      <c r="A505" s="24">
        <v>195</v>
      </c>
      <c r="B505" s="19" t="s">
        <v>34</v>
      </c>
      <c r="C505" s="19" t="s">
        <v>390</v>
      </c>
      <c r="D505" t="s">
        <v>16</v>
      </c>
      <c r="E505" t="s">
        <v>17</v>
      </c>
      <c r="F505" s="19">
        <v>76.3</v>
      </c>
      <c r="G505" s="3">
        <v>0.5</v>
      </c>
      <c r="H505" s="3">
        <v>128.16999999999999</v>
      </c>
      <c r="I505" s="22">
        <f>((G505/H505)/((G506/H506)+(G505/H505)))*100</f>
        <v>63.838731520144457</v>
      </c>
      <c r="J505" s="22">
        <f>((G506/H506)/((G506/H506)+(G505/H505)))*100</f>
        <v>36.161268479855543</v>
      </c>
      <c r="K505" s="22"/>
      <c r="L505" s="7"/>
      <c r="M505" s="27" t="str">
        <f>ROUND((I505/GCD(I505,J505)),1)&amp;":"&amp;ROUND((J505/GCD(I505,J505)),1)</f>
        <v>7.1:4</v>
      </c>
      <c r="N505" s="19" t="str">
        <f>ROUND((I505/SUM(I505,J505)), 2)&amp;":"&amp;ROUND((J505/SUM(I505,J505)),2)</f>
        <v>0.64:0.36</v>
      </c>
      <c r="O505" s="19">
        <v>14.856999999999999</v>
      </c>
    </row>
    <row r="506" spans="1:15" ht="14.5" customHeight="1" x14ac:dyDescent="0.35">
      <c r="A506" s="24"/>
      <c r="B506" s="19"/>
      <c r="C506" s="19"/>
      <c r="D506" t="s">
        <v>36</v>
      </c>
      <c r="E506" t="s">
        <v>37</v>
      </c>
      <c r="F506" s="19"/>
      <c r="G506" s="3">
        <v>0.5</v>
      </c>
      <c r="H506" s="3">
        <v>226.27</v>
      </c>
      <c r="I506" s="22"/>
      <c r="J506" s="22"/>
      <c r="K506" s="22"/>
      <c r="L506" s="7"/>
      <c r="M506" s="27"/>
      <c r="N506" s="19"/>
      <c r="O506" s="19"/>
    </row>
    <row r="507" spans="1:15" ht="14.5" customHeight="1" x14ac:dyDescent="0.35">
      <c r="A507" s="24">
        <v>196</v>
      </c>
      <c r="B507" s="24" t="s">
        <v>58</v>
      </c>
      <c r="C507" s="19" t="s">
        <v>391</v>
      </c>
      <c r="D507" t="s">
        <v>16</v>
      </c>
      <c r="E507" t="s">
        <v>17</v>
      </c>
      <c r="F507" s="19">
        <v>61.5</v>
      </c>
      <c r="G507" s="3">
        <v>80</v>
      </c>
      <c r="H507" s="3">
        <v>128.16999999999999</v>
      </c>
      <c r="I507" s="22">
        <f>((G507/H507)/((G507/H507)+(G508/H508)))*100</f>
        <v>86.988477742246587</v>
      </c>
      <c r="J507" s="22">
        <f>((G508/H508)/((G508/H508)+(G507/H507)))*100</f>
        <v>13.011522257753413</v>
      </c>
      <c r="K507" s="22"/>
      <c r="L507" s="7"/>
      <c r="M507" s="23" t="str">
        <f>ROUND((I507/GCD(I507,J507)),1)&amp;":"&amp;ROUND((J507/GCD(I507,J507)),1)</f>
        <v>87:13</v>
      </c>
      <c r="N507" s="19" t="str">
        <f>ROUND((I507/SUM(I507,J507)), 2)&amp;":"&amp;ROUND((J507/SUM(I507,J507)),2)</f>
        <v>0.87:0.13</v>
      </c>
      <c r="O507" s="19">
        <v>9.6150000000000002</v>
      </c>
    </row>
    <row r="508" spans="1:15" ht="14.5" customHeight="1" x14ac:dyDescent="0.35">
      <c r="A508" s="24"/>
      <c r="B508" s="24"/>
      <c r="C508" s="19"/>
      <c r="D508" t="s">
        <v>60</v>
      </c>
      <c r="E508" t="s">
        <v>61</v>
      </c>
      <c r="F508" s="19"/>
      <c r="G508" s="3">
        <v>20</v>
      </c>
      <c r="H508" s="5">
        <v>214.22</v>
      </c>
      <c r="I508" s="22"/>
      <c r="J508" s="22"/>
      <c r="K508" s="22"/>
      <c r="L508" s="7"/>
      <c r="M508" s="23"/>
      <c r="N508" s="19"/>
      <c r="O508" s="19"/>
    </row>
    <row r="509" spans="1:15" ht="14.5" customHeight="1" x14ac:dyDescent="0.35">
      <c r="A509" s="24">
        <v>197</v>
      </c>
      <c r="B509" s="24" t="s">
        <v>58</v>
      </c>
      <c r="C509" s="19" t="s">
        <v>392</v>
      </c>
      <c r="D509" t="s">
        <v>16</v>
      </c>
      <c r="E509" t="s">
        <v>17</v>
      </c>
      <c r="F509" s="19">
        <v>65.400000000000006</v>
      </c>
      <c r="G509" s="3">
        <v>70</v>
      </c>
      <c r="H509" s="3">
        <v>128.16999999999999</v>
      </c>
      <c r="I509" s="22">
        <f>((G509/H509)/((G509/H509)+(G510/H510)))*100</f>
        <v>79.591305963217536</v>
      </c>
      <c r="J509" s="22">
        <f>((G510/H510)/((G510/H510)+(G509/H509)))*100</f>
        <v>20.408694036782464</v>
      </c>
      <c r="K509" s="22"/>
      <c r="L509" s="7"/>
      <c r="M509" s="23" t="str">
        <f>ROUND((I509/GCD(I509,J509)),1)&amp;":"&amp;ROUND((J509/GCD(I509,J509)),1)</f>
        <v>79.6:20.4</v>
      </c>
      <c r="N509" s="19" t="str">
        <f>ROUND((I509/SUM(I509,J509)), 2)&amp;":"&amp;ROUND((J509/SUM(I509,J509)),2)</f>
        <v>0.8:0.2</v>
      </c>
      <c r="O509" s="19">
        <v>9.17</v>
      </c>
    </row>
    <row r="510" spans="1:15" ht="14.5" customHeight="1" x14ac:dyDescent="0.35">
      <c r="A510" s="24"/>
      <c r="B510" s="24"/>
      <c r="C510" s="19"/>
      <c r="D510" t="s">
        <v>60</v>
      </c>
      <c r="E510" t="s">
        <v>61</v>
      </c>
      <c r="F510" s="19"/>
      <c r="G510" s="3">
        <v>30</v>
      </c>
      <c r="H510" s="5">
        <v>214.22</v>
      </c>
      <c r="I510" s="22"/>
      <c r="J510" s="22"/>
      <c r="K510" s="22"/>
      <c r="L510" s="7"/>
      <c r="M510" s="23"/>
      <c r="N510" s="19"/>
      <c r="O510" s="19"/>
    </row>
    <row r="511" spans="1:15" ht="14.5" customHeight="1" x14ac:dyDescent="0.35">
      <c r="A511" s="24">
        <v>198</v>
      </c>
      <c r="B511" s="24" t="s">
        <v>76</v>
      </c>
      <c r="C511" s="19" t="s">
        <v>393</v>
      </c>
      <c r="D511" t="s">
        <v>78</v>
      </c>
      <c r="E511" t="s">
        <v>79</v>
      </c>
      <c r="F511" s="19">
        <v>70</v>
      </c>
      <c r="H511" s="3">
        <v>450</v>
      </c>
      <c r="I511" s="19">
        <v>13.3</v>
      </c>
      <c r="J511" s="19">
        <v>10</v>
      </c>
      <c r="K511" s="22"/>
      <c r="L511" s="7"/>
      <c r="M511" s="23" t="str">
        <f>ROUND((I511/GCD(I511,J511)),1)&amp;":"&amp;ROUND((J511/GCD(I511,J511)),1)</f>
        <v>13.3:10</v>
      </c>
      <c r="N511" s="19" t="str">
        <f>ROUND((I511/SUM(I511,J511)), 2)&amp;":"&amp;ROUND((J511/SUM(I511,J511)),2)</f>
        <v>0.57:0.43</v>
      </c>
      <c r="O511" s="19">
        <v>10.346</v>
      </c>
    </row>
    <row r="512" spans="1:15" ht="14.5" customHeight="1" x14ac:dyDescent="0.35">
      <c r="A512" s="24"/>
      <c r="B512" s="24"/>
      <c r="C512" s="19"/>
      <c r="D512" t="s">
        <v>80</v>
      </c>
      <c r="E512" t="s">
        <v>81</v>
      </c>
      <c r="F512" s="19"/>
      <c r="H512" s="3">
        <v>230</v>
      </c>
      <c r="I512" s="19"/>
      <c r="J512" s="19"/>
      <c r="K512" s="22"/>
      <c r="L512" s="7"/>
      <c r="M512" s="23"/>
      <c r="N512" s="19"/>
      <c r="O512" s="19"/>
    </row>
    <row r="513" spans="1:15" ht="14.5" customHeight="1" x14ac:dyDescent="0.35">
      <c r="A513" s="24">
        <v>199</v>
      </c>
      <c r="B513" s="24" t="s">
        <v>76</v>
      </c>
      <c r="C513" s="19" t="s">
        <v>394</v>
      </c>
      <c r="D513" t="s">
        <v>78</v>
      </c>
      <c r="E513" t="s">
        <v>79</v>
      </c>
      <c r="F513" s="19">
        <v>79</v>
      </c>
      <c r="H513" s="3">
        <v>450</v>
      </c>
      <c r="I513" s="19">
        <v>16.7</v>
      </c>
      <c r="J513" s="19">
        <v>10</v>
      </c>
      <c r="K513" s="22"/>
      <c r="L513" s="7"/>
      <c r="M513" s="23" t="str">
        <f>ROUND((I513/GCD(I513,J513)),1)&amp;":"&amp;ROUND((J513/GCD(I513,J513)),1)</f>
        <v>8.4:5</v>
      </c>
      <c r="N513" s="19" t="str">
        <f>ROUND((I513/SUM(I513,J513)), 2)&amp;":"&amp;ROUND((J513/SUM(I513,J513)),2)</f>
        <v>0.63:0.37</v>
      </c>
      <c r="O513" s="19">
        <v>9.9380000000000006</v>
      </c>
    </row>
    <row r="514" spans="1:15" ht="14.5" customHeight="1" x14ac:dyDescent="0.35">
      <c r="A514" s="24"/>
      <c r="B514" s="24"/>
      <c r="C514" s="19"/>
      <c r="D514" t="s">
        <v>80</v>
      </c>
      <c r="E514" t="s">
        <v>81</v>
      </c>
      <c r="F514" s="19"/>
      <c r="H514" s="3">
        <v>230</v>
      </c>
      <c r="I514" s="19"/>
      <c r="J514" s="19"/>
      <c r="K514" s="22"/>
      <c r="L514" s="7"/>
      <c r="M514" s="23"/>
      <c r="N514" s="19"/>
      <c r="O514" s="19"/>
    </row>
    <row r="515" spans="1:15" x14ac:dyDescent="0.35">
      <c r="A515" s="24">
        <v>200</v>
      </c>
      <c r="B515" s="24" t="s">
        <v>92</v>
      </c>
      <c r="C515" s="19" t="s">
        <v>395</v>
      </c>
      <c r="D515" t="s">
        <v>94</v>
      </c>
      <c r="E515" t="s">
        <v>17</v>
      </c>
      <c r="F515" s="19">
        <v>53.35</v>
      </c>
      <c r="G515" s="3">
        <v>80</v>
      </c>
      <c r="H515" s="3">
        <v>128.16999999999999</v>
      </c>
      <c r="I515" s="22">
        <f>(((G515/H515))/((G515/H515)+(G516/H516)+(G517/H517)))*100</f>
        <v>91.296431969445123</v>
      </c>
      <c r="J515" s="22">
        <f>(((G516/H516))/((G515/H515)+(G516/H516)+(G517/H517)))*100</f>
        <v>6.0441444656631091</v>
      </c>
      <c r="K515" s="22">
        <f>(((G517/H517))/((G515/H515)+(G516/H516)+(G517/H517)))*100</f>
        <v>2.6594235648917679</v>
      </c>
      <c r="L515" s="7"/>
      <c r="M515" s="21" t="str">
        <f>ROUND((I515/GCD(I515,J515,K515)),1)&amp;":"&amp;ROUND((J515/GCD(I515,J515,K515)),1)&amp;":"&amp;ROUND((K515/GCD(I515,J515,K515)),1)</f>
        <v>91.3:6:2.7</v>
      </c>
      <c r="N515" s="19" t="str">
        <f>ROUND((I515/SUM(I515,J515,K515)), 2)&amp;":"&amp;ROUND((J515/SUM(I515,J515,K515)),2)&amp;":"&amp;ROUND((K515/SUM(I515,J515,K515)),2)</f>
        <v>0.91:0.06:0.03</v>
      </c>
      <c r="O515" s="19">
        <v>8.51</v>
      </c>
    </row>
    <row r="516" spans="1:15" ht="15.65" customHeight="1" x14ac:dyDescent="0.35">
      <c r="A516" s="24"/>
      <c r="B516" s="24"/>
      <c r="C516" s="19"/>
      <c r="D516" t="s">
        <v>95</v>
      </c>
      <c r="E516" t="s">
        <v>19</v>
      </c>
      <c r="F516" s="19"/>
      <c r="G516" s="3">
        <v>10</v>
      </c>
      <c r="H516" s="3">
        <v>242</v>
      </c>
      <c r="I516" s="22"/>
      <c r="J516" s="22"/>
      <c r="K516" s="22"/>
      <c r="L516" s="7"/>
      <c r="M516" s="23"/>
      <c r="N516" s="19"/>
      <c r="O516" s="19"/>
    </row>
    <row r="517" spans="1:15" x14ac:dyDescent="0.35">
      <c r="A517" s="24"/>
      <c r="B517" s="24"/>
      <c r="C517" s="19"/>
      <c r="D517" t="s">
        <v>96</v>
      </c>
      <c r="E517" t="s">
        <v>97</v>
      </c>
      <c r="F517" s="19"/>
      <c r="G517" s="3">
        <v>10</v>
      </c>
      <c r="H517" s="3">
        <v>550</v>
      </c>
      <c r="I517" s="22"/>
      <c r="J517" s="22"/>
      <c r="K517" s="22"/>
      <c r="L517" s="7"/>
      <c r="M517" s="23"/>
      <c r="N517" s="19"/>
      <c r="O517" s="19"/>
    </row>
    <row r="518" spans="1:15" ht="14.5" customHeight="1" x14ac:dyDescent="0.35">
      <c r="A518" s="24">
        <v>201</v>
      </c>
      <c r="B518" s="24" t="s">
        <v>92</v>
      </c>
      <c r="C518" s="19" t="s">
        <v>396</v>
      </c>
      <c r="D518" t="s">
        <v>94</v>
      </c>
      <c r="E518" t="s">
        <v>17</v>
      </c>
      <c r="F518" s="19">
        <v>57.11</v>
      </c>
      <c r="G518" s="3">
        <v>40</v>
      </c>
      <c r="H518" s="3">
        <v>128.16999999999999</v>
      </c>
      <c r="I518" s="22">
        <f>(((G518/H518))/((G518/H518)+(G519/H519)+(G520/H520)))*100</f>
        <v>63.613298438898113</v>
      </c>
      <c r="J518" s="22">
        <f>(((G519/H519))/((G518/H518)+(G519/H519)+(G520/H520)))*100</f>
        <v>25.268542750765199</v>
      </c>
      <c r="K518" s="22">
        <f>(((G520/H520))/((G518/H518)+(G519/H519)+(G520/H520)))*100</f>
        <v>11.118158810336688</v>
      </c>
      <c r="L518" s="7"/>
      <c r="M518" s="21" t="str">
        <f>ROUND((I518/GCD(I518,J518,K518)),1)&amp;":"&amp;ROUND((J518/GCD(I518,J518,K518)),1)&amp;":"&amp;ROUND((K518/GCD(I518,J518,K518)),1)</f>
        <v>63.6:25.3:11.1</v>
      </c>
      <c r="N518" s="19" t="str">
        <f>ROUND((I518/SUM(I518,J518,K518)), 2)&amp;":"&amp;ROUND((J518/SUM(I518,J518,K518)),2)&amp;":"&amp;ROUND((K518/SUM(I518,J518,K518)),2)</f>
        <v>0.64:0.25:0.11</v>
      </c>
      <c r="O518" s="19">
        <v>8.51</v>
      </c>
    </row>
    <row r="519" spans="1:15" ht="15.65" customHeight="1" x14ac:dyDescent="0.35">
      <c r="A519" s="24"/>
      <c r="B519" s="24"/>
      <c r="C519" s="19"/>
      <c r="D519" t="s">
        <v>95</v>
      </c>
      <c r="E519" t="s">
        <v>19</v>
      </c>
      <c r="F519" s="19"/>
      <c r="G519" s="3">
        <v>30</v>
      </c>
      <c r="H519" s="3">
        <v>242</v>
      </c>
      <c r="I519" s="22"/>
      <c r="J519" s="22"/>
      <c r="K519" s="22"/>
      <c r="L519" s="7"/>
      <c r="M519" s="23"/>
      <c r="N519" s="19"/>
      <c r="O519" s="19"/>
    </row>
    <row r="520" spans="1:15" ht="15.65" customHeight="1" x14ac:dyDescent="0.35">
      <c r="A520" s="24"/>
      <c r="B520" s="24"/>
      <c r="C520" s="19"/>
      <c r="D520" t="s">
        <v>96</v>
      </c>
      <c r="E520" t="s">
        <v>97</v>
      </c>
      <c r="F520" s="19"/>
      <c r="G520" s="3">
        <v>30</v>
      </c>
      <c r="H520" s="3">
        <v>550</v>
      </c>
      <c r="I520" s="22"/>
      <c r="J520" s="22"/>
      <c r="K520" s="22"/>
      <c r="L520" s="7"/>
      <c r="M520" s="23"/>
      <c r="N520" s="19"/>
      <c r="O520" s="19"/>
    </row>
    <row r="521" spans="1:15" ht="14.5" customHeight="1" x14ac:dyDescent="0.35">
      <c r="A521" s="24">
        <v>202</v>
      </c>
      <c r="B521" s="19" t="s">
        <v>166</v>
      </c>
      <c r="C521" s="19" t="s">
        <v>397</v>
      </c>
      <c r="D521" t="s">
        <v>78</v>
      </c>
      <c r="E521" t="s">
        <v>85</v>
      </c>
      <c r="F521" s="19">
        <v>113.8</v>
      </c>
      <c r="G521" s="3">
        <v>1</v>
      </c>
      <c r="I521" s="22">
        <f>(((G521)/((G521+G522+G523)))*100)</f>
        <v>73.099415204678351</v>
      </c>
      <c r="J521" s="22">
        <f>((G522)/(G521+G522+G523))*100</f>
        <v>23.391812865497073</v>
      </c>
      <c r="K521" s="22">
        <f>((G523)/(G521+G522+G523))*100</f>
        <v>3.5087719298245612</v>
      </c>
      <c r="L521" s="7"/>
      <c r="M521" s="23" t="str">
        <f>ROUND((I521/GCD(I521,J521,K521)),1)&amp;":"&amp;ROUND((J521/GCD(I521,J521,K521)),1)&amp;":"&amp;ROUND((K521/GCD(I521,J521,K521)),1)</f>
        <v>73.1:23.4:3.5</v>
      </c>
      <c r="N521" s="19" t="str">
        <f>ROUND((I521/SUM(I521,J521,K521)), 2)&amp;":"&amp;ROUND((J521/SUM(I521,J521,K521)),2)&amp;":"&amp;ROUND((K521/SUM(I521,J521,K521)),2)</f>
        <v>0.73:0.23:0.04</v>
      </c>
      <c r="O521" s="19">
        <v>2.8010000000000002</v>
      </c>
    </row>
    <row r="522" spans="1:15" ht="14.5" customHeight="1" x14ac:dyDescent="0.35">
      <c r="A522" s="24"/>
      <c r="B522" s="19"/>
      <c r="C522" s="19"/>
      <c r="D522" t="s">
        <v>168</v>
      </c>
      <c r="E522" t="s">
        <v>169</v>
      </c>
      <c r="F522" s="19"/>
      <c r="G522" s="3">
        <v>0.32</v>
      </c>
      <c r="I522" s="22"/>
      <c r="J522" s="22"/>
      <c r="K522" s="22"/>
      <c r="L522" s="7"/>
      <c r="M522" s="23"/>
      <c r="N522" s="19"/>
      <c r="O522" s="19"/>
    </row>
    <row r="523" spans="1:15" ht="14.5" customHeight="1" x14ac:dyDescent="0.35">
      <c r="A523" s="24"/>
      <c r="B523" s="19"/>
      <c r="C523" s="19"/>
      <c r="D523" t="s">
        <v>80</v>
      </c>
      <c r="E523" t="s">
        <v>81</v>
      </c>
      <c r="F523" s="19"/>
      <c r="G523" s="3">
        <v>4.8000000000000001E-2</v>
      </c>
      <c r="I523" s="22"/>
      <c r="J523" s="22"/>
      <c r="K523" s="22"/>
      <c r="L523" s="7"/>
      <c r="M523" s="23"/>
      <c r="N523" s="19"/>
      <c r="O523" s="19"/>
    </row>
    <row r="524" spans="1:15" ht="14.5" customHeight="1" x14ac:dyDescent="0.35">
      <c r="A524" s="24">
        <v>203</v>
      </c>
      <c r="B524" s="19" t="s">
        <v>166</v>
      </c>
      <c r="C524" s="19" t="s">
        <v>398</v>
      </c>
      <c r="D524" t="s">
        <v>78</v>
      </c>
      <c r="E524" t="s">
        <v>85</v>
      </c>
      <c r="F524" s="19">
        <v>146.5</v>
      </c>
      <c r="G524" s="3">
        <v>1</v>
      </c>
      <c r="I524" s="22">
        <f>(((G524)/((G524+G525+G526)))*100)</f>
        <v>74.928817623257899</v>
      </c>
      <c r="J524" s="22">
        <f>((G525)/(G524+G525+G526))*100</f>
        <v>23.977221639442529</v>
      </c>
      <c r="K524" s="22">
        <f>((G526)/(G524+G525+G526))*100</f>
        <v>1.0939607372995654</v>
      </c>
      <c r="L524" s="7"/>
      <c r="M524" s="23" t="str">
        <f>ROUND((I524/GCD(I524,J524,K524)),1)&amp;":"&amp;ROUND((J524/GCD(I524,J524,K524)),1)&amp;":"&amp;ROUND((K524/GCD(I524,J524,K524)),1)</f>
        <v>74.9:24:1.1</v>
      </c>
      <c r="N524" s="19" t="str">
        <f>ROUND((I524/SUM(I524,J524,K524)), 2)&amp;":"&amp;ROUND((J524/SUM(I524,J524,K524)),2)&amp;":"&amp;ROUND((K524/SUM(I524,J524,K524)),2)</f>
        <v>0.75:0.24:0.01</v>
      </c>
      <c r="O524" s="19">
        <v>2.6440000000000001</v>
      </c>
    </row>
    <row r="525" spans="1:15" ht="14.5" customHeight="1" x14ac:dyDescent="0.35">
      <c r="A525" s="24"/>
      <c r="B525" s="19"/>
      <c r="C525" s="19"/>
      <c r="D525" t="s">
        <v>168</v>
      </c>
      <c r="E525" t="s">
        <v>169</v>
      </c>
      <c r="F525" s="19"/>
      <c r="G525" s="3">
        <v>0.32</v>
      </c>
      <c r="I525" s="22"/>
      <c r="J525" s="22"/>
      <c r="K525" s="22"/>
      <c r="L525" s="7"/>
      <c r="M525" s="23"/>
      <c r="N525" s="19"/>
      <c r="O525" s="19"/>
    </row>
    <row r="526" spans="1:15" ht="14.5" customHeight="1" x14ac:dyDescent="0.35">
      <c r="A526" s="24"/>
      <c r="B526" s="19"/>
      <c r="C526" s="19"/>
      <c r="D526" t="s">
        <v>80</v>
      </c>
      <c r="E526" t="s">
        <v>174</v>
      </c>
      <c r="F526" s="19"/>
      <c r="G526" s="3">
        <v>1.46E-2</v>
      </c>
      <c r="I526" s="22"/>
      <c r="J526" s="22"/>
      <c r="K526" s="22"/>
      <c r="L526" s="7"/>
      <c r="M526" s="23"/>
      <c r="N526" s="19"/>
      <c r="O526" s="19"/>
    </row>
    <row r="527" spans="1:15" ht="14.5" customHeight="1" x14ac:dyDescent="0.35">
      <c r="A527" s="24">
        <v>204</v>
      </c>
      <c r="B527" s="19" t="s">
        <v>166</v>
      </c>
      <c r="C527" s="19" t="s">
        <v>399</v>
      </c>
      <c r="D527" t="s">
        <v>78</v>
      </c>
      <c r="E527" t="s">
        <v>85</v>
      </c>
      <c r="F527" s="19">
        <v>114.3</v>
      </c>
      <c r="G527" s="3">
        <v>1</v>
      </c>
      <c r="I527" s="22">
        <f>(((G527)/((G527+G528+G529)))*100)</f>
        <v>72.674418604651152</v>
      </c>
      <c r="J527" s="22">
        <f>((G528)/(G527+G528+G529))*100</f>
        <v>23.255813953488371</v>
      </c>
      <c r="K527" s="22">
        <f>((G529)/(G527+G528+G529))*100</f>
        <v>4.0697674418604644</v>
      </c>
      <c r="L527" s="7"/>
      <c r="M527" s="23" t="str">
        <f>ROUND((I527/GCD(I527,J527,K527)),1)&amp;":"&amp;ROUND((J527/GCD(I527,J527,K527)),1)&amp;":"&amp;ROUND((K527/GCD(I527,J527,K527)),1)</f>
        <v>72.7:23.3:4.1</v>
      </c>
      <c r="N527" s="19" t="str">
        <f>ROUND((I527/SUM(I527,J527,K527)), 2)&amp;":"&amp;ROUND((J527/SUM(I527,J527,K527)),2)&amp;":"&amp;ROUND((K527/SUM(I527,J527,K527)),2)</f>
        <v>0.73:0.23:0.04</v>
      </c>
      <c r="O527" s="19">
        <v>2.367</v>
      </c>
    </row>
    <row r="528" spans="1:15" ht="14.5" customHeight="1" x14ac:dyDescent="0.35">
      <c r="A528" s="24"/>
      <c r="B528" s="19"/>
      <c r="C528" s="19"/>
      <c r="D528" t="s">
        <v>168</v>
      </c>
      <c r="E528" t="s">
        <v>169</v>
      </c>
      <c r="F528" s="19"/>
      <c r="G528" s="3">
        <v>0.32</v>
      </c>
      <c r="I528" s="22"/>
      <c r="J528" s="22"/>
      <c r="K528" s="22"/>
      <c r="L528" s="7"/>
      <c r="M528" s="23"/>
      <c r="N528" s="19"/>
      <c r="O528" s="19"/>
    </row>
    <row r="529" spans="1:15" ht="14.5" customHeight="1" x14ac:dyDescent="0.35">
      <c r="A529" s="24"/>
      <c r="B529" s="19"/>
      <c r="C529" s="19"/>
      <c r="D529" t="s">
        <v>80</v>
      </c>
      <c r="E529" t="s">
        <v>174</v>
      </c>
      <c r="F529" s="19"/>
      <c r="G529" s="3">
        <v>5.6000000000000001E-2</v>
      </c>
      <c r="I529" s="22"/>
      <c r="J529" s="22"/>
      <c r="K529" s="22"/>
      <c r="L529" s="7"/>
      <c r="M529" s="23"/>
      <c r="N529" s="19"/>
      <c r="O529" s="19"/>
    </row>
    <row r="530" spans="1:15" x14ac:dyDescent="0.35">
      <c r="A530" s="24">
        <v>205</v>
      </c>
      <c r="B530" s="19" t="s">
        <v>166</v>
      </c>
      <c r="C530" s="19" t="s">
        <v>400</v>
      </c>
      <c r="D530" t="s">
        <v>78</v>
      </c>
      <c r="E530" t="s">
        <v>85</v>
      </c>
      <c r="F530" s="19">
        <v>122.5</v>
      </c>
      <c r="G530" s="3">
        <v>1</v>
      </c>
      <c r="I530" s="22">
        <f>(((G530)/((G530+G531+G532)))*100)</f>
        <v>69.832402234636859</v>
      </c>
      <c r="J530" s="22">
        <f>((G531)/(G530+G531+G532))*100</f>
        <v>22.346368715083798</v>
      </c>
      <c r="K530" s="22">
        <f>((G532)/(G530+G531+G532))*100</f>
        <v>7.821229050279328</v>
      </c>
      <c r="L530" s="7"/>
      <c r="M530" s="23" t="str">
        <f>ROUND((I530/GCD(I530,J530,K530)),1)&amp;":"&amp;ROUND((J530/GCD(I530,J530,K530)),1)&amp;":"&amp;ROUND((K530/GCD(I530,J530,K530)),1)</f>
        <v>69.8:22.3:7.8</v>
      </c>
      <c r="N530" s="19" t="str">
        <f>ROUND((I530/SUM(I530,J530,K530)), 2)&amp;":"&amp;ROUND((J530/SUM(I530,J530,K530)),2)&amp;":"&amp;ROUND((K530/SUM(I530,J530,K530)),2)</f>
        <v>0.7:0.22:0.08</v>
      </c>
      <c r="O530" s="19">
        <v>1.889</v>
      </c>
    </row>
    <row r="531" spans="1:15" ht="14.5" customHeight="1" x14ac:dyDescent="0.35">
      <c r="A531" s="24"/>
      <c r="B531" s="19"/>
      <c r="C531" s="19"/>
      <c r="D531" t="s">
        <v>168</v>
      </c>
      <c r="E531" t="s">
        <v>169</v>
      </c>
      <c r="F531" s="19"/>
      <c r="G531" s="3">
        <v>0.32</v>
      </c>
      <c r="I531" s="22"/>
      <c r="J531" s="22"/>
      <c r="K531" s="22"/>
      <c r="L531" s="7"/>
      <c r="M531" s="23"/>
      <c r="N531" s="19"/>
      <c r="O531" s="19"/>
    </row>
    <row r="532" spans="1:15" x14ac:dyDescent="0.35">
      <c r="A532" s="24"/>
      <c r="B532" s="19"/>
      <c r="C532" s="19"/>
      <c r="D532" t="s">
        <v>80</v>
      </c>
      <c r="E532" t="s">
        <v>174</v>
      </c>
      <c r="F532" s="19"/>
      <c r="G532" s="3">
        <v>0.112</v>
      </c>
      <c r="I532" s="22"/>
      <c r="J532" s="22"/>
      <c r="K532" s="22"/>
      <c r="L532" s="7"/>
      <c r="M532" s="23"/>
      <c r="N532" s="19"/>
      <c r="O532" s="19"/>
    </row>
    <row r="533" spans="1:15" ht="14.5" customHeight="1" x14ac:dyDescent="0.35">
      <c r="A533" s="24">
        <v>206</v>
      </c>
      <c r="B533" s="24" t="s">
        <v>98</v>
      </c>
      <c r="C533" s="19" t="s">
        <v>401</v>
      </c>
      <c r="D533" t="s">
        <v>16</v>
      </c>
      <c r="E533" t="s">
        <v>17</v>
      </c>
      <c r="F533" s="19">
        <v>57</v>
      </c>
      <c r="I533" s="25">
        <v>99.4</v>
      </c>
      <c r="J533" s="20">
        <v>0.2</v>
      </c>
      <c r="K533" s="20">
        <v>0.4</v>
      </c>
      <c r="L533" s="7"/>
      <c r="M533" s="23" t="str">
        <f>ROUND((I533/GCD(I533,J533,K533)),3)&amp;":"&amp;ROUND((J533/GCD(I533,J533,K533)),3)&amp;":"&amp;ROUND((K533/GCD(I533,J533,K533)),3)</f>
        <v>1.004:0.002:0.004</v>
      </c>
      <c r="N533" s="19" t="str">
        <f>ROUND((I533/SUM(I533,J533,K533)), 3)&amp;":"&amp;ROUND((J533/SUM(I533,J533,K533)),3)&amp;":"&amp;ROUND((K533/SUM(I533,J533,K533)),3)</f>
        <v>0.994:0.002:0.004</v>
      </c>
      <c r="O533" s="19">
        <v>1.087</v>
      </c>
    </row>
    <row r="534" spans="1:15" ht="14.5" customHeight="1" x14ac:dyDescent="0.35">
      <c r="A534" s="24"/>
      <c r="B534" s="24"/>
      <c r="C534" s="19"/>
      <c r="D534" t="s">
        <v>101</v>
      </c>
      <c r="E534" t="s">
        <v>102</v>
      </c>
      <c r="F534" s="19"/>
      <c r="I534" s="25"/>
      <c r="J534" s="20"/>
      <c r="K534" s="20"/>
      <c r="L534" s="7"/>
      <c r="M534" s="23"/>
      <c r="N534" s="19"/>
      <c r="O534" s="19"/>
    </row>
    <row r="535" spans="1:15" ht="14.5" customHeight="1" x14ac:dyDescent="0.35">
      <c r="A535" s="24"/>
      <c r="B535" s="24"/>
      <c r="C535" s="19"/>
      <c r="D535" t="s">
        <v>103</v>
      </c>
      <c r="E535" t="s">
        <v>104</v>
      </c>
      <c r="F535" s="19"/>
      <c r="I535" s="25"/>
      <c r="J535" s="20"/>
      <c r="K535" s="20"/>
      <c r="L535" s="7"/>
      <c r="M535" s="23"/>
      <c r="N535" s="19"/>
      <c r="O535" s="19"/>
    </row>
    <row r="536" spans="1:15" ht="14.5" customHeight="1" x14ac:dyDescent="0.35">
      <c r="A536" s="24">
        <v>207</v>
      </c>
      <c r="B536" s="24" t="s">
        <v>98</v>
      </c>
      <c r="C536" s="19" t="s">
        <v>402</v>
      </c>
      <c r="D536" t="s">
        <v>16</v>
      </c>
      <c r="E536" t="s">
        <v>17</v>
      </c>
      <c r="F536" s="19">
        <v>55</v>
      </c>
      <c r="I536" s="25">
        <v>83.4</v>
      </c>
      <c r="J536" s="20">
        <v>10.3</v>
      </c>
      <c r="K536" s="20">
        <v>6.3</v>
      </c>
      <c r="L536" s="7"/>
      <c r="M536" s="23" t="str">
        <f>ROUND((I536/GCD(I536,J536,K536)),3)&amp;":"&amp;ROUND((J536/GCD(I536,J536,K536)),3)&amp;":"&amp;ROUND((K536/GCD(I536,J536,K536)),3)</f>
        <v>83.4:10.3:6.3</v>
      </c>
      <c r="N536" s="19" t="str">
        <f>ROUND((I536/SUM(I536,J536,K536)), 3)&amp;":"&amp;ROUND((J536/SUM(I536,J536,K536)),3)&amp;":"&amp;ROUND((K536/SUM(I536,J536,K536)),3)</f>
        <v>0.834:0.103:0.063</v>
      </c>
      <c r="O536" s="19">
        <v>1.095</v>
      </c>
    </row>
    <row r="537" spans="1:15" ht="14.5" customHeight="1" x14ac:dyDescent="0.35">
      <c r="A537" s="24"/>
      <c r="B537" s="24"/>
      <c r="C537" s="19"/>
      <c r="D537" t="s">
        <v>101</v>
      </c>
      <c r="E537" t="s">
        <v>102</v>
      </c>
      <c r="F537" s="19"/>
      <c r="I537" s="25"/>
      <c r="J537" s="20"/>
      <c r="K537" s="20"/>
      <c r="L537" s="7"/>
      <c r="M537" s="23"/>
      <c r="N537" s="19"/>
      <c r="O537" s="19"/>
    </row>
    <row r="538" spans="1:15" ht="14.5" customHeight="1" x14ac:dyDescent="0.35">
      <c r="A538" s="24"/>
      <c r="B538" s="24"/>
      <c r="C538" s="19"/>
      <c r="D538" t="s">
        <v>103</v>
      </c>
      <c r="E538" t="s">
        <v>104</v>
      </c>
      <c r="F538" s="19"/>
      <c r="I538" s="25"/>
      <c r="J538" s="20"/>
      <c r="K538" s="20"/>
      <c r="L538" s="7"/>
      <c r="M538" s="23"/>
      <c r="N538" s="19"/>
      <c r="O538" s="19"/>
    </row>
    <row r="539" spans="1:15" x14ac:dyDescent="0.35">
      <c r="A539" s="24">
        <v>208</v>
      </c>
      <c r="B539" s="24" t="s">
        <v>126</v>
      </c>
      <c r="C539" s="19" t="s">
        <v>403</v>
      </c>
      <c r="D539" t="s">
        <v>128</v>
      </c>
      <c r="E539" t="s">
        <v>129</v>
      </c>
      <c r="F539" s="19">
        <v>124.4</v>
      </c>
      <c r="I539" s="19">
        <v>1</v>
      </c>
      <c r="J539" s="19">
        <v>1</v>
      </c>
      <c r="K539" s="19">
        <v>0.05</v>
      </c>
      <c r="L539" s="3"/>
      <c r="M539" s="21" t="str">
        <f>ROUND((I539/GCD(I539,J539,K539)),1)&amp;":"&amp;ROUND((J539/GCD(I539,J539,K539)),1)&amp;":"&amp;ROUND((K539/GCD(I539,J539,K539)),1)</f>
        <v>1:1:0.1</v>
      </c>
      <c r="N539" s="19" t="str">
        <f>ROUND((I539/SUM(I539,J539,K539)), 3)&amp;":"&amp;ROUND((J539/SUM(I539,J539,K539)),3)&amp;":"&amp;ROUND((K539/SUM(I539,J539,K539)),3)</f>
        <v>0.488:0.488:0.024</v>
      </c>
      <c r="O539" s="19">
        <v>1.9950000000000001</v>
      </c>
    </row>
    <row r="540" spans="1:15" x14ac:dyDescent="0.35">
      <c r="A540" s="24"/>
      <c r="B540" s="24"/>
      <c r="C540" s="19"/>
      <c r="D540" t="s">
        <v>130</v>
      </c>
      <c r="E540" t="s">
        <v>131</v>
      </c>
      <c r="F540" s="19"/>
      <c r="I540" s="19"/>
      <c r="J540" s="19"/>
      <c r="K540" s="19"/>
      <c r="L540" s="3"/>
      <c r="M540" s="23"/>
      <c r="N540" s="19"/>
      <c r="O540" s="19"/>
    </row>
    <row r="541" spans="1:15" x14ac:dyDescent="0.35">
      <c r="A541" s="24"/>
      <c r="B541" s="24"/>
      <c r="C541" s="19"/>
      <c r="D541" t="s">
        <v>132</v>
      </c>
      <c r="E541" t="s">
        <v>133</v>
      </c>
      <c r="F541" s="19"/>
      <c r="I541" s="19"/>
      <c r="J541" s="19"/>
      <c r="K541" s="19"/>
      <c r="L541" s="3"/>
      <c r="M541" s="23"/>
      <c r="N541" s="19"/>
      <c r="O541" s="19"/>
    </row>
    <row r="542" spans="1:15" x14ac:dyDescent="0.35">
      <c r="A542" s="24">
        <v>209</v>
      </c>
      <c r="B542" s="24" t="s">
        <v>126</v>
      </c>
      <c r="C542" s="19" t="s">
        <v>404</v>
      </c>
      <c r="D542" t="s">
        <v>128</v>
      </c>
      <c r="E542" t="s">
        <v>129</v>
      </c>
      <c r="F542" s="19">
        <v>124.1</v>
      </c>
      <c r="I542" s="19">
        <v>1</v>
      </c>
      <c r="J542" s="19">
        <v>1</v>
      </c>
      <c r="K542" s="19">
        <v>0.15</v>
      </c>
      <c r="L542" s="3"/>
      <c r="M542" s="21" t="str">
        <f>ROUND((I542/GCD(I542,J542,K542)),1)&amp;":"&amp;ROUND((J542/GCD(I542,J542,K542)),1)&amp;":"&amp;ROUND((K542/GCD(I542,J542,K542)),1)</f>
        <v>1:1:0.2</v>
      </c>
      <c r="N542" s="19" t="str">
        <f>ROUND((I542/SUM(I542,J542,K542)), 3)&amp;":"&amp;ROUND((J542/SUM(I542,J542,K542)),3)&amp;":"&amp;ROUND((K542/SUM(I542,J542,K542)),3)</f>
        <v>0.465:0.465:0.07</v>
      </c>
      <c r="O542" s="19">
        <v>2.11</v>
      </c>
    </row>
    <row r="543" spans="1:15" x14ac:dyDescent="0.35">
      <c r="A543" s="24"/>
      <c r="B543" s="24"/>
      <c r="C543" s="19"/>
      <c r="D543" t="s">
        <v>130</v>
      </c>
      <c r="E543" t="s">
        <v>131</v>
      </c>
      <c r="F543" s="19"/>
      <c r="I543" s="19"/>
      <c r="J543" s="19"/>
      <c r="K543" s="19"/>
      <c r="L543" s="3"/>
      <c r="M543" s="23"/>
      <c r="N543" s="19"/>
      <c r="O543" s="19"/>
    </row>
    <row r="544" spans="1:15" x14ac:dyDescent="0.35">
      <c r="A544" s="24"/>
      <c r="B544" s="24"/>
      <c r="C544" s="19"/>
      <c r="D544" t="s">
        <v>132</v>
      </c>
      <c r="E544" t="s">
        <v>133</v>
      </c>
      <c r="F544" s="19"/>
      <c r="I544" s="19"/>
      <c r="J544" s="19"/>
      <c r="K544" s="19"/>
      <c r="L544" s="3"/>
      <c r="M544" s="23"/>
      <c r="N544" s="19"/>
      <c r="O544" s="19"/>
    </row>
    <row r="545" spans="1:15" x14ac:dyDescent="0.35">
      <c r="A545" s="24">
        <v>210</v>
      </c>
      <c r="B545" s="24" t="s">
        <v>126</v>
      </c>
      <c r="C545" s="19" t="s">
        <v>405</v>
      </c>
      <c r="D545" t="s">
        <v>128</v>
      </c>
      <c r="E545" t="s">
        <v>129</v>
      </c>
      <c r="F545" s="19">
        <v>119</v>
      </c>
      <c r="I545" s="19">
        <v>1</v>
      </c>
      <c r="J545" s="19">
        <v>1</v>
      </c>
      <c r="K545" s="19">
        <v>0.2</v>
      </c>
      <c r="L545" s="3"/>
      <c r="M545" s="21" t="str">
        <f>ROUND((I545/GCD(I545,J545,K545)),1)&amp;":"&amp;ROUND((J545/GCD(I545,J545,K545)),1)&amp;":"&amp;ROUND((K545/GCD(I545,J545,K545)),1)</f>
        <v>1:1:0.2</v>
      </c>
      <c r="N545" s="19" t="str">
        <f>ROUND((I545/SUM(I545,J545,K545)), 2)&amp;":"&amp;ROUND((J545/SUM(I545,J545,K545)),2)&amp;":"&amp;ROUND((K545/SUM(I545,J545,K545)),1)</f>
        <v>0.45:0.45:0.1</v>
      </c>
      <c r="O545" s="19">
        <v>1.9490000000000001</v>
      </c>
    </row>
    <row r="546" spans="1:15" x14ac:dyDescent="0.35">
      <c r="A546" s="24"/>
      <c r="B546" s="24"/>
      <c r="C546" s="19"/>
      <c r="D546" t="s">
        <v>130</v>
      </c>
      <c r="E546" t="s">
        <v>131</v>
      </c>
      <c r="F546" s="19"/>
      <c r="I546" s="19"/>
      <c r="J546" s="19"/>
      <c r="K546" s="19"/>
      <c r="L546" s="3"/>
      <c r="M546" s="23"/>
      <c r="N546" s="19"/>
      <c r="O546" s="19"/>
    </row>
    <row r="547" spans="1:15" x14ac:dyDescent="0.35">
      <c r="A547" s="24"/>
      <c r="B547" s="24"/>
      <c r="C547" s="19"/>
      <c r="D547" t="s">
        <v>132</v>
      </c>
      <c r="E547" t="s">
        <v>133</v>
      </c>
      <c r="F547" s="19"/>
      <c r="I547" s="19"/>
      <c r="J547" s="19"/>
      <c r="K547" s="19"/>
      <c r="L547" s="3"/>
      <c r="M547" s="23"/>
      <c r="N547" s="19"/>
      <c r="O547" s="19"/>
    </row>
    <row r="548" spans="1:15" ht="14.5" customHeight="1" x14ac:dyDescent="0.35">
      <c r="A548" s="24">
        <v>211</v>
      </c>
      <c r="B548" s="19" t="s">
        <v>157</v>
      </c>
      <c r="C548" s="19" t="s">
        <v>406</v>
      </c>
      <c r="D548" t="s">
        <v>84</v>
      </c>
      <c r="E548" t="s">
        <v>85</v>
      </c>
      <c r="F548" s="19">
        <v>46.6</v>
      </c>
      <c r="I548" s="19">
        <v>50</v>
      </c>
      <c r="J548" s="19">
        <v>35</v>
      </c>
      <c r="K548" s="19">
        <v>15</v>
      </c>
      <c r="L548" s="3"/>
      <c r="M548" s="23" t="str">
        <f>ROUND((I548/GCD(I548,J548,K548)),1)&amp;":"&amp;ROUND((J548/GCD(I548,J548,K548)),1)&amp;":"&amp;ROUND((K548/GCD(I548,J548,K548)),1)</f>
        <v>10:7:3</v>
      </c>
      <c r="N548" s="19" t="str">
        <f>ROUND((I548/SUM(I548,J548,K548)), 2)&amp;":"&amp;ROUND((J548/SUM(I548,J548,K548)),2)&amp;":"&amp;ROUND((K548/SUM(I548,J548,K548)),2)</f>
        <v>0.5:0.35:0.15</v>
      </c>
      <c r="O548" s="19">
        <v>1.768</v>
      </c>
    </row>
    <row r="549" spans="1:15" ht="14.5" customHeight="1" x14ac:dyDescent="0.35">
      <c r="A549" s="24"/>
      <c r="B549" s="19"/>
      <c r="C549" s="19"/>
      <c r="D549" t="s">
        <v>159</v>
      </c>
      <c r="E549" t="s">
        <v>160</v>
      </c>
      <c r="F549" s="19"/>
      <c r="I549" s="19"/>
      <c r="J549" s="19"/>
      <c r="K549" s="19"/>
      <c r="L549" s="3"/>
      <c r="M549" s="23"/>
      <c r="N549" s="19"/>
      <c r="O549" s="19"/>
    </row>
    <row r="550" spans="1:15" ht="14.5" customHeight="1" x14ac:dyDescent="0.35">
      <c r="A550" s="24"/>
      <c r="B550" s="19"/>
      <c r="C550" s="19"/>
      <c r="D550" t="s">
        <v>161</v>
      </c>
      <c r="E550" t="s">
        <v>162</v>
      </c>
      <c r="F550" s="19"/>
      <c r="I550" s="19"/>
      <c r="J550" s="19"/>
      <c r="K550" s="19"/>
      <c r="L550" s="3"/>
      <c r="M550" s="23"/>
      <c r="N550" s="19"/>
      <c r="O550" s="19"/>
    </row>
    <row r="551" spans="1:15" x14ac:dyDescent="0.35">
      <c r="A551" s="24">
        <v>212</v>
      </c>
      <c r="B551" s="19" t="s">
        <v>157</v>
      </c>
      <c r="C551" s="19" t="s">
        <v>407</v>
      </c>
      <c r="D551" t="s">
        <v>164</v>
      </c>
      <c r="E551" t="s">
        <v>85</v>
      </c>
      <c r="F551" s="19">
        <v>50.3</v>
      </c>
      <c r="I551" s="19">
        <v>50</v>
      </c>
      <c r="J551" s="19">
        <v>30</v>
      </c>
      <c r="K551" s="19">
        <v>20</v>
      </c>
      <c r="L551" s="3"/>
      <c r="M551" s="23" t="str">
        <f>ROUND((I551/GCD(I551,J551,K551)),1)&amp;":"&amp;ROUND((J551/GCD(I551,J551,K551)),1)&amp;":"&amp;ROUND((K551/GCD(I551,J551,K551)),1)</f>
        <v>5:3:2</v>
      </c>
      <c r="N551" s="19" t="str">
        <f>ROUND((I551/SUM(I551,J551,K551)), 2)&amp;":"&amp;ROUND((J551/SUM(I551,J551,K551)),2)&amp;":"&amp;ROUND((K551/SUM(I551,J551,K551)),2)</f>
        <v>0.5:0.3:0.2</v>
      </c>
      <c r="O551" s="19">
        <v>1.865</v>
      </c>
    </row>
    <row r="552" spans="1:15" ht="14.5" customHeight="1" x14ac:dyDescent="0.35">
      <c r="A552" s="24"/>
      <c r="B552" s="19"/>
      <c r="C552" s="19"/>
      <c r="D552" t="s">
        <v>159</v>
      </c>
      <c r="E552" t="s">
        <v>160</v>
      </c>
      <c r="F552" s="19"/>
      <c r="I552" s="19"/>
      <c r="J552" s="19"/>
      <c r="K552" s="19"/>
      <c r="L552" s="3"/>
      <c r="M552" s="23"/>
      <c r="N552" s="19"/>
      <c r="O552" s="19"/>
    </row>
    <row r="553" spans="1:15" ht="14.5" customHeight="1" x14ac:dyDescent="0.35">
      <c r="A553" s="24"/>
      <c r="B553" s="19"/>
      <c r="C553" s="19"/>
      <c r="D553" t="s">
        <v>165</v>
      </c>
      <c r="E553" t="s">
        <v>162</v>
      </c>
      <c r="F553" s="19"/>
      <c r="I553" s="19"/>
      <c r="J553" s="19"/>
      <c r="K553" s="19"/>
      <c r="L553" s="3"/>
      <c r="M553" s="23"/>
      <c r="N553" s="19"/>
      <c r="O553" s="19"/>
    </row>
    <row r="554" spans="1:15" ht="16.5" customHeight="1" x14ac:dyDescent="0.35">
      <c r="A554" s="24">
        <v>213</v>
      </c>
      <c r="B554" s="19" t="s">
        <v>177</v>
      </c>
      <c r="C554" s="19" t="s">
        <v>408</v>
      </c>
      <c r="D554" t="s">
        <v>128</v>
      </c>
      <c r="F554" s="19">
        <v>76.31</v>
      </c>
      <c r="I554" s="19">
        <v>61.53</v>
      </c>
      <c r="J554" s="19">
        <v>23.08</v>
      </c>
      <c r="K554" s="19">
        <v>15.38</v>
      </c>
      <c r="M554" s="23" t="str">
        <f>ROUND((I554/GCD(I554,J554,K554)),1)&amp;":"&amp;ROUND((J554/GCD(I554,J554,K554)),1)&amp;":"&amp;ROUND((K554/GCD(I554,J554,K554)),1)</f>
        <v>61.5:23.1:15.4</v>
      </c>
      <c r="N554" s="19" t="str">
        <f>ROUND((I554/SUM(I554,J554,K554)), 2)&amp;":"&amp;ROUND((J554/SUM(I554,J554,K554)),2)&amp;":"&amp;ROUND((K554/SUM(I554,J554,K554)),2)</f>
        <v>0.62:0.23:0.15</v>
      </c>
      <c r="O554" s="19">
        <v>8.9629999999999992</v>
      </c>
    </row>
    <row r="555" spans="1:15" x14ac:dyDescent="0.35">
      <c r="A555" s="24"/>
      <c r="B555" s="19"/>
      <c r="C555" s="19"/>
      <c r="D555" t="s">
        <v>260</v>
      </c>
      <c r="F555" s="19"/>
      <c r="I555" s="19"/>
      <c r="J555" s="19"/>
      <c r="K555" s="19"/>
      <c r="M555" s="23"/>
      <c r="N555" s="19"/>
      <c r="O555" s="19"/>
    </row>
    <row r="556" spans="1:15" x14ac:dyDescent="0.35">
      <c r="A556" s="24"/>
      <c r="B556" s="19"/>
      <c r="C556" s="19"/>
      <c r="D556" t="s">
        <v>409</v>
      </c>
      <c r="F556" s="19"/>
      <c r="I556" s="19"/>
      <c r="J556" s="19"/>
      <c r="K556" s="19"/>
      <c r="M556" s="23"/>
      <c r="N556" s="19"/>
      <c r="O556" s="19"/>
    </row>
    <row r="557" spans="1:15" x14ac:dyDescent="0.35">
      <c r="A557" s="24">
        <v>214</v>
      </c>
      <c r="B557" s="19" t="s">
        <v>177</v>
      </c>
      <c r="C557" s="19" t="s">
        <v>410</v>
      </c>
      <c r="D557" t="s">
        <v>128</v>
      </c>
      <c r="F557" s="19">
        <v>64.53</v>
      </c>
      <c r="I557" s="19">
        <v>57.14</v>
      </c>
      <c r="J557" s="19">
        <v>14.29</v>
      </c>
      <c r="K557" s="19">
        <v>28.57</v>
      </c>
      <c r="M557" s="23" t="str">
        <f>ROUND((I557/GCD(I557,J557,K557)),1)&amp;":"&amp;ROUND((J557/GCD(I557,J557,K557)),1)&amp;":"&amp;ROUND((K557/GCD(I557,J557,K557)),1)</f>
        <v>57.1:14.3:28.6</v>
      </c>
      <c r="N557" s="19" t="str">
        <f>ROUND((I557/SUM(I557,J557,K557)), 2)&amp;":"&amp;ROUND((J557/SUM(I557,J557,K557)),2)&amp;":"&amp;ROUND((K557/SUM(I557,J557,K557)),2)</f>
        <v>0.57:0.14:0.29</v>
      </c>
      <c r="O557" s="19">
        <v>9.0280000000000005</v>
      </c>
    </row>
    <row r="558" spans="1:15" x14ac:dyDescent="0.35">
      <c r="A558" s="24"/>
      <c r="B558" s="19"/>
      <c r="C558" s="19"/>
      <c r="D558" t="s">
        <v>260</v>
      </c>
      <c r="F558" s="19"/>
      <c r="I558" s="19"/>
      <c r="J558" s="19"/>
      <c r="K558" s="19"/>
      <c r="M558" s="23"/>
      <c r="N558" s="19"/>
      <c r="O558" s="19"/>
    </row>
    <row r="559" spans="1:15" x14ac:dyDescent="0.35">
      <c r="A559" s="24"/>
      <c r="B559" s="19"/>
      <c r="C559" s="19"/>
      <c r="D559" t="s">
        <v>409</v>
      </c>
      <c r="F559" s="19"/>
      <c r="I559" s="19"/>
      <c r="J559" s="19"/>
      <c r="K559" s="19"/>
      <c r="M559" s="23"/>
      <c r="N559" s="19"/>
      <c r="O559" s="19"/>
    </row>
    <row r="560" spans="1:15" x14ac:dyDescent="0.35">
      <c r="A560" s="24">
        <v>215</v>
      </c>
      <c r="B560" s="19" t="s">
        <v>177</v>
      </c>
      <c r="C560" s="19" t="s">
        <v>411</v>
      </c>
      <c r="D560" t="s">
        <v>128</v>
      </c>
      <c r="F560" s="19">
        <v>76.31</v>
      </c>
      <c r="I560" s="19">
        <v>53.33</v>
      </c>
      <c r="J560" s="19">
        <v>6.7</v>
      </c>
      <c r="K560" s="19">
        <v>40</v>
      </c>
      <c r="M560" s="23" t="str">
        <f>ROUND((I560/GCD(I560,J560,K560)),1)&amp;":"&amp;ROUND((J560/GCD(I560,J560,K560)),1)&amp;":"&amp;ROUND((K560/GCD(I560,J560,K560)),1)</f>
        <v>53.3:6.7:40</v>
      </c>
      <c r="N560" s="19" t="str">
        <f>ROUND((I560/SUM(I560,J560,K560)), 2)&amp;":"&amp;ROUND((J560/SUM(I560,J560,K560)),2)&amp;":"&amp;ROUND((K560/SUM(I560,J560,K560)),2)</f>
        <v>0.53:0.07:0.4</v>
      </c>
      <c r="O560" s="19">
        <v>8.9819999999999993</v>
      </c>
    </row>
    <row r="561" spans="1:15" x14ac:dyDescent="0.35">
      <c r="A561" s="24"/>
      <c r="B561" s="19"/>
      <c r="C561" s="19"/>
      <c r="D561" t="s">
        <v>260</v>
      </c>
      <c r="F561" s="19"/>
      <c r="I561" s="19"/>
      <c r="J561" s="19"/>
      <c r="K561" s="19"/>
      <c r="M561" s="23"/>
      <c r="N561" s="19"/>
      <c r="O561" s="19"/>
    </row>
    <row r="562" spans="1:15" x14ac:dyDescent="0.35">
      <c r="A562" s="24"/>
      <c r="B562" s="19"/>
      <c r="C562" s="19"/>
      <c r="D562" t="s">
        <v>409</v>
      </c>
      <c r="F562" s="19"/>
      <c r="I562" s="19"/>
      <c r="J562" s="19"/>
      <c r="K562" s="19"/>
      <c r="M562" s="23"/>
      <c r="N562" s="19"/>
      <c r="O562" s="19"/>
    </row>
    <row r="563" spans="1:15" x14ac:dyDescent="0.35">
      <c r="A563" s="24">
        <v>216</v>
      </c>
      <c r="B563" s="19" t="s">
        <v>177</v>
      </c>
      <c r="C563" s="19" t="s">
        <v>412</v>
      </c>
      <c r="D563" t="s">
        <v>128</v>
      </c>
      <c r="F563" s="19">
        <v>57.87</v>
      </c>
      <c r="I563" s="19">
        <v>50</v>
      </c>
      <c r="J563" s="19">
        <v>33</v>
      </c>
      <c r="K563" s="19">
        <v>16.7</v>
      </c>
      <c r="M563" s="23" t="str">
        <f>ROUND((I563/GCD(I563,J563,K563)),1)&amp;":"&amp;ROUND((J563/GCD(I563,J563,K563)),1)&amp;":"&amp;ROUND((K563/GCD(I563,J563,K563)),1)</f>
        <v>50:33:16.7</v>
      </c>
      <c r="N563" s="19" t="str">
        <f>ROUND((I563/SUM(I563,J563,K563)), 2)&amp;":"&amp;ROUND((J563/SUM(I563,J563,K563)),2)&amp;":"&amp;ROUND((K563/SUM(I563,J563,K563)),2)</f>
        <v>0.5:0.33:0.17</v>
      </c>
      <c r="O563" s="19">
        <v>9.1479999999999997</v>
      </c>
    </row>
    <row r="564" spans="1:15" x14ac:dyDescent="0.35">
      <c r="A564" s="24"/>
      <c r="B564" s="19"/>
      <c r="C564" s="19"/>
      <c r="D564" s="10" t="s">
        <v>260</v>
      </c>
      <c r="F564" s="19"/>
      <c r="I564" s="19"/>
      <c r="J564" s="19"/>
      <c r="K564" s="19"/>
      <c r="M564" s="23"/>
      <c r="N564" s="19"/>
      <c r="O564" s="19"/>
    </row>
    <row r="565" spans="1:15" x14ac:dyDescent="0.35">
      <c r="A565" s="24"/>
      <c r="B565" s="19"/>
      <c r="C565" s="19"/>
      <c r="D565" s="10" t="s">
        <v>413</v>
      </c>
      <c r="F565" s="19"/>
      <c r="I565" s="19"/>
      <c r="J565" s="19"/>
      <c r="K565" s="19"/>
      <c r="M565" s="23"/>
      <c r="N565" s="19"/>
      <c r="O565" s="19"/>
    </row>
    <row r="566" spans="1:15" x14ac:dyDescent="0.35">
      <c r="A566" s="24">
        <v>217</v>
      </c>
      <c r="B566" s="19" t="s">
        <v>177</v>
      </c>
      <c r="C566" s="19" t="s">
        <v>414</v>
      </c>
      <c r="D566" t="s">
        <v>128</v>
      </c>
      <c r="F566" s="19">
        <v>37.64</v>
      </c>
      <c r="I566" s="19">
        <v>33</v>
      </c>
      <c r="J566" s="19">
        <v>33</v>
      </c>
      <c r="K566" s="19">
        <v>33</v>
      </c>
      <c r="M566" s="23" t="str">
        <f>ROUND((I566/GCD(I566,J566,K566)),1)&amp;":"&amp;ROUND((J566/GCD(I566,J566,K566)),1)&amp;":"&amp;ROUND((K566/GCD(I566,J566,K566)),1)</f>
        <v>1:1:1</v>
      </c>
      <c r="N566" s="19" t="str">
        <f>ROUND((I566/SUM(I566,J566,K566)), 2)&amp;":"&amp;ROUND((J566/SUM(I566,J566,K566)),2)&amp;":"&amp;ROUND((K566/SUM(I566,J566,K566)),2)</f>
        <v>0.33:0.33:0.33</v>
      </c>
      <c r="O566" s="19">
        <v>9.1460000000000008</v>
      </c>
    </row>
    <row r="567" spans="1:15" x14ac:dyDescent="0.35">
      <c r="A567" s="24"/>
      <c r="B567" s="19"/>
      <c r="C567" s="19"/>
      <c r="D567" s="10" t="s">
        <v>260</v>
      </c>
      <c r="F567" s="19"/>
      <c r="I567" s="19"/>
      <c r="J567" s="19"/>
      <c r="K567" s="19"/>
      <c r="M567" s="23"/>
      <c r="N567" s="19"/>
      <c r="O567" s="19"/>
    </row>
    <row r="568" spans="1:15" x14ac:dyDescent="0.35">
      <c r="A568" s="24"/>
      <c r="B568" s="19"/>
      <c r="C568" s="19"/>
      <c r="D568" s="10" t="s">
        <v>413</v>
      </c>
      <c r="F568" s="19"/>
      <c r="I568" s="19"/>
      <c r="J568" s="19"/>
      <c r="K568" s="19"/>
      <c r="M568" s="23"/>
      <c r="N568" s="19"/>
      <c r="O568" s="19"/>
    </row>
    <row r="569" spans="1:15" x14ac:dyDescent="0.35">
      <c r="A569" s="24">
        <v>218</v>
      </c>
      <c r="B569" s="19" t="s">
        <v>177</v>
      </c>
      <c r="C569" s="19" t="s">
        <v>415</v>
      </c>
      <c r="D569" t="s">
        <v>128</v>
      </c>
      <c r="F569" s="19">
        <v>23.17</v>
      </c>
      <c r="I569" s="19">
        <v>16.670000000000002</v>
      </c>
      <c r="J569" s="19">
        <v>33.33</v>
      </c>
      <c r="K569" s="19">
        <v>50</v>
      </c>
      <c r="M569" s="23" t="str">
        <f>ROUND((I569/GCD(I569,J569,K569)),1)&amp;":"&amp;ROUND((J569/GCD(I569,J569,K569)),1)&amp;":"&amp;ROUND((K569/GCD(I569,J569,K569)),1)</f>
        <v>16.7:33.3:50</v>
      </c>
      <c r="N569" s="19" t="str">
        <f>ROUND((I569/SUM(I569,J569,K569)), 2)&amp;":"&amp;ROUND((J569/SUM(I569,J569,K569)),2)&amp;":"&amp;ROUND((K569/SUM(I569,J569,K569)),2)</f>
        <v>0.17:0.33:0.5</v>
      </c>
      <c r="O569" s="19">
        <v>9.0359999999999996</v>
      </c>
    </row>
    <row r="570" spans="1:15" x14ac:dyDescent="0.35">
      <c r="A570" s="24"/>
      <c r="B570" s="19"/>
      <c r="C570" s="19"/>
      <c r="D570" s="10" t="s">
        <v>260</v>
      </c>
      <c r="F570" s="19"/>
      <c r="I570" s="19"/>
      <c r="J570" s="19"/>
      <c r="K570" s="19"/>
      <c r="M570" s="23"/>
      <c r="N570" s="19"/>
      <c r="O570" s="19"/>
    </row>
    <row r="571" spans="1:15" x14ac:dyDescent="0.35">
      <c r="A571" s="24"/>
      <c r="B571" s="19"/>
      <c r="C571" s="19"/>
      <c r="D571" s="10" t="s">
        <v>413</v>
      </c>
      <c r="F571" s="19"/>
      <c r="I571" s="19"/>
      <c r="J571" s="19"/>
      <c r="K571" s="19"/>
      <c r="M571" s="23"/>
      <c r="N571" s="19"/>
      <c r="O571" s="19"/>
    </row>
    <row r="572" spans="1:15" x14ac:dyDescent="0.35">
      <c r="A572" s="24">
        <v>219</v>
      </c>
      <c r="B572" s="19" t="s">
        <v>50</v>
      </c>
      <c r="C572" s="19" t="s">
        <v>416</v>
      </c>
      <c r="D572" t="s">
        <v>52</v>
      </c>
      <c r="E572" t="s">
        <v>53</v>
      </c>
      <c r="F572" s="19">
        <v>135.59</v>
      </c>
      <c r="I572" s="19">
        <v>10</v>
      </c>
      <c r="J572" s="19">
        <v>1</v>
      </c>
      <c r="K572" s="20">
        <v>6</v>
      </c>
      <c r="M572" s="21" t="str">
        <f>ROUND((I572/GCD(I572,J572,K572)),1)&amp;":"&amp;ROUND((J572/GCD(I572,J572,K572)),1)&amp;":"&amp;ROUND((K572/GCD(I572,J572,K572)),1)</f>
        <v>10:1:6</v>
      </c>
      <c r="N572" s="19" t="str">
        <f>ROUND((I572/SUM(I572,J572,K572)), 3)&amp;":"&amp;ROUND((J572/SUM(I572,J572,K572)),3)&amp;":"&amp;ROUND((K572/SUM(I572,J572,K572)),3)</f>
        <v>0.588:0.059:0.353</v>
      </c>
      <c r="O572" s="19">
        <v>9.391</v>
      </c>
    </row>
    <row r="573" spans="1:15" ht="14.5" customHeight="1" x14ac:dyDescent="0.35">
      <c r="A573" s="24"/>
      <c r="B573" s="19"/>
      <c r="C573" s="19"/>
      <c r="D573" t="s">
        <v>54</v>
      </c>
      <c r="E573" t="s">
        <v>244</v>
      </c>
      <c r="F573" s="19"/>
      <c r="I573" s="19"/>
      <c r="J573" s="19"/>
      <c r="K573" s="20"/>
      <c r="M573" s="21"/>
      <c r="N573" s="19"/>
      <c r="O573" s="19"/>
    </row>
    <row r="574" spans="1:15" ht="14.5" customHeight="1" x14ac:dyDescent="0.35">
      <c r="A574" s="24"/>
      <c r="B574" s="19"/>
      <c r="C574" s="19"/>
      <c r="D574" t="s">
        <v>245</v>
      </c>
      <c r="E574" t="s">
        <v>57</v>
      </c>
      <c r="F574" s="19"/>
      <c r="I574" s="19"/>
      <c r="J574" s="19"/>
      <c r="K574" s="20"/>
      <c r="M574" s="21"/>
      <c r="N574" s="19"/>
      <c r="O574" s="19"/>
    </row>
    <row r="575" spans="1:15" x14ac:dyDescent="0.35">
      <c r="A575" s="24">
        <v>220</v>
      </c>
      <c r="B575" s="19" t="s">
        <v>50</v>
      </c>
      <c r="C575" s="19" t="s">
        <v>417</v>
      </c>
      <c r="D575" t="s">
        <v>52</v>
      </c>
      <c r="E575" t="s">
        <v>53</v>
      </c>
      <c r="F575" s="19">
        <v>135.59</v>
      </c>
      <c r="I575" s="19">
        <v>12</v>
      </c>
      <c r="J575" s="19">
        <v>1</v>
      </c>
      <c r="K575" s="20">
        <f>22/3</f>
        <v>7.333333333333333</v>
      </c>
      <c r="M575" s="21" t="str">
        <f>ROUND((I575/GCD(I575,J575,K575)),1)&amp;":"&amp;ROUND((J575/GCD(I575,J575,K575)),1)&amp;":"&amp;ROUND((K575/GCD(I575,J575,K575)),1)</f>
        <v>12:1:7.3</v>
      </c>
      <c r="N575" s="19" t="str">
        <f>ROUND((I575/SUM(I575,J575,K575)), 3)&amp;":"&amp;ROUND((J575/SUM(I575,J575,K575)),3)&amp;":"&amp;ROUND((K575/SUM(I575,J575,K575)),3)</f>
        <v>0.59:0.049:0.361</v>
      </c>
      <c r="O575" s="19">
        <v>9.391</v>
      </c>
    </row>
    <row r="576" spans="1:15" ht="14.5" customHeight="1" x14ac:dyDescent="0.35">
      <c r="A576" s="24"/>
      <c r="B576" s="19"/>
      <c r="C576" s="19"/>
      <c r="D576" t="s">
        <v>54</v>
      </c>
      <c r="E576" t="s">
        <v>244</v>
      </c>
      <c r="F576" s="19"/>
      <c r="I576" s="19"/>
      <c r="J576" s="19"/>
      <c r="K576" s="20"/>
      <c r="M576" s="21"/>
      <c r="N576" s="19"/>
      <c r="O576" s="19"/>
    </row>
    <row r="577" spans="1:15" ht="14.5" customHeight="1" x14ac:dyDescent="0.35">
      <c r="A577" s="24"/>
      <c r="B577" s="19"/>
      <c r="C577" s="19"/>
      <c r="D577" t="s">
        <v>245</v>
      </c>
      <c r="E577" t="s">
        <v>57</v>
      </c>
      <c r="F577" s="19"/>
      <c r="I577" s="19"/>
      <c r="J577" s="19"/>
      <c r="K577" s="20"/>
      <c r="M577" s="21"/>
      <c r="N577" s="19"/>
      <c r="O577" s="19"/>
    </row>
    <row r="578" spans="1:15" x14ac:dyDescent="0.35">
      <c r="A578" s="24">
        <v>221</v>
      </c>
      <c r="B578" s="19" t="s">
        <v>50</v>
      </c>
      <c r="C578" s="19" t="s">
        <v>418</v>
      </c>
      <c r="D578" t="s">
        <v>52</v>
      </c>
      <c r="E578" t="s">
        <v>53</v>
      </c>
      <c r="F578" s="19">
        <v>15.45</v>
      </c>
      <c r="I578" s="19">
        <v>4</v>
      </c>
      <c r="J578" s="19">
        <v>1</v>
      </c>
      <c r="K578" s="20">
        <v>2</v>
      </c>
      <c r="M578" s="21" t="str">
        <f>ROUND((I578/GCD(I578,J578,K578)),1)&amp;":"&amp;ROUND((J578/GCD(I578,J578,K578)),1)&amp;":"&amp;ROUND((K578/GCD(I578,J578,K578)),1)</f>
        <v>4:1:2</v>
      </c>
      <c r="N578" s="19" t="str">
        <f>ROUND((I578/SUM(I578,J578,K578)), 3)&amp;":"&amp;ROUND((J578/SUM(I578,J578,K578)),3)&amp;":"&amp;ROUND((K578/SUM(I578,J578,K578)),3)</f>
        <v>0.571:0.143:0.286</v>
      </c>
      <c r="O578" s="19">
        <v>9.3569999999999993</v>
      </c>
    </row>
    <row r="579" spans="1:15" x14ac:dyDescent="0.35">
      <c r="A579" s="24"/>
      <c r="B579" s="19"/>
      <c r="C579" s="19"/>
      <c r="D579" s="14" t="s">
        <v>419</v>
      </c>
      <c r="E579" t="s">
        <v>244</v>
      </c>
      <c r="F579" s="19"/>
      <c r="I579" s="19"/>
      <c r="J579" s="19"/>
      <c r="K579" s="20"/>
      <c r="M579" s="21"/>
      <c r="N579" s="19"/>
      <c r="O579" s="19"/>
    </row>
    <row r="580" spans="1:15" x14ac:dyDescent="0.35">
      <c r="A580" s="24"/>
      <c r="B580" s="19"/>
      <c r="C580" s="19"/>
      <c r="D580" t="s">
        <v>245</v>
      </c>
      <c r="E580" t="s">
        <v>57</v>
      </c>
      <c r="F580" s="19"/>
      <c r="I580" s="19"/>
      <c r="J580" s="19"/>
      <c r="K580" s="20"/>
      <c r="M580" s="21"/>
      <c r="N580" s="19"/>
      <c r="O580" s="19"/>
    </row>
    <row r="581" spans="1:15" x14ac:dyDescent="0.35">
      <c r="A581" s="24">
        <v>222</v>
      </c>
      <c r="B581" s="19" t="s">
        <v>50</v>
      </c>
      <c r="C581" s="19" t="s">
        <v>420</v>
      </c>
      <c r="D581" t="s">
        <v>52</v>
      </c>
      <c r="E581" t="s">
        <v>53</v>
      </c>
      <c r="F581" s="19">
        <v>42.09</v>
      </c>
      <c r="I581" s="19">
        <v>6</v>
      </c>
      <c r="J581" s="19">
        <v>1</v>
      </c>
      <c r="K581" s="20">
        <f>10/3</f>
        <v>3.3333333333333335</v>
      </c>
      <c r="M581" s="21" t="str">
        <f>ROUND((I581/GCD(I581,J581,K581)),1)&amp;":"&amp;ROUND((J581/GCD(I581,J581,K581)),1)&amp;":"&amp;ROUND((K581/GCD(I581,J581,K581)),1)</f>
        <v>6:1:3.3</v>
      </c>
      <c r="N581" s="19" t="str">
        <f>ROUND((I581/SUM(I581,J581,K581)), 3)&amp;":"&amp;ROUND((J581/SUM(I581,J581,K581)),3)&amp;":"&amp;ROUND((K581/SUM(I581,J581,K581)),3)</f>
        <v>0.581:0.097:0.323</v>
      </c>
      <c r="O581" s="19">
        <v>9.3569999999999993</v>
      </c>
    </row>
    <row r="582" spans="1:15" x14ac:dyDescent="0.35">
      <c r="A582" s="24"/>
      <c r="B582" s="19"/>
      <c r="C582" s="19"/>
      <c r="D582" s="14" t="s">
        <v>419</v>
      </c>
      <c r="E582" t="s">
        <v>244</v>
      </c>
      <c r="F582" s="19"/>
      <c r="I582" s="19"/>
      <c r="J582" s="19"/>
      <c r="K582" s="20"/>
      <c r="M582" s="21"/>
      <c r="N582" s="19"/>
      <c r="O582" s="19"/>
    </row>
    <row r="583" spans="1:15" x14ac:dyDescent="0.35">
      <c r="A583" s="24"/>
      <c r="B583" s="19"/>
      <c r="C583" s="19"/>
      <c r="D583" t="s">
        <v>245</v>
      </c>
      <c r="E583" t="s">
        <v>57</v>
      </c>
      <c r="F583" s="19"/>
      <c r="I583" s="19"/>
      <c r="J583" s="19"/>
      <c r="K583" s="20"/>
      <c r="M583" s="21"/>
      <c r="N583" s="19"/>
      <c r="O583" s="19"/>
    </row>
    <row r="584" spans="1:15" x14ac:dyDescent="0.35">
      <c r="A584" s="24">
        <v>223</v>
      </c>
      <c r="B584" s="19" t="s">
        <v>50</v>
      </c>
      <c r="C584" s="19" t="s">
        <v>421</v>
      </c>
      <c r="D584" t="s">
        <v>52</v>
      </c>
      <c r="E584" t="s">
        <v>53</v>
      </c>
      <c r="F584" s="19">
        <v>54.81</v>
      </c>
      <c r="I584" s="19">
        <v>8</v>
      </c>
      <c r="J584" s="19">
        <v>1</v>
      </c>
      <c r="K584" s="20">
        <f>14/3</f>
        <v>4.666666666666667</v>
      </c>
      <c r="M584" s="21" t="str">
        <f>ROUND((I584/GCD(I584,J584,K584)),1)&amp;":"&amp;ROUND((J584/GCD(I584,J584,K584)),1)&amp;":"&amp;ROUND((K584/GCD(I584,J584,K584)),1)</f>
        <v>8:1:4.7</v>
      </c>
      <c r="N584" s="19" t="str">
        <f>ROUND((I584/SUM(I584,J584,K584)), 3)&amp;":"&amp;ROUND((J584/SUM(I584,J584,K584)),3)&amp;":"&amp;ROUND((K584/SUM(I584,J584,K584)),3)</f>
        <v>0.585:0.073:0.341</v>
      </c>
      <c r="O584" s="19">
        <v>9.3569999999999993</v>
      </c>
    </row>
    <row r="585" spans="1:15" x14ac:dyDescent="0.35">
      <c r="A585" s="24"/>
      <c r="B585" s="19"/>
      <c r="C585" s="19"/>
      <c r="D585" s="14" t="s">
        <v>419</v>
      </c>
      <c r="E585" t="s">
        <v>244</v>
      </c>
      <c r="F585" s="19"/>
      <c r="I585" s="19"/>
      <c r="J585" s="19"/>
      <c r="K585" s="20"/>
      <c r="M585" s="21"/>
      <c r="N585" s="19"/>
      <c r="O585" s="19"/>
    </row>
    <row r="586" spans="1:15" x14ac:dyDescent="0.35">
      <c r="A586" s="24"/>
      <c r="B586" s="19"/>
      <c r="C586" s="19"/>
      <c r="D586" t="s">
        <v>245</v>
      </c>
      <c r="E586" t="s">
        <v>57</v>
      </c>
      <c r="F586" s="19"/>
      <c r="I586" s="19"/>
      <c r="J586" s="19"/>
      <c r="K586" s="20"/>
      <c r="M586" s="21"/>
      <c r="N586" s="19"/>
      <c r="O586" s="19"/>
    </row>
    <row r="587" spans="1:15" x14ac:dyDescent="0.35">
      <c r="A587" s="24">
        <v>224</v>
      </c>
      <c r="B587" s="19" t="s">
        <v>50</v>
      </c>
      <c r="C587" s="19" t="s">
        <v>422</v>
      </c>
      <c r="D587" t="s">
        <v>52</v>
      </c>
      <c r="E587" t="s">
        <v>53</v>
      </c>
      <c r="F587" s="19">
        <v>63.14</v>
      </c>
      <c r="I587" s="19">
        <v>10</v>
      </c>
      <c r="J587" s="19">
        <v>1</v>
      </c>
      <c r="K587" s="20">
        <v>6</v>
      </c>
      <c r="M587" s="21" t="str">
        <f>ROUND((I587/GCD(I587,J587,K587)),1)&amp;":"&amp;ROUND((J587/GCD(I587,J587,K587)),1)&amp;":"&amp;ROUND((K587/GCD(I587,J587,K587)),1)</f>
        <v>10:1:6</v>
      </c>
      <c r="N587" s="19" t="str">
        <f>ROUND((I587/SUM(I587,J587,K587)), 3)&amp;":"&amp;ROUND((J587/SUM(I587,J587,K587)),3)&amp;":"&amp;ROUND((K587/SUM(I587,J587,K587)),3)</f>
        <v>0.588:0.059:0.353</v>
      </c>
      <c r="O587" s="19">
        <v>9.3569999999999993</v>
      </c>
    </row>
    <row r="588" spans="1:15" x14ac:dyDescent="0.35">
      <c r="A588" s="24"/>
      <c r="B588" s="19"/>
      <c r="C588" s="19"/>
      <c r="D588" s="14" t="s">
        <v>419</v>
      </c>
      <c r="E588" t="s">
        <v>244</v>
      </c>
      <c r="F588" s="19"/>
      <c r="I588" s="19"/>
      <c r="J588" s="19"/>
      <c r="K588" s="20"/>
      <c r="M588" s="21"/>
      <c r="N588" s="19"/>
      <c r="O588" s="19"/>
    </row>
    <row r="589" spans="1:15" x14ac:dyDescent="0.35">
      <c r="A589" s="24"/>
      <c r="B589" s="19"/>
      <c r="C589" s="19"/>
      <c r="D589" t="s">
        <v>245</v>
      </c>
      <c r="E589" t="s">
        <v>57</v>
      </c>
      <c r="F589" s="19"/>
      <c r="I589" s="19"/>
      <c r="J589" s="19"/>
      <c r="K589" s="20"/>
      <c r="M589" s="21"/>
      <c r="N589" s="19"/>
      <c r="O589" s="19"/>
    </row>
    <row r="590" spans="1:15" x14ac:dyDescent="0.35">
      <c r="A590" s="24">
        <v>225</v>
      </c>
      <c r="B590" s="19" t="s">
        <v>50</v>
      </c>
      <c r="C590" s="19" t="s">
        <v>423</v>
      </c>
      <c r="D590" t="s">
        <v>52</v>
      </c>
      <c r="E590" t="s">
        <v>53</v>
      </c>
      <c r="F590" s="19">
        <v>67.52</v>
      </c>
      <c r="I590" s="19">
        <v>12</v>
      </c>
      <c r="J590" s="19">
        <v>1</v>
      </c>
      <c r="K590" s="20">
        <f>22/3</f>
        <v>7.333333333333333</v>
      </c>
      <c r="M590" s="21" t="str">
        <f>ROUND((I590/GCD(I590,J590,K590)),1)&amp;":"&amp;ROUND((J590/GCD(I590,J590,K590)),1)&amp;":"&amp;ROUND((K590/GCD(I590,J590,K590)),1)</f>
        <v>12:1:7.3</v>
      </c>
      <c r="N590" s="19" t="str">
        <f>ROUND((I590/SUM(I590,J590,K590)), 3)&amp;":"&amp;ROUND((J590/SUM(I590,J590,K590)),3)&amp;":"&amp;ROUND((K590/SUM(I590,J590,K590)),3)</f>
        <v>0.59:0.049:0.361</v>
      </c>
      <c r="O590" s="19">
        <v>9.3179999999999996</v>
      </c>
    </row>
    <row r="591" spans="1:15" x14ac:dyDescent="0.35">
      <c r="A591" s="24"/>
      <c r="B591" s="19"/>
      <c r="C591" s="19"/>
      <c r="D591" s="14" t="s">
        <v>419</v>
      </c>
      <c r="E591" t="s">
        <v>244</v>
      </c>
      <c r="F591" s="19"/>
      <c r="I591" s="19"/>
      <c r="J591" s="19"/>
      <c r="K591" s="20"/>
      <c r="M591" s="21"/>
      <c r="N591" s="19"/>
      <c r="O591" s="19"/>
    </row>
    <row r="592" spans="1:15" x14ac:dyDescent="0.35">
      <c r="A592" s="24"/>
      <c r="B592" s="19"/>
      <c r="C592" s="19"/>
      <c r="D592" t="s">
        <v>245</v>
      </c>
      <c r="E592" t="s">
        <v>57</v>
      </c>
      <c r="F592" s="19"/>
      <c r="I592" s="19"/>
      <c r="J592" s="19"/>
      <c r="K592" s="20"/>
      <c r="M592" s="21"/>
      <c r="N592" s="19"/>
      <c r="O592" s="19"/>
    </row>
    <row r="593" spans="1:15" x14ac:dyDescent="0.35">
      <c r="A593" s="24">
        <v>226</v>
      </c>
      <c r="B593" s="19" t="s">
        <v>424</v>
      </c>
      <c r="C593" s="19" t="s">
        <v>425</v>
      </c>
      <c r="D593" t="s">
        <v>426</v>
      </c>
      <c r="E593" t="s">
        <v>427</v>
      </c>
      <c r="F593" s="19">
        <v>50</v>
      </c>
      <c r="I593" s="19">
        <v>0</v>
      </c>
      <c r="J593" s="19">
        <v>100</v>
      </c>
      <c r="K593" s="22"/>
      <c r="L593" s="7"/>
      <c r="M593" s="23" t="str">
        <f>ROUND((I593/GCD(I593,J593)),1)&amp;":"&amp;ROUND((J593/GCD(I593,J593)),1)</f>
        <v>0:1</v>
      </c>
      <c r="N593" s="19" t="str">
        <f>ROUND((I593/SUM(I593,J593)), 2)&amp;":"&amp;ROUND((J593/SUM(I593,J593)),2)</f>
        <v>0:1</v>
      </c>
      <c r="O593" s="19">
        <v>1.081</v>
      </c>
    </row>
    <row r="594" spans="1:15" x14ac:dyDescent="0.35">
      <c r="A594" s="24"/>
      <c r="B594" s="19"/>
      <c r="C594" s="19"/>
      <c r="D594" t="s">
        <v>428</v>
      </c>
      <c r="E594" t="s">
        <v>429</v>
      </c>
      <c r="F594" s="19"/>
      <c r="I594" s="19"/>
      <c r="J594" s="19"/>
      <c r="K594" s="22"/>
      <c r="L594" s="7"/>
      <c r="M594" s="23"/>
      <c r="N594" s="19"/>
      <c r="O594" s="19"/>
    </row>
    <row r="595" spans="1:15" x14ac:dyDescent="0.35">
      <c r="A595" s="24">
        <v>227</v>
      </c>
      <c r="B595" s="19" t="s">
        <v>424</v>
      </c>
      <c r="C595" s="19" t="s">
        <v>430</v>
      </c>
      <c r="D595" t="s">
        <v>426</v>
      </c>
      <c r="E595" t="s">
        <v>427</v>
      </c>
      <c r="F595" s="19">
        <v>30</v>
      </c>
      <c r="I595" s="19">
        <v>20</v>
      </c>
      <c r="J595" s="19">
        <v>80</v>
      </c>
      <c r="K595" s="22"/>
      <c r="L595" s="7"/>
      <c r="M595" s="23" t="str">
        <f>ROUND((I595/GCD(I595,J595)),1)&amp;":"&amp;ROUND((J595/GCD(I595,J595)),1)</f>
        <v>1:4</v>
      </c>
      <c r="N595" s="19" t="str">
        <f>ROUND((I595/SUM(I595,J595)), 2)&amp;":"&amp;ROUND((J595/SUM(I595,J595)),2)</f>
        <v>0.2:0.8</v>
      </c>
      <c r="O595" s="19">
        <v>1.3640000000000001</v>
      </c>
    </row>
    <row r="596" spans="1:15" ht="14.5" customHeight="1" x14ac:dyDescent="0.35">
      <c r="A596" s="24"/>
      <c r="B596" s="19"/>
      <c r="C596" s="19"/>
      <c r="D596" t="s">
        <v>428</v>
      </c>
      <c r="E596" t="s">
        <v>429</v>
      </c>
      <c r="F596" s="19"/>
      <c r="I596" s="19"/>
      <c r="J596" s="19"/>
      <c r="K596" s="22"/>
      <c r="L596" s="7"/>
      <c r="M596" s="23"/>
      <c r="N596" s="19"/>
      <c r="O596" s="19"/>
    </row>
    <row r="597" spans="1:15" x14ac:dyDescent="0.35">
      <c r="A597" s="24">
        <v>228</v>
      </c>
      <c r="B597" s="19" t="s">
        <v>424</v>
      </c>
      <c r="C597" s="19" t="s">
        <v>431</v>
      </c>
      <c r="D597" t="s">
        <v>426</v>
      </c>
      <c r="E597" t="s">
        <v>427</v>
      </c>
      <c r="F597" s="19">
        <v>22</v>
      </c>
      <c r="I597" s="19">
        <v>40</v>
      </c>
      <c r="J597" s="19">
        <v>60</v>
      </c>
      <c r="K597" s="22"/>
      <c r="L597" s="7"/>
      <c r="M597" s="23" t="str">
        <f>ROUND((I597/GCD(I597,J597)),1)&amp;":"&amp;ROUND((J597/GCD(I597,J597)),1)</f>
        <v>2:3</v>
      </c>
      <c r="N597" s="19" t="str">
        <f>ROUND((I597/SUM(I597,J597)), 2)&amp;":"&amp;ROUND((J597/SUM(I597,J597)),2)</f>
        <v>0.4:0.6</v>
      </c>
      <c r="O597" s="19">
        <v>1.482</v>
      </c>
    </row>
    <row r="598" spans="1:15" ht="14.5" customHeight="1" x14ac:dyDescent="0.35">
      <c r="A598" s="24"/>
      <c r="B598" s="19"/>
      <c r="C598" s="19"/>
      <c r="D598" t="s">
        <v>428</v>
      </c>
      <c r="E598" t="s">
        <v>429</v>
      </c>
      <c r="F598" s="19"/>
      <c r="I598" s="19"/>
      <c r="J598" s="19"/>
      <c r="K598" s="22"/>
      <c r="L598" s="7"/>
      <c r="M598" s="23"/>
      <c r="N598" s="19"/>
      <c r="O598" s="19"/>
    </row>
    <row r="599" spans="1:15" x14ac:dyDescent="0.35">
      <c r="A599" s="24">
        <v>229</v>
      </c>
      <c r="B599" s="19" t="s">
        <v>424</v>
      </c>
      <c r="C599" s="19" t="s">
        <v>432</v>
      </c>
      <c r="D599" t="s">
        <v>426</v>
      </c>
      <c r="E599" t="s">
        <v>427</v>
      </c>
      <c r="F599" s="19">
        <v>43</v>
      </c>
      <c r="I599" s="19">
        <v>60</v>
      </c>
      <c r="J599" s="19">
        <v>40</v>
      </c>
      <c r="K599" s="22"/>
      <c r="L599" s="7"/>
      <c r="M599" s="23" t="str">
        <f>ROUND((I599/GCD(I599,J599)),1)&amp;":"&amp;ROUND((J599/GCD(I599,J599)),1)</f>
        <v>3:2</v>
      </c>
      <c r="N599" s="19" t="str">
        <f>ROUND((I599/SUM(I599,J599)), 2)&amp;":"&amp;ROUND((J599/SUM(I599,J599)),2)</f>
        <v>0.6:0.4</v>
      </c>
      <c r="O599" s="19">
        <v>1.5449999999999999</v>
      </c>
    </row>
    <row r="600" spans="1:15" ht="14.5" customHeight="1" x14ac:dyDescent="0.35">
      <c r="A600" s="24"/>
      <c r="B600" s="19"/>
      <c r="C600" s="19"/>
      <c r="D600" t="s">
        <v>428</v>
      </c>
      <c r="E600" t="s">
        <v>429</v>
      </c>
      <c r="F600" s="19"/>
      <c r="I600" s="19"/>
      <c r="J600" s="19"/>
      <c r="K600" s="22"/>
      <c r="L600" s="7"/>
      <c r="M600" s="23"/>
      <c r="N600" s="19"/>
      <c r="O600" s="19"/>
    </row>
    <row r="601" spans="1:15" x14ac:dyDescent="0.35">
      <c r="A601" s="24">
        <v>230</v>
      </c>
      <c r="B601" s="19" t="s">
        <v>424</v>
      </c>
      <c r="C601" s="19" t="s">
        <v>433</v>
      </c>
      <c r="D601" t="s">
        <v>426</v>
      </c>
      <c r="E601" t="s">
        <v>427</v>
      </c>
      <c r="F601" s="19">
        <v>12</v>
      </c>
      <c r="I601" s="19">
        <v>80</v>
      </c>
      <c r="J601" s="19">
        <v>20</v>
      </c>
      <c r="K601" s="22"/>
      <c r="L601" s="7"/>
      <c r="M601" s="23" t="str">
        <f>ROUND((I601/GCD(I601,J601)),1)&amp;":"&amp;ROUND((J601/GCD(I601,J601)),1)</f>
        <v>4:1</v>
      </c>
      <c r="N601" s="19" t="str">
        <f>ROUND((I601/SUM(I601,J601)), 2)&amp;":"&amp;ROUND((J601/SUM(I601,J601)),2)</f>
        <v>0.8:0.2</v>
      </c>
      <c r="O601" s="19">
        <v>1.645</v>
      </c>
    </row>
    <row r="602" spans="1:15" x14ac:dyDescent="0.35">
      <c r="A602" s="24"/>
      <c r="B602" s="19"/>
      <c r="C602" s="19"/>
      <c r="D602" t="s">
        <v>428</v>
      </c>
      <c r="E602" t="s">
        <v>429</v>
      </c>
      <c r="F602" s="19"/>
      <c r="I602" s="19"/>
      <c r="J602" s="19"/>
      <c r="K602" s="22"/>
      <c r="L602" s="7"/>
      <c r="M602" s="23"/>
      <c r="N602" s="19"/>
      <c r="O602" s="19"/>
    </row>
    <row r="603" spans="1:15" x14ac:dyDescent="0.35">
      <c r="A603" s="24">
        <v>231</v>
      </c>
      <c r="B603" s="19" t="s">
        <v>434</v>
      </c>
      <c r="C603" s="19" t="s">
        <v>435</v>
      </c>
      <c r="D603" t="s">
        <v>128</v>
      </c>
      <c r="F603" s="38">
        <v>55.8</v>
      </c>
      <c r="I603" s="19">
        <v>79.180000000000007</v>
      </c>
      <c r="J603" s="19">
        <v>20.82</v>
      </c>
      <c r="K603" s="22"/>
      <c r="L603" s="7"/>
      <c r="M603" s="23" t="str">
        <f>ROUND((I603/GCD(I603,J603)),1)&amp;":"&amp;ROUND((J603/GCD(I603,J603)),1)</f>
        <v>79.2:20.8</v>
      </c>
      <c r="N603" s="19" t="str">
        <f>ROUND((I603/SUM(I603,J603)), 2)&amp;":"&amp;ROUND((J603/SUM(I603,J603)),2)</f>
        <v>0.79:0.21</v>
      </c>
      <c r="O603" s="19">
        <v>8.0839999999999996</v>
      </c>
    </row>
    <row r="604" spans="1:15" x14ac:dyDescent="0.35">
      <c r="A604" s="24"/>
      <c r="B604" s="19"/>
      <c r="C604" s="19"/>
      <c r="D604" s="10" t="s">
        <v>168</v>
      </c>
      <c r="F604" s="38"/>
      <c r="I604" s="19"/>
      <c r="J604" s="19"/>
      <c r="K604" s="22"/>
      <c r="L604" s="7"/>
      <c r="M604" s="23"/>
      <c r="N604" s="19"/>
      <c r="O604" s="19"/>
    </row>
    <row r="605" spans="1:15" x14ac:dyDescent="0.35">
      <c r="A605" s="24">
        <v>232</v>
      </c>
      <c r="B605" s="19" t="s">
        <v>434</v>
      </c>
      <c r="C605" s="19" t="s">
        <v>436</v>
      </c>
      <c r="D605" t="s">
        <v>128</v>
      </c>
      <c r="F605" s="38">
        <v>79.8</v>
      </c>
      <c r="I605" s="19">
        <v>77.05</v>
      </c>
      <c r="J605" s="19">
        <v>22.95</v>
      </c>
      <c r="K605" s="22"/>
      <c r="L605" s="7"/>
      <c r="M605" s="23" t="str">
        <f>ROUND((I605/GCD(I605,J605)),1)&amp;":"&amp;ROUND((J605/GCD(I605,J605)),1)</f>
        <v>7:2.1</v>
      </c>
      <c r="N605" s="19" t="str">
        <f>ROUND((I605/SUM(I605,J605)), 2)&amp;":"&amp;ROUND((J605/SUM(I605,J605)),2)</f>
        <v>0.77:0.23</v>
      </c>
      <c r="O605" s="19">
        <v>8.1750000000000007</v>
      </c>
    </row>
    <row r="606" spans="1:15" x14ac:dyDescent="0.35">
      <c r="A606" s="24"/>
      <c r="B606" s="19"/>
      <c r="C606" s="19"/>
      <c r="D606" s="10" t="s">
        <v>168</v>
      </c>
      <c r="F606" s="38"/>
      <c r="I606" s="19"/>
      <c r="J606" s="19"/>
      <c r="K606" s="22"/>
      <c r="L606" s="7"/>
      <c r="M606" s="23"/>
      <c r="N606" s="19"/>
      <c r="O606" s="19"/>
    </row>
    <row r="607" spans="1:15" x14ac:dyDescent="0.35">
      <c r="A607" s="24">
        <v>233</v>
      </c>
      <c r="B607" s="19" t="s">
        <v>434</v>
      </c>
      <c r="C607" s="19" t="s">
        <v>437</v>
      </c>
      <c r="D607" s="10" t="s">
        <v>128</v>
      </c>
      <c r="F607" s="38">
        <v>56.1</v>
      </c>
      <c r="I607" s="19">
        <v>81.61</v>
      </c>
      <c r="J607" s="19">
        <v>18.39</v>
      </c>
      <c r="K607" s="22"/>
      <c r="L607" s="7"/>
      <c r="M607" s="23" t="str">
        <f>ROUND((I607/GCD(I607,J607)),1)&amp;":"&amp;ROUND((J607/GCD(I607,J607)),1)</f>
        <v>9.1:2</v>
      </c>
      <c r="N607" s="19" t="str">
        <f>ROUND((I607/SUM(I607,J607)), 2)&amp;":"&amp;ROUND((J607/SUM(I607,J607)),2)</f>
        <v>0.82:0.18</v>
      </c>
      <c r="O607" s="19">
        <v>8.4280000000000008</v>
      </c>
    </row>
    <row r="608" spans="1:15" x14ac:dyDescent="0.35">
      <c r="A608" s="24"/>
      <c r="B608" s="19"/>
      <c r="C608" s="19"/>
      <c r="D608" s="10" t="s">
        <v>438</v>
      </c>
      <c r="F608" s="38"/>
      <c r="I608" s="19"/>
      <c r="J608" s="19"/>
      <c r="K608" s="22"/>
      <c r="L608" s="7"/>
      <c r="M608" s="23"/>
      <c r="N608" s="19"/>
      <c r="O608" s="19"/>
    </row>
    <row r="609" spans="1:15" x14ac:dyDescent="0.35">
      <c r="A609" s="24">
        <v>234</v>
      </c>
      <c r="B609" s="19" t="s">
        <v>434</v>
      </c>
      <c r="C609" s="19" t="s">
        <v>439</v>
      </c>
      <c r="D609" t="s">
        <v>128</v>
      </c>
      <c r="F609" s="19">
        <v>72.2</v>
      </c>
      <c r="I609" s="19">
        <v>78.52</v>
      </c>
      <c r="J609" s="19">
        <v>12.38</v>
      </c>
      <c r="K609" s="20">
        <v>9.1</v>
      </c>
      <c r="M609" s="21" t="str">
        <f>ROUND((I609/GCD(I609,J609,K609)),1)&amp;":"&amp;ROUND((J609/GCD(I609,J609,K609)),1)&amp;":"&amp;ROUND((K609/GCD(I609,J609,K609)),1)</f>
        <v>26.2:4.1:3</v>
      </c>
      <c r="N609" s="19" t="str">
        <f>ROUND((I609/SUM(I609,J609,K609)), 3)&amp;":"&amp;ROUND((J609/SUM(I609,J609,K609)),3)&amp;":"&amp;ROUND((K609/SUM(I609,J609,K609)),3)</f>
        <v>0.785:0.124:0.091</v>
      </c>
      <c r="O609" s="19">
        <v>8.2560000000000002</v>
      </c>
    </row>
    <row r="610" spans="1:15" x14ac:dyDescent="0.35">
      <c r="A610" s="24"/>
      <c r="B610" s="19"/>
      <c r="C610" s="19"/>
      <c r="D610" s="10" t="s">
        <v>168</v>
      </c>
      <c r="F610" s="19"/>
      <c r="I610" s="19"/>
      <c r="J610" s="19"/>
      <c r="K610" s="20"/>
      <c r="M610" s="21"/>
      <c r="N610" s="19"/>
      <c r="O610" s="19"/>
    </row>
    <row r="611" spans="1:15" x14ac:dyDescent="0.35">
      <c r="A611" s="24"/>
      <c r="B611" s="19"/>
      <c r="C611" s="19"/>
      <c r="D611" t="s">
        <v>438</v>
      </c>
      <c r="F611" s="19"/>
      <c r="I611" s="19"/>
      <c r="J611" s="19"/>
      <c r="K611" s="20"/>
      <c r="M611" s="21"/>
      <c r="N611" s="19"/>
      <c r="O611" s="19"/>
    </row>
    <row r="612" spans="1:15" x14ac:dyDescent="0.35">
      <c r="A612" s="24">
        <v>235</v>
      </c>
      <c r="B612" s="19" t="s">
        <v>434</v>
      </c>
      <c r="C612" s="19" t="s">
        <v>440</v>
      </c>
      <c r="D612" t="s">
        <v>128</v>
      </c>
      <c r="F612" s="19">
        <v>83.2</v>
      </c>
      <c r="I612" s="19">
        <v>78.680000000000007</v>
      </c>
      <c r="J612" s="19">
        <v>14.48</v>
      </c>
      <c r="K612" s="20">
        <v>6.84</v>
      </c>
      <c r="M612" s="21" t="str">
        <f>ROUND((I612/GCD(I612,J612,K612)),1)&amp;":"&amp;ROUND((J612/GCD(I612,J612,K612)),1)&amp;":"&amp;ROUND((K612/GCD(I612,J612,K612)),1)</f>
        <v>39.3:7.2:3.4</v>
      </c>
      <c r="N612" s="19" t="str">
        <f>ROUND((I612/SUM(I612,J612,K612)), 3)&amp;":"&amp;ROUND((J612/SUM(I612,J612,K612)),3)&amp;":"&amp;ROUND((K612/SUM(I612,J612,K612)),3)</f>
        <v>0.787:0.145:0.068</v>
      </c>
      <c r="O612" s="19">
        <v>8.3569999999999993</v>
      </c>
    </row>
    <row r="613" spans="1:15" x14ac:dyDescent="0.35">
      <c r="A613" s="24"/>
      <c r="B613" s="19"/>
      <c r="C613" s="19"/>
      <c r="D613" s="10" t="s">
        <v>168</v>
      </c>
      <c r="F613" s="19"/>
      <c r="I613" s="19"/>
      <c r="J613" s="19"/>
      <c r="K613" s="20"/>
      <c r="M613" s="21"/>
      <c r="N613" s="19"/>
      <c r="O613" s="19"/>
    </row>
    <row r="614" spans="1:15" x14ac:dyDescent="0.35">
      <c r="A614" s="24"/>
      <c r="B614" s="19"/>
      <c r="C614" s="19"/>
      <c r="D614" t="s">
        <v>438</v>
      </c>
      <c r="F614" s="19"/>
      <c r="I614" s="19"/>
      <c r="J614" s="19"/>
      <c r="K614" s="20"/>
      <c r="M614" s="21"/>
      <c r="N614" s="19"/>
      <c r="O614" s="19"/>
    </row>
    <row r="615" spans="1:15" x14ac:dyDescent="0.35">
      <c r="A615" s="19">
        <v>236</v>
      </c>
      <c r="B615" s="19" t="s">
        <v>441</v>
      </c>
      <c r="C615" s="19" t="s">
        <v>442</v>
      </c>
      <c r="D615" t="s">
        <v>443</v>
      </c>
      <c r="F615" s="19">
        <v>52.2</v>
      </c>
      <c r="I615" s="19">
        <v>1.66</v>
      </c>
      <c r="J615" s="19">
        <v>98.34</v>
      </c>
      <c r="K615" s="22"/>
      <c r="L615" s="7"/>
      <c r="M615" s="23" t="str">
        <f>ROUND((I615/GCD(I615,J615)),1)&amp;":"&amp;ROUND((J615/GCD(I615,J615)),1)</f>
        <v>1.7:98.3</v>
      </c>
      <c r="N615" s="19" t="str">
        <f>ROUND((I615/SUM(I615,J615)), 2)&amp;":"&amp;ROUND((J615/SUM(I615,J615)),2)</f>
        <v>0.02:0.98</v>
      </c>
      <c r="O615" s="19">
        <v>0.91500000000000004</v>
      </c>
    </row>
    <row r="616" spans="1:15" x14ac:dyDescent="0.35">
      <c r="A616" s="19"/>
      <c r="B616" s="19"/>
      <c r="C616" s="19"/>
      <c r="D616" t="s">
        <v>96</v>
      </c>
      <c r="F616" s="19"/>
      <c r="I616" s="19"/>
      <c r="J616" s="19"/>
      <c r="K616" s="22"/>
      <c r="L616" s="7"/>
      <c r="M616" s="23"/>
      <c r="N616" s="19"/>
      <c r="O616" s="19"/>
    </row>
    <row r="617" spans="1:15" x14ac:dyDescent="0.35">
      <c r="A617" s="19">
        <v>237</v>
      </c>
      <c r="B617" s="19" t="s">
        <v>441</v>
      </c>
      <c r="C617" s="19" t="s">
        <v>444</v>
      </c>
      <c r="D617" t="s">
        <v>443</v>
      </c>
      <c r="F617" s="19">
        <v>51.4</v>
      </c>
      <c r="I617" s="19">
        <v>3.66</v>
      </c>
      <c r="J617" s="19">
        <v>96.34</v>
      </c>
      <c r="K617" s="22"/>
      <c r="L617" s="7"/>
      <c r="M617" s="23" t="str">
        <f>ROUND((I617/GCD(I617,J617)),1)&amp;":"&amp;ROUND((J617/GCD(I617,J617)),1)</f>
        <v>1.2:32.1</v>
      </c>
      <c r="N617" s="19" t="str">
        <f>ROUND((I617/SUM(I617,J617)), 2)&amp;":"&amp;ROUND((J617/SUM(I617,J617)),2)</f>
        <v>0.04:0.96</v>
      </c>
      <c r="O617" s="19">
        <v>0.93500000000000005</v>
      </c>
    </row>
    <row r="618" spans="1:15" x14ac:dyDescent="0.35">
      <c r="A618" s="19"/>
      <c r="B618" s="19"/>
      <c r="C618" s="19"/>
      <c r="D618" t="s">
        <v>96</v>
      </c>
      <c r="F618" s="19"/>
      <c r="I618" s="19"/>
      <c r="J618" s="19"/>
      <c r="K618" s="22"/>
      <c r="L618" s="7"/>
      <c r="M618" s="23"/>
      <c r="N618" s="19"/>
      <c r="O618" s="19"/>
    </row>
    <row r="619" spans="1:15" x14ac:dyDescent="0.35">
      <c r="A619" s="19">
        <v>238</v>
      </c>
      <c r="B619" s="19" t="s">
        <v>441</v>
      </c>
      <c r="C619" s="19" t="s">
        <v>445</v>
      </c>
      <c r="D619" t="s">
        <v>443</v>
      </c>
      <c r="F619" s="19">
        <v>49.9</v>
      </c>
      <c r="I619" s="19">
        <v>9.19</v>
      </c>
      <c r="J619" s="19">
        <v>90.81</v>
      </c>
      <c r="K619" s="22"/>
      <c r="L619" s="7"/>
      <c r="M619" s="23" t="str">
        <f>ROUND((I619/GCD(I619,J619)),1)&amp;":"&amp;ROUND((J619/GCD(I619,J619)),1)</f>
        <v>1:10.1</v>
      </c>
      <c r="N619" s="19" t="str">
        <f>ROUND((I619/SUM(I619,J619)), 2)&amp;":"&amp;ROUND((J619/SUM(I619,J619)),2)</f>
        <v>0.09:0.91</v>
      </c>
      <c r="O619" s="19">
        <v>0.93100000000000005</v>
      </c>
    </row>
    <row r="620" spans="1:15" x14ac:dyDescent="0.35">
      <c r="A620" s="19"/>
      <c r="B620" s="19"/>
      <c r="C620" s="19"/>
      <c r="D620" t="s">
        <v>96</v>
      </c>
      <c r="F620" s="19"/>
      <c r="I620" s="19"/>
      <c r="J620" s="19"/>
      <c r="K620" s="22"/>
      <c r="L620" s="7"/>
      <c r="M620" s="23"/>
      <c r="N620" s="19"/>
      <c r="O620" s="19"/>
    </row>
    <row r="621" spans="1:15" x14ac:dyDescent="0.35">
      <c r="A621" s="24">
        <v>239</v>
      </c>
      <c r="B621" s="19" t="s">
        <v>446</v>
      </c>
      <c r="C621" s="38" t="s">
        <v>447</v>
      </c>
      <c r="D621" t="s">
        <v>448</v>
      </c>
      <c r="F621" s="19">
        <v>120</v>
      </c>
      <c r="I621" s="19">
        <v>41.33</v>
      </c>
      <c r="J621" s="19">
        <v>58.67</v>
      </c>
      <c r="K621" s="22"/>
      <c r="L621" s="7"/>
      <c r="M621" s="23" t="str">
        <f>ROUND((I621/GCD(I621,J621)),1)&amp;":"&amp;ROUND((J621/GCD(I621,J621)),1)</f>
        <v>41.3:58.7</v>
      </c>
      <c r="N621" s="19" t="str">
        <f>ROUND((I621/SUM(I621,J621)), 2)&amp;":"&amp;ROUND((J621/SUM(I621,J621)),2)</f>
        <v>0.41:0.59</v>
      </c>
      <c r="O621" s="19">
        <v>1.1599999999999999</v>
      </c>
    </row>
    <row r="622" spans="1:15" x14ac:dyDescent="0.35">
      <c r="A622" s="24"/>
      <c r="B622" s="19"/>
      <c r="C622" s="38"/>
      <c r="D622" t="s">
        <v>449</v>
      </c>
      <c r="F622" s="19"/>
      <c r="I622" s="19"/>
      <c r="J622" s="19"/>
      <c r="K622" s="22"/>
      <c r="L622" s="7"/>
      <c r="M622" s="23"/>
      <c r="N622" s="19"/>
      <c r="O622" s="19"/>
    </row>
    <row r="623" spans="1:15" x14ac:dyDescent="0.35">
      <c r="A623" s="24">
        <v>240</v>
      </c>
      <c r="B623" s="19" t="s">
        <v>446</v>
      </c>
      <c r="C623" s="38" t="s">
        <v>450</v>
      </c>
      <c r="D623" t="s">
        <v>448</v>
      </c>
      <c r="F623" s="19">
        <v>125</v>
      </c>
      <c r="I623" s="19">
        <v>26.39</v>
      </c>
      <c r="J623" s="19">
        <v>73.61</v>
      </c>
      <c r="K623" s="22"/>
      <c r="L623" s="7"/>
      <c r="M623" s="23" t="str">
        <f>ROUND((I623/GCD(I623,J623)),1)&amp;":"&amp;ROUND((J623/GCD(I623,J623)),1)</f>
        <v>26.4:73.6</v>
      </c>
      <c r="N623" s="19" t="str">
        <f>ROUND((I623/SUM(I623,J623)), 2)&amp;":"&amp;ROUND((J623/SUM(I623,J623)),2)</f>
        <v>0.26:0.74</v>
      </c>
      <c r="O623" s="19">
        <v>1.135</v>
      </c>
    </row>
    <row r="624" spans="1:15" x14ac:dyDescent="0.35">
      <c r="A624" s="24"/>
      <c r="B624" s="19"/>
      <c r="C624" s="38"/>
      <c r="D624" t="s">
        <v>449</v>
      </c>
      <c r="F624" s="19"/>
      <c r="I624" s="19"/>
      <c r="J624" s="19"/>
      <c r="K624" s="22"/>
      <c r="L624" s="7"/>
      <c r="M624" s="23"/>
      <c r="N624" s="19"/>
      <c r="O624" s="19"/>
    </row>
    <row r="625" spans="1:16" x14ac:dyDescent="0.35">
      <c r="A625" s="24">
        <v>241</v>
      </c>
      <c r="B625" s="19" t="s">
        <v>446</v>
      </c>
      <c r="C625" s="38" t="s">
        <v>451</v>
      </c>
      <c r="D625" t="s">
        <v>226</v>
      </c>
      <c r="F625" s="19">
        <v>130</v>
      </c>
      <c r="I625" s="19">
        <v>21.67</v>
      </c>
      <c r="J625" s="19">
        <v>78.33</v>
      </c>
      <c r="K625" s="22"/>
      <c r="L625" s="7"/>
      <c r="M625" s="23" t="str">
        <f>ROUND((I625/GCD(I625,J625)),1)&amp;":"&amp;ROUND((J625/GCD(I625,J625)),1)</f>
        <v>7.2:26.1</v>
      </c>
      <c r="N625" s="19" t="str">
        <f>ROUND((I625/SUM(I625,J625)), 2)&amp;":"&amp;ROUND((J625/SUM(I625,J625)),2)</f>
        <v>0.22:0.78</v>
      </c>
      <c r="O625" s="19">
        <v>1.149</v>
      </c>
      <c r="P625" s="38"/>
    </row>
    <row r="626" spans="1:16" x14ac:dyDescent="0.35">
      <c r="A626" s="24"/>
      <c r="B626" s="19"/>
      <c r="C626" s="38"/>
      <c r="D626" s="10" t="s">
        <v>449</v>
      </c>
      <c r="F626" s="19"/>
      <c r="I626" s="19"/>
      <c r="J626" s="19"/>
      <c r="K626" s="22"/>
      <c r="L626" s="7"/>
      <c r="M626" s="23"/>
      <c r="N626" s="19"/>
      <c r="O626" s="19"/>
      <c r="P626" s="38"/>
    </row>
    <row r="627" spans="1:16" x14ac:dyDescent="0.35">
      <c r="A627" s="24">
        <v>242</v>
      </c>
      <c r="B627" s="19" t="s">
        <v>446</v>
      </c>
      <c r="C627" s="38" t="s">
        <v>452</v>
      </c>
      <c r="D627" t="s">
        <v>226</v>
      </c>
      <c r="F627" s="19">
        <v>122</v>
      </c>
      <c r="I627" s="19">
        <v>35.229999999999997</v>
      </c>
      <c r="J627" s="19">
        <v>64.77</v>
      </c>
      <c r="K627" s="22"/>
      <c r="L627" s="7"/>
      <c r="M627" s="23" t="str">
        <f>ROUND((I627/GCD(I627,J627)),1)&amp;":"&amp;ROUND((J627/GCD(I627,J627)),1)</f>
        <v>35.2:64.8</v>
      </c>
      <c r="N627" s="19" t="str">
        <f>ROUND((I627/SUM(I627,J627)), 2)&amp;":"&amp;ROUND((J627/SUM(I627,J627)),2)</f>
        <v>0.35:0.65</v>
      </c>
      <c r="O627" s="19">
        <v>1.1379999999999999</v>
      </c>
      <c r="P627" s="38"/>
    </row>
    <row r="628" spans="1:16" x14ac:dyDescent="0.35">
      <c r="A628" s="24"/>
      <c r="B628" s="19"/>
      <c r="C628" s="38"/>
      <c r="D628" t="s">
        <v>449</v>
      </c>
      <c r="F628" s="19"/>
      <c r="I628" s="19"/>
      <c r="J628" s="19"/>
      <c r="K628" s="22"/>
      <c r="L628" s="7"/>
      <c r="M628" s="23"/>
      <c r="N628" s="19"/>
      <c r="O628" s="19"/>
      <c r="P628" s="38"/>
    </row>
    <row r="629" spans="1:16" x14ac:dyDescent="0.35">
      <c r="A629" s="24">
        <v>243</v>
      </c>
      <c r="B629" s="19" t="s">
        <v>455</v>
      </c>
      <c r="C629" s="19">
        <v>36</v>
      </c>
      <c r="D629" t="s">
        <v>454</v>
      </c>
      <c r="F629" s="19">
        <v>38</v>
      </c>
      <c r="I629" s="19">
        <v>36</v>
      </c>
      <c r="J629" s="19">
        <v>64</v>
      </c>
      <c r="K629" s="22"/>
      <c r="L629" s="7"/>
      <c r="M629" s="23" t="str">
        <f>ROUND((I629/GCD(I629,J629)),1)&amp;":"&amp;ROUND((J629/GCD(I629,J629)),1)</f>
        <v>9:16</v>
      </c>
      <c r="N629" s="19" t="str">
        <f>ROUND((I629/SUM(I629,J629)), 2)&amp;":"&amp;ROUND((J629/SUM(I629,J629)),2)</f>
        <v>0.36:0.64</v>
      </c>
      <c r="O629" s="19">
        <v>7.9980000000000002</v>
      </c>
      <c r="P629" s="38"/>
    </row>
    <row r="630" spans="1:16" x14ac:dyDescent="0.35">
      <c r="A630" s="24"/>
      <c r="B630" s="19"/>
      <c r="C630" s="19"/>
      <c r="D630" t="s">
        <v>453</v>
      </c>
      <c r="F630" s="19"/>
      <c r="I630" s="19"/>
      <c r="J630" s="19"/>
      <c r="K630" s="22"/>
      <c r="L630" s="7"/>
      <c r="M630" s="23"/>
      <c r="N630" s="19"/>
      <c r="O630" s="19"/>
      <c r="P630" s="38"/>
    </row>
    <row r="631" spans="1:16" x14ac:dyDescent="0.35">
      <c r="A631" s="24">
        <v>244</v>
      </c>
      <c r="B631" s="19" t="s">
        <v>455</v>
      </c>
      <c r="C631" s="19">
        <v>60</v>
      </c>
      <c r="D631" t="s">
        <v>454</v>
      </c>
      <c r="F631" s="19">
        <v>34</v>
      </c>
      <c r="I631" s="19">
        <v>60</v>
      </c>
      <c r="J631" s="19">
        <v>40</v>
      </c>
      <c r="K631" s="22"/>
      <c r="L631" s="7"/>
      <c r="M631" s="23" t="str">
        <f>ROUND((I631/GCD(I631,J631)),1)&amp;":"&amp;ROUND((J631/GCD(I631,J631)),1)</f>
        <v>3:2</v>
      </c>
      <c r="N631" s="19" t="str">
        <f>ROUND((I631/SUM(I631,J631)), 2)&amp;":"&amp;ROUND((J631/SUM(I631,J631)),2)</f>
        <v>0.6:0.4</v>
      </c>
      <c r="O631" s="19">
        <v>7.8310000000000004</v>
      </c>
      <c r="P631" s="38"/>
    </row>
    <row r="632" spans="1:16" x14ac:dyDescent="0.35">
      <c r="A632" s="24"/>
      <c r="B632" s="19"/>
      <c r="C632" s="19"/>
      <c r="D632" t="s">
        <v>453</v>
      </c>
      <c r="F632" s="19"/>
      <c r="I632" s="19"/>
      <c r="J632" s="19"/>
      <c r="K632" s="22"/>
      <c r="L632" s="7"/>
      <c r="M632" s="23"/>
      <c r="N632" s="19"/>
      <c r="O632" s="19"/>
      <c r="P632" s="38"/>
    </row>
    <row r="633" spans="1:16" x14ac:dyDescent="0.35">
      <c r="A633" s="19">
        <v>245</v>
      </c>
      <c r="B633" s="19" t="s">
        <v>468</v>
      </c>
      <c r="C633" s="19" t="s">
        <v>461</v>
      </c>
      <c r="D633" t="s">
        <v>459</v>
      </c>
      <c r="E633" t="s">
        <v>460</v>
      </c>
      <c r="F633" s="19">
        <v>183</v>
      </c>
      <c r="I633" s="19">
        <v>10</v>
      </c>
      <c r="J633" s="19">
        <v>90</v>
      </c>
      <c r="K633" s="20">
        <v>0</v>
      </c>
      <c r="M633" s="21" t="str">
        <f>ROUND((I633/GCD(I633,J633,K633)),1)&amp;":"&amp;ROUND((J633/GCD(I633,J633,K633)),1)&amp;":"&amp;ROUND((K633/GCD(I633,J633,K633)),1)</f>
        <v>1:9:0</v>
      </c>
      <c r="N633" s="19" t="str">
        <f>ROUND((I633/SUM(I633,J633,K633)), 3)&amp;":"&amp;ROUND((J633/SUM(I633,J633,K633)),3)&amp;":"&amp;ROUND((K633/SUM(I633,J633,K633)),3)</f>
        <v>0.1:0.9:0</v>
      </c>
      <c r="O633" s="19">
        <v>1.91</v>
      </c>
      <c r="P633" s="38"/>
    </row>
    <row r="634" spans="1:16" x14ac:dyDescent="0.35">
      <c r="A634" s="19"/>
      <c r="B634" s="19"/>
      <c r="C634" s="19"/>
      <c r="D634" t="s">
        <v>46</v>
      </c>
      <c r="E634" t="s">
        <v>456</v>
      </c>
      <c r="F634" s="19"/>
      <c r="I634" s="19"/>
      <c r="J634" s="19"/>
      <c r="K634" s="20"/>
      <c r="M634" s="21"/>
      <c r="N634" s="19"/>
      <c r="O634" s="19"/>
      <c r="P634" s="38"/>
    </row>
    <row r="635" spans="1:16" x14ac:dyDescent="0.35">
      <c r="A635" s="19"/>
      <c r="B635" s="19"/>
      <c r="C635" s="19"/>
      <c r="D635" t="s">
        <v>457</v>
      </c>
      <c r="E635" t="s">
        <v>458</v>
      </c>
      <c r="F635" s="19"/>
      <c r="I635" s="19"/>
      <c r="J635" s="19"/>
      <c r="K635" s="20"/>
      <c r="M635" s="21"/>
      <c r="N635" s="19"/>
      <c r="O635" s="19"/>
      <c r="P635" s="38"/>
    </row>
    <row r="636" spans="1:16" x14ac:dyDescent="0.35">
      <c r="A636" s="19">
        <v>246</v>
      </c>
      <c r="B636" s="19" t="s">
        <v>468</v>
      </c>
      <c r="C636" s="19" t="s">
        <v>462</v>
      </c>
      <c r="D636" t="s">
        <v>459</v>
      </c>
      <c r="E636" t="s">
        <v>460</v>
      </c>
      <c r="F636" s="19">
        <v>189</v>
      </c>
      <c r="I636" s="19">
        <v>9</v>
      </c>
      <c r="J636" s="19">
        <v>90</v>
      </c>
      <c r="K636" s="20">
        <v>1</v>
      </c>
      <c r="M636" s="21" t="str">
        <f>ROUND((I636/GCD(I636,J636,K636)),1)&amp;":"&amp;ROUND((J636/GCD(I636,J636,K636)),1)&amp;":"&amp;ROUND((K636/GCD(I636,J636,K636)),1)</f>
        <v>9:90:1</v>
      </c>
      <c r="N636" s="19" t="str">
        <f>ROUND((I636/SUM(I636,J636,K636)), 3)&amp;":"&amp;ROUND((J636/SUM(I636,J636,K636)),3)&amp;":"&amp;ROUND((K636/SUM(I636,J636,K636)),3)</f>
        <v>0.09:0.9:0.01</v>
      </c>
      <c r="O636" s="19">
        <v>1.83</v>
      </c>
      <c r="P636" s="38"/>
    </row>
    <row r="637" spans="1:16" x14ac:dyDescent="0.35">
      <c r="A637" s="19"/>
      <c r="B637" s="19"/>
      <c r="C637" s="19"/>
      <c r="D637" t="s">
        <v>46</v>
      </c>
      <c r="E637" t="s">
        <v>456</v>
      </c>
      <c r="F637" s="19"/>
      <c r="I637" s="19"/>
      <c r="J637" s="19"/>
      <c r="K637" s="20"/>
      <c r="M637" s="21"/>
      <c r="N637" s="19"/>
      <c r="O637" s="19"/>
      <c r="P637" s="38"/>
    </row>
    <row r="638" spans="1:16" x14ac:dyDescent="0.35">
      <c r="A638" s="19"/>
      <c r="B638" s="19"/>
      <c r="C638" s="19"/>
      <c r="D638" t="s">
        <v>457</v>
      </c>
      <c r="E638" t="s">
        <v>458</v>
      </c>
      <c r="F638" s="19"/>
      <c r="I638" s="19"/>
      <c r="J638" s="19"/>
      <c r="K638" s="20"/>
      <c r="M638" s="21"/>
      <c r="N638" s="19"/>
      <c r="O638" s="19"/>
      <c r="P638" s="38"/>
    </row>
    <row r="639" spans="1:16" x14ac:dyDescent="0.35">
      <c r="A639" s="19">
        <v>247</v>
      </c>
      <c r="B639" s="19" t="s">
        <v>468</v>
      </c>
      <c r="C639" s="19" t="s">
        <v>463</v>
      </c>
      <c r="D639" t="s">
        <v>459</v>
      </c>
      <c r="E639" t="s">
        <v>460</v>
      </c>
      <c r="F639" s="19">
        <v>197</v>
      </c>
      <c r="I639" s="19">
        <v>7</v>
      </c>
      <c r="J639" s="19">
        <v>90</v>
      </c>
      <c r="K639" s="20">
        <v>3</v>
      </c>
      <c r="M639" s="21" t="str">
        <f>ROUND((I639/GCD(I639,J639,K639)),1)&amp;":"&amp;ROUND((J639/GCD(I639,J639,K639)),1)&amp;":"&amp;ROUND((K639/GCD(I639,J639,K639)),1)</f>
        <v>7:90:3</v>
      </c>
      <c r="N639" s="19" t="str">
        <f>ROUND((I639/SUM(I639,J639,K639)), 3)&amp;":"&amp;ROUND((J639/SUM(I639,J639,K639)),3)&amp;":"&amp;ROUND((K639/SUM(I639,J639,K639)),3)</f>
        <v>0.07:0.9:0.03</v>
      </c>
      <c r="O639" s="19">
        <v>1.87</v>
      </c>
      <c r="P639" s="38"/>
    </row>
    <row r="640" spans="1:16" x14ac:dyDescent="0.35">
      <c r="A640" s="19"/>
      <c r="B640" s="19"/>
      <c r="C640" s="19"/>
      <c r="D640" t="s">
        <v>46</v>
      </c>
      <c r="E640" t="s">
        <v>456</v>
      </c>
      <c r="F640" s="19"/>
      <c r="I640" s="19"/>
      <c r="J640" s="19"/>
      <c r="K640" s="20"/>
      <c r="M640" s="21"/>
      <c r="N640" s="19"/>
      <c r="O640" s="19"/>
      <c r="P640" s="38"/>
    </row>
    <row r="641" spans="1:16" x14ac:dyDescent="0.35">
      <c r="A641" s="19"/>
      <c r="B641" s="19"/>
      <c r="C641" s="19"/>
      <c r="D641" t="s">
        <v>457</v>
      </c>
      <c r="E641" t="s">
        <v>458</v>
      </c>
      <c r="F641" s="19"/>
      <c r="I641" s="19"/>
      <c r="J641" s="19"/>
      <c r="K641" s="20"/>
      <c r="M641" s="21"/>
      <c r="N641" s="19"/>
      <c r="O641" s="19"/>
      <c r="P641" s="38"/>
    </row>
    <row r="642" spans="1:16" x14ac:dyDescent="0.35">
      <c r="A642" s="19">
        <v>248</v>
      </c>
      <c r="B642" s="19" t="s">
        <v>468</v>
      </c>
      <c r="C642" s="19" t="s">
        <v>464</v>
      </c>
      <c r="D642" t="s">
        <v>459</v>
      </c>
      <c r="E642" t="s">
        <v>460</v>
      </c>
      <c r="F642" s="19">
        <v>208</v>
      </c>
      <c r="I642" s="19">
        <v>5</v>
      </c>
      <c r="J642" s="19">
        <v>90</v>
      </c>
      <c r="K642" s="20">
        <v>5</v>
      </c>
      <c r="M642" s="21" t="str">
        <f>ROUND((I642/GCD(I642,J642,K642)),1)&amp;":"&amp;ROUND((J642/GCD(I642,J642,K642)),1)&amp;":"&amp;ROUND((K642/GCD(I642,J642,K642)),1)</f>
        <v>1:18:1</v>
      </c>
      <c r="N642" s="19" t="str">
        <f>ROUND((I642/SUM(I642,J642,K642)), 3)&amp;":"&amp;ROUND((J642/SUM(I642,J642,K642)),3)&amp;":"&amp;ROUND((K642/SUM(I642,J642,K642)),3)</f>
        <v>0.05:0.9:0.05</v>
      </c>
      <c r="O642" s="19">
        <v>1.68</v>
      </c>
      <c r="P642" s="38"/>
    </row>
    <row r="643" spans="1:16" x14ac:dyDescent="0.35">
      <c r="A643" s="19"/>
      <c r="B643" s="19"/>
      <c r="C643" s="19"/>
      <c r="D643" t="s">
        <v>46</v>
      </c>
      <c r="E643" t="s">
        <v>456</v>
      </c>
      <c r="F643" s="19"/>
      <c r="I643" s="19"/>
      <c r="J643" s="19"/>
      <c r="K643" s="20"/>
      <c r="M643" s="21"/>
      <c r="N643" s="19"/>
      <c r="O643" s="19"/>
      <c r="P643" s="38"/>
    </row>
    <row r="644" spans="1:16" x14ac:dyDescent="0.35">
      <c r="A644" s="19"/>
      <c r="B644" s="19"/>
      <c r="C644" s="19"/>
      <c r="D644" t="s">
        <v>457</v>
      </c>
      <c r="E644" t="s">
        <v>458</v>
      </c>
      <c r="F644" s="19"/>
      <c r="I644" s="19"/>
      <c r="J644" s="19"/>
      <c r="K644" s="20"/>
      <c r="M644" s="21"/>
      <c r="N644" s="19"/>
      <c r="O644" s="19"/>
      <c r="P644" s="38"/>
    </row>
    <row r="645" spans="1:16" x14ac:dyDescent="0.35">
      <c r="A645" s="19">
        <v>249</v>
      </c>
      <c r="B645" s="19" t="s">
        <v>468</v>
      </c>
      <c r="C645" s="19" t="s">
        <v>465</v>
      </c>
      <c r="D645" t="s">
        <v>459</v>
      </c>
      <c r="E645" t="s">
        <v>460</v>
      </c>
      <c r="F645" s="19">
        <v>218</v>
      </c>
      <c r="I645" s="19">
        <v>3</v>
      </c>
      <c r="J645" s="19">
        <v>90</v>
      </c>
      <c r="K645" s="20">
        <v>7</v>
      </c>
      <c r="M645" s="21" t="str">
        <f>ROUND((I645/GCD(I645,J645,K645)),1)&amp;":"&amp;ROUND((J645/GCD(I645,J645,K645)),1)&amp;":"&amp;ROUND((K645/GCD(I645,J645,K645)),1)</f>
        <v>3:90:7</v>
      </c>
      <c r="N645" s="19" t="str">
        <f>ROUND((I645/SUM(I645,J645,K645)), 3)&amp;":"&amp;ROUND((J645/SUM(I645,J645,K645)),3)&amp;":"&amp;ROUND((K645/SUM(I645,J645,K645)),3)</f>
        <v>0.03:0.9:0.07</v>
      </c>
      <c r="O645" s="19">
        <v>1.6</v>
      </c>
      <c r="P645" s="38"/>
    </row>
    <row r="646" spans="1:16" x14ac:dyDescent="0.35">
      <c r="A646" s="19"/>
      <c r="B646" s="19"/>
      <c r="C646" s="19"/>
      <c r="D646" t="s">
        <v>46</v>
      </c>
      <c r="E646" t="s">
        <v>456</v>
      </c>
      <c r="F646" s="19"/>
      <c r="I646" s="19"/>
      <c r="J646" s="19"/>
      <c r="K646" s="20"/>
      <c r="M646" s="21"/>
      <c r="N646" s="19"/>
      <c r="O646" s="19"/>
      <c r="P646" s="38"/>
    </row>
    <row r="647" spans="1:16" x14ac:dyDescent="0.35">
      <c r="A647" s="19"/>
      <c r="B647" s="19"/>
      <c r="C647" s="19"/>
      <c r="D647" t="s">
        <v>457</v>
      </c>
      <c r="E647" t="s">
        <v>458</v>
      </c>
      <c r="F647" s="19"/>
      <c r="I647" s="19"/>
      <c r="J647" s="19"/>
      <c r="K647" s="20"/>
      <c r="M647" s="21"/>
      <c r="N647" s="19"/>
      <c r="O647" s="19"/>
      <c r="P647" s="38"/>
    </row>
    <row r="648" spans="1:16" x14ac:dyDescent="0.35">
      <c r="A648" s="19">
        <v>250</v>
      </c>
      <c r="B648" s="19" t="s">
        <v>468</v>
      </c>
      <c r="C648" s="19" t="s">
        <v>466</v>
      </c>
      <c r="D648" t="s">
        <v>459</v>
      </c>
      <c r="E648" t="s">
        <v>460</v>
      </c>
      <c r="F648" s="19">
        <v>225</v>
      </c>
      <c r="I648" s="19">
        <v>1</v>
      </c>
      <c r="J648" s="19">
        <v>90</v>
      </c>
      <c r="K648" s="20">
        <v>9</v>
      </c>
      <c r="M648" s="21" t="str">
        <f>ROUND((I648/GCD(I648,J648,K648)),1)&amp;":"&amp;ROUND((J648/GCD(I648,J648,K648)),1)&amp;":"&amp;ROUND((K648/GCD(I648,J648,K648)),1)</f>
        <v>1:90:9</v>
      </c>
      <c r="N648" s="19" t="str">
        <f>ROUND((I648/SUM(I648,J648,K648)), 3)&amp;":"&amp;ROUND((J648/SUM(I648,J648,K648)),3)&amp;":"&amp;ROUND((K648/SUM(I648,J648,K648)),3)</f>
        <v>0.01:0.9:0.09</v>
      </c>
      <c r="O648" s="19">
        <v>1.52</v>
      </c>
      <c r="P648" s="38"/>
    </row>
    <row r="649" spans="1:16" x14ac:dyDescent="0.35">
      <c r="A649" s="19"/>
      <c r="B649" s="19"/>
      <c r="C649" s="19"/>
      <c r="D649" t="s">
        <v>46</v>
      </c>
      <c r="E649" t="s">
        <v>456</v>
      </c>
      <c r="F649" s="19"/>
      <c r="I649" s="19"/>
      <c r="J649" s="19"/>
      <c r="K649" s="20"/>
      <c r="M649" s="21"/>
      <c r="N649" s="19"/>
      <c r="O649" s="19"/>
      <c r="P649" s="38"/>
    </row>
    <row r="650" spans="1:16" x14ac:dyDescent="0.35">
      <c r="A650" s="19"/>
      <c r="B650" s="19"/>
      <c r="C650" s="19"/>
      <c r="D650" t="s">
        <v>457</v>
      </c>
      <c r="E650" t="s">
        <v>458</v>
      </c>
      <c r="F650" s="19"/>
      <c r="I650" s="19"/>
      <c r="J650" s="19"/>
      <c r="K650" s="20"/>
      <c r="M650" s="21"/>
      <c r="N650" s="19"/>
      <c r="O650" s="19"/>
      <c r="P650" s="38"/>
    </row>
    <row r="651" spans="1:16" x14ac:dyDescent="0.35">
      <c r="A651" s="19">
        <v>251</v>
      </c>
      <c r="B651" s="19" t="s">
        <v>468</v>
      </c>
      <c r="C651" s="19" t="s">
        <v>467</v>
      </c>
      <c r="D651" t="s">
        <v>459</v>
      </c>
      <c r="E651" t="s">
        <v>460</v>
      </c>
      <c r="F651" s="19">
        <v>230</v>
      </c>
      <c r="I651" s="19">
        <v>0</v>
      </c>
      <c r="J651" s="19">
        <v>90</v>
      </c>
      <c r="K651" s="20">
        <v>10</v>
      </c>
      <c r="M651" s="21" t="str">
        <f>ROUND((I651/GCD(I651,J651,K651)),1)&amp;":"&amp;ROUND((J651/GCD(I651,J651,K651)),1)&amp;":"&amp;ROUND((K651/GCD(I651,J651,K651)),1)</f>
        <v>0:9:1</v>
      </c>
      <c r="N651" s="19" t="str">
        <f>ROUND((I651/SUM(I651,J651,K651)), 3)&amp;":"&amp;ROUND((J651/SUM(I651,J651,K651)),3)&amp;":"&amp;ROUND((K651/SUM(I651,J651,K651)),3)</f>
        <v>0:0.9:0.1</v>
      </c>
      <c r="O651" s="19">
        <v>1.31</v>
      </c>
      <c r="P651" s="38"/>
    </row>
    <row r="652" spans="1:16" x14ac:dyDescent="0.35">
      <c r="A652" s="19"/>
      <c r="B652" s="19"/>
      <c r="C652" s="19"/>
      <c r="D652" t="s">
        <v>46</v>
      </c>
      <c r="E652" t="s">
        <v>456</v>
      </c>
      <c r="F652" s="19"/>
      <c r="I652" s="19"/>
      <c r="J652" s="19"/>
      <c r="K652" s="20"/>
      <c r="M652" s="21"/>
      <c r="N652" s="19"/>
      <c r="O652" s="19"/>
      <c r="P652" s="38"/>
    </row>
    <row r="653" spans="1:16" x14ac:dyDescent="0.35">
      <c r="A653" s="19"/>
      <c r="B653" s="19"/>
      <c r="C653" s="19"/>
      <c r="D653" t="s">
        <v>457</v>
      </c>
      <c r="E653" t="s">
        <v>458</v>
      </c>
      <c r="F653" s="19"/>
      <c r="I653" s="19"/>
      <c r="J653" s="19"/>
      <c r="K653" s="20"/>
      <c r="M653" s="21"/>
      <c r="N653" s="19"/>
      <c r="O653" s="19"/>
      <c r="P653" s="38"/>
    </row>
    <row r="654" spans="1:16" x14ac:dyDescent="0.35">
      <c r="A654" s="24">
        <v>252</v>
      </c>
      <c r="B654" s="19" t="s">
        <v>469</v>
      </c>
      <c r="C654" s="19" t="s">
        <v>471</v>
      </c>
      <c r="D654" t="s">
        <v>84</v>
      </c>
      <c r="E654" t="s">
        <v>477</v>
      </c>
      <c r="F654" s="19">
        <v>118.53</v>
      </c>
      <c r="I654" s="19">
        <v>100</v>
      </c>
      <c r="J654" s="19">
        <v>0</v>
      </c>
      <c r="K654" s="22"/>
      <c r="L654" s="7"/>
      <c r="M654" s="23" t="str">
        <f>ROUND((I654/GCD(I654,J654)),1)&amp;":"&amp;ROUND((J654/GCD(I654,J654)),1)</f>
        <v>1:0</v>
      </c>
      <c r="N654" s="19" t="str">
        <f>ROUND((I654/SUM(I654,J654)), 2)&amp;":"&amp;ROUND((J654/SUM(I654,J654)),2)</f>
        <v>1:0</v>
      </c>
      <c r="O654" s="19">
        <v>4.0670000000000002</v>
      </c>
      <c r="P654" s="38"/>
    </row>
    <row r="655" spans="1:16" x14ac:dyDescent="0.35">
      <c r="A655" s="24"/>
      <c r="B655" s="19"/>
      <c r="C655" s="19"/>
      <c r="D655" t="s">
        <v>136</v>
      </c>
      <c r="E655" t="s">
        <v>478</v>
      </c>
      <c r="F655" s="19"/>
      <c r="I655" s="19"/>
      <c r="J655" s="19"/>
      <c r="K655" s="22"/>
      <c r="L655" s="7"/>
      <c r="M655" s="23"/>
      <c r="N655" s="19"/>
      <c r="O655" s="19"/>
      <c r="P655" s="38"/>
    </row>
    <row r="656" spans="1:16" x14ac:dyDescent="0.35">
      <c r="A656" s="24">
        <v>253</v>
      </c>
      <c r="B656" s="19" t="s">
        <v>469</v>
      </c>
      <c r="C656" s="19" t="s">
        <v>470</v>
      </c>
      <c r="D656" t="s">
        <v>84</v>
      </c>
      <c r="E656" t="s">
        <v>477</v>
      </c>
      <c r="F656" s="19">
        <v>115.02</v>
      </c>
      <c r="I656" s="19">
        <v>75</v>
      </c>
      <c r="J656" s="19">
        <v>25</v>
      </c>
      <c r="K656" s="22"/>
      <c r="L656" s="7"/>
      <c r="M656" s="23" t="str">
        <f>ROUND((I656/GCD(I656,J656)),1)&amp;":"&amp;ROUND((J656/GCD(I656,J656)),1)</f>
        <v>3:1</v>
      </c>
      <c r="N656" s="19" t="str">
        <f>ROUND((I656/SUM(I656,J656)), 2)&amp;":"&amp;ROUND((J656/SUM(I656,J656)),2)</f>
        <v>0.75:0.25</v>
      </c>
      <c r="O656" s="19">
        <v>3.7570000000000001</v>
      </c>
      <c r="P656" s="38"/>
    </row>
    <row r="657" spans="1:16" x14ac:dyDescent="0.35">
      <c r="A657" s="24"/>
      <c r="B657" s="19"/>
      <c r="C657" s="19"/>
      <c r="D657" t="s">
        <v>136</v>
      </c>
      <c r="E657" t="s">
        <v>478</v>
      </c>
      <c r="F657" s="19"/>
      <c r="I657" s="19"/>
      <c r="J657" s="19"/>
      <c r="K657" s="22"/>
      <c r="L657" s="7"/>
      <c r="M657" s="23"/>
      <c r="N657" s="19"/>
      <c r="O657" s="19"/>
      <c r="P657" s="38"/>
    </row>
    <row r="658" spans="1:16" x14ac:dyDescent="0.35">
      <c r="A658" s="24">
        <v>254</v>
      </c>
      <c r="B658" s="19" t="s">
        <v>469</v>
      </c>
      <c r="C658" s="19" t="s">
        <v>472</v>
      </c>
      <c r="D658" t="s">
        <v>84</v>
      </c>
      <c r="E658" t="s">
        <v>477</v>
      </c>
      <c r="F658" s="19">
        <v>119.69</v>
      </c>
      <c r="I658" s="19">
        <v>50</v>
      </c>
      <c r="J658" s="19">
        <v>50</v>
      </c>
      <c r="K658" s="22"/>
      <c r="L658" s="7"/>
      <c r="M658" s="23" t="str">
        <f>ROUND((I658/GCD(I658,J658)),1)&amp;":"&amp;ROUND((J658/GCD(I658,J658)),1)</f>
        <v>1:1</v>
      </c>
      <c r="N658" s="19" t="str">
        <f>ROUND((I658/SUM(I658,J658)), 2)&amp;":"&amp;ROUND((J658/SUM(I658,J658)),2)</f>
        <v>0.5:0.5</v>
      </c>
      <c r="O658" s="19">
        <v>3.4969999999999999</v>
      </c>
      <c r="P658" s="38"/>
    </row>
    <row r="659" spans="1:16" x14ac:dyDescent="0.35">
      <c r="A659" s="24"/>
      <c r="B659" s="19"/>
      <c r="C659" s="19"/>
      <c r="D659" t="s">
        <v>136</v>
      </c>
      <c r="E659" t="s">
        <v>478</v>
      </c>
      <c r="F659" s="19"/>
      <c r="I659" s="19"/>
      <c r="J659" s="19"/>
      <c r="K659" s="22"/>
      <c r="L659" s="7"/>
      <c r="M659" s="23"/>
      <c r="N659" s="19"/>
      <c r="O659" s="19"/>
      <c r="P659" s="38"/>
    </row>
    <row r="660" spans="1:16" x14ac:dyDescent="0.35">
      <c r="A660" s="24">
        <v>255</v>
      </c>
      <c r="B660" s="19" t="s">
        <v>469</v>
      </c>
      <c r="C660" s="19" t="s">
        <v>473</v>
      </c>
      <c r="D660" t="s">
        <v>84</v>
      </c>
      <c r="E660" t="s">
        <v>477</v>
      </c>
      <c r="F660" s="19">
        <v>116.99</v>
      </c>
      <c r="I660" s="19">
        <v>25</v>
      </c>
      <c r="J660" s="19">
        <v>75</v>
      </c>
      <c r="K660" s="22"/>
      <c r="L660" s="7"/>
      <c r="M660" s="23" t="str">
        <f>ROUND((I660/GCD(I660,J660)),1)&amp;":"&amp;ROUND((J660/GCD(I660,J660)),1)</f>
        <v>1:3</v>
      </c>
      <c r="N660" s="19" t="str">
        <f>ROUND((I660/SUM(I660,J660)), 2)&amp;":"&amp;ROUND((J660/SUM(I660,J660)),2)</f>
        <v>0.25:0.75</v>
      </c>
      <c r="O660" s="19">
        <v>2.85</v>
      </c>
      <c r="P660" s="38"/>
    </row>
    <row r="661" spans="1:16" x14ac:dyDescent="0.35">
      <c r="A661" s="24"/>
      <c r="B661" s="19"/>
      <c r="C661" s="19"/>
      <c r="D661" t="s">
        <v>136</v>
      </c>
      <c r="E661" t="s">
        <v>478</v>
      </c>
      <c r="F661" s="19"/>
      <c r="I661" s="19"/>
      <c r="J661" s="19"/>
      <c r="K661" s="22"/>
      <c r="L661" s="7"/>
      <c r="M661" s="23"/>
      <c r="N661" s="19"/>
      <c r="O661" s="19"/>
      <c r="P661" s="38"/>
    </row>
    <row r="662" spans="1:16" x14ac:dyDescent="0.35">
      <c r="A662" s="24">
        <v>256</v>
      </c>
      <c r="B662" s="19" t="s">
        <v>469</v>
      </c>
      <c r="C662" s="19" t="s">
        <v>474</v>
      </c>
      <c r="D662" t="s">
        <v>84</v>
      </c>
      <c r="E662" t="s">
        <v>477</v>
      </c>
      <c r="F662" s="19">
        <v>109.36</v>
      </c>
      <c r="I662" s="19">
        <v>0</v>
      </c>
      <c r="J662" s="19">
        <v>100</v>
      </c>
      <c r="K662" s="22"/>
      <c r="L662" s="7"/>
      <c r="M662" s="23" t="str">
        <f>ROUND((I662/GCD(I662,J662)),1)&amp;":"&amp;ROUND((J662/GCD(I662,J662)),1)</f>
        <v>0:1</v>
      </c>
      <c r="N662" s="19" t="str">
        <f>ROUND((I662/SUM(I662,J662)), 2)&amp;":"&amp;ROUND((J662/SUM(I662,J662)),2)</f>
        <v>0:1</v>
      </c>
      <c r="O662" s="19">
        <v>2.5910000000000002</v>
      </c>
      <c r="P662" s="38"/>
    </row>
    <row r="663" spans="1:16" x14ac:dyDescent="0.35">
      <c r="A663" s="24"/>
      <c r="B663" s="19"/>
      <c r="C663" s="19"/>
      <c r="D663" t="s">
        <v>136</v>
      </c>
      <c r="E663" t="s">
        <v>478</v>
      </c>
      <c r="F663" s="19"/>
      <c r="I663" s="19"/>
      <c r="J663" s="19"/>
      <c r="K663" s="22"/>
      <c r="L663" s="7"/>
      <c r="M663" s="23"/>
      <c r="N663" s="19"/>
      <c r="O663" s="19"/>
      <c r="P663" s="38"/>
    </row>
    <row r="664" spans="1:16" x14ac:dyDescent="0.35">
      <c r="A664" s="19">
        <v>257</v>
      </c>
      <c r="B664" s="19" t="s">
        <v>481</v>
      </c>
      <c r="C664" s="19" t="s">
        <v>485</v>
      </c>
      <c r="D664" t="s">
        <v>475</v>
      </c>
      <c r="E664" t="s">
        <v>478</v>
      </c>
      <c r="F664" s="19">
        <v>16</v>
      </c>
      <c r="I664" s="19">
        <v>10</v>
      </c>
      <c r="J664" s="19">
        <v>80</v>
      </c>
      <c r="K664" s="20">
        <v>10</v>
      </c>
      <c r="M664" s="21" t="str">
        <f>ROUND((I664/GCD(I664,J664,K664)),1)&amp;":"&amp;ROUND((J664/GCD(I664,J664,K664)),1)&amp;":"&amp;ROUND((K664/GCD(I664,J664,K664)),1)</f>
        <v>1:8:1</v>
      </c>
      <c r="N664" s="19" t="str">
        <f>ROUND((I664/SUM(I664,J664,K664)), 3)&amp;":"&amp;ROUND((J664/SUM(I664,J664,K664)),3)&amp;":"&amp;ROUND((K664/SUM(I664,J664,K664)),3)</f>
        <v>0.1:0.8:0.1</v>
      </c>
      <c r="O664" s="19">
        <v>13.438000000000001</v>
      </c>
      <c r="P664" s="38"/>
    </row>
    <row r="665" spans="1:16" x14ac:dyDescent="0.35">
      <c r="A665" s="19"/>
      <c r="B665" s="19"/>
      <c r="C665" s="19"/>
      <c r="D665" t="s">
        <v>476</v>
      </c>
      <c r="E665" t="s">
        <v>479</v>
      </c>
      <c r="F665" s="19"/>
      <c r="I665" s="19"/>
      <c r="J665" s="19"/>
      <c r="K665" s="20"/>
      <c r="M665" s="21"/>
      <c r="N665" s="19"/>
      <c r="O665" s="19"/>
      <c r="P665" s="38"/>
    </row>
    <row r="666" spans="1:16" x14ac:dyDescent="0.35">
      <c r="A666" s="19"/>
      <c r="B666" s="19"/>
      <c r="C666" s="19"/>
      <c r="D666" t="s">
        <v>329</v>
      </c>
      <c r="E666" t="s">
        <v>480</v>
      </c>
      <c r="F666" s="19"/>
      <c r="I666" s="19"/>
      <c r="J666" s="19"/>
      <c r="K666" s="20"/>
      <c r="M666" s="21"/>
      <c r="N666" s="19"/>
      <c r="O666" s="19"/>
      <c r="P666" s="38"/>
    </row>
    <row r="667" spans="1:16" x14ac:dyDescent="0.35">
      <c r="A667" s="19">
        <v>258</v>
      </c>
      <c r="B667" s="19" t="s">
        <v>481</v>
      </c>
      <c r="C667" s="19" t="s">
        <v>484</v>
      </c>
      <c r="D667" t="s">
        <v>475</v>
      </c>
      <c r="E667" t="s">
        <v>478</v>
      </c>
      <c r="F667" s="19">
        <v>34</v>
      </c>
      <c r="I667" s="19">
        <v>20</v>
      </c>
      <c r="J667" s="19">
        <v>60</v>
      </c>
      <c r="K667" s="20">
        <v>20</v>
      </c>
      <c r="M667" s="21" t="str">
        <f>ROUND((I667/GCD(I667,J667,K667)),1)&amp;":"&amp;ROUND((J667/GCD(I667,J667,K667)),1)&amp;":"&amp;ROUND((K667/GCD(I667,J667,K667)),1)</f>
        <v>1:3:1</v>
      </c>
      <c r="N667" s="19" t="str">
        <f>ROUND((I667/SUM(I667,J667,K667)), 3)&amp;":"&amp;ROUND((J667/SUM(I667,J667,K667)),3)&amp;":"&amp;ROUND((K667/SUM(I667,J667,K667)),3)</f>
        <v>0.2:0.6:0.2</v>
      </c>
      <c r="O667" s="19">
        <v>13.042</v>
      </c>
      <c r="P667" s="38"/>
    </row>
    <row r="668" spans="1:16" x14ac:dyDescent="0.35">
      <c r="A668" s="19"/>
      <c r="B668" s="19"/>
      <c r="C668" s="19"/>
      <c r="D668" t="s">
        <v>476</v>
      </c>
      <c r="E668" t="s">
        <v>479</v>
      </c>
      <c r="F668" s="19"/>
      <c r="I668" s="19"/>
      <c r="J668" s="19"/>
      <c r="K668" s="20"/>
      <c r="M668" s="21"/>
      <c r="N668" s="19"/>
      <c r="O668" s="19"/>
      <c r="P668" s="38"/>
    </row>
    <row r="669" spans="1:16" x14ac:dyDescent="0.35">
      <c r="A669" s="19"/>
      <c r="B669" s="19"/>
      <c r="C669" s="19"/>
      <c r="D669" t="s">
        <v>329</v>
      </c>
      <c r="E669" t="s">
        <v>480</v>
      </c>
      <c r="F669" s="19"/>
      <c r="I669" s="19"/>
      <c r="J669" s="19"/>
      <c r="K669" s="20"/>
      <c r="M669" s="21"/>
      <c r="N669" s="19"/>
      <c r="O669" s="19"/>
      <c r="P669" s="38"/>
    </row>
    <row r="670" spans="1:16" x14ac:dyDescent="0.35">
      <c r="A670" s="19">
        <v>259</v>
      </c>
      <c r="B670" s="19" t="s">
        <v>481</v>
      </c>
      <c r="C670" s="19" t="s">
        <v>483</v>
      </c>
      <c r="D670" t="s">
        <v>475</v>
      </c>
      <c r="E670" t="s">
        <v>478</v>
      </c>
      <c r="F670" s="19">
        <v>59</v>
      </c>
      <c r="I670" s="19">
        <v>15</v>
      </c>
      <c r="J670" s="19">
        <v>40</v>
      </c>
      <c r="K670" s="20">
        <v>15</v>
      </c>
      <c r="M670" s="21" t="str">
        <f>ROUND((I670/GCD(I670,J670,K670)),1)&amp;":"&amp;ROUND((J670/GCD(I670,J670,K670)),1)&amp;":"&amp;ROUND((K670/GCD(I670,J670,K670)),1)</f>
        <v>3:8:3</v>
      </c>
      <c r="N670" s="19" t="str">
        <f>ROUND((I670/SUM(I670,J670,K670)), 3)&amp;":"&amp;ROUND((J670/SUM(I670,J670,K670)),3)&amp;":"&amp;ROUND((K670/SUM(I670,J670,K670)),3)</f>
        <v>0.214:0.571:0.214</v>
      </c>
      <c r="O670" s="19">
        <v>10.356999999999999</v>
      </c>
      <c r="P670" s="38"/>
    </row>
    <row r="671" spans="1:16" x14ac:dyDescent="0.35">
      <c r="A671" s="19"/>
      <c r="B671" s="19"/>
      <c r="C671" s="19"/>
      <c r="D671" t="s">
        <v>476</v>
      </c>
      <c r="E671" t="s">
        <v>479</v>
      </c>
      <c r="F671" s="19"/>
      <c r="I671" s="19"/>
      <c r="J671" s="19"/>
      <c r="K671" s="20"/>
      <c r="M671" s="21"/>
      <c r="N671" s="19"/>
      <c r="O671" s="19"/>
      <c r="P671" s="38"/>
    </row>
    <row r="672" spans="1:16" x14ac:dyDescent="0.35">
      <c r="A672" s="19"/>
      <c r="B672" s="19"/>
      <c r="C672" s="19"/>
      <c r="D672" t="s">
        <v>329</v>
      </c>
      <c r="E672" t="s">
        <v>480</v>
      </c>
      <c r="F672" s="19"/>
      <c r="I672" s="19"/>
      <c r="J672" s="19"/>
      <c r="K672" s="20"/>
      <c r="M672" s="21"/>
      <c r="N672" s="19"/>
      <c r="O672" s="19"/>
      <c r="P672" s="38"/>
    </row>
    <row r="673" spans="1:16" x14ac:dyDescent="0.35">
      <c r="A673" s="19">
        <v>260</v>
      </c>
      <c r="B673" s="19" t="s">
        <v>481</v>
      </c>
      <c r="C673" s="19" t="s">
        <v>482</v>
      </c>
      <c r="D673" t="s">
        <v>475</v>
      </c>
      <c r="E673" t="s">
        <v>478</v>
      </c>
      <c r="F673" s="19">
        <v>102</v>
      </c>
      <c r="I673" s="19">
        <v>40</v>
      </c>
      <c r="J673" s="19">
        <v>20</v>
      </c>
      <c r="K673" s="20">
        <v>40</v>
      </c>
      <c r="M673" s="21" t="str">
        <f>ROUND((I673/GCD(I673,J673,K673)),1)&amp;":"&amp;ROUND((J673/GCD(I673,J673,K673)),1)&amp;":"&amp;ROUND((K673/GCD(I673,J673,K673)),1)</f>
        <v>2:1:2</v>
      </c>
      <c r="N673" s="19" t="str">
        <f>ROUND((I673/SUM(I673,J673,K673)), 3)&amp;":"&amp;ROUND((J673/SUM(I673,J673,K673)),3)&amp;":"&amp;ROUND((K673/SUM(I673,J673,K673)),3)</f>
        <v>0.4:0.2:0.4</v>
      </c>
      <c r="O673" s="19">
        <v>9.3680000000000003</v>
      </c>
      <c r="P673" s="38"/>
    </row>
    <row r="674" spans="1:16" x14ac:dyDescent="0.35">
      <c r="A674" s="19"/>
      <c r="B674" s="19"/>
      <c r="C674" s="19"/>
      <c r="D674" t="s">
        <v>476</v>
      </c>
      <c r="E674" t="s">
        <v>479</v>
      </c>
      <c r="F674" s="19"/>
      <c r="I674" s="19"/>
      <c r="J674" s="19"/>
      <c r="K674" s="20"/>
      <c r="M674" s="21"/>
      <c r="N674" s="19"/>
      <c r="O674" s="19"/>
      <c r="P674" s="38"/>
    </row>
    <row r="675" spans="1:16" x14ac:dyDescent="0.35">
      <c r="A675" s="19"/>
      <c r="B675" s="19"/>
      <c r="C675" s="19"/>
      <c r="D675" t="s">
        <v>329</v>
      </c>
      <c r="E675" t="s">
        <v>480</v>
      </c>
      <c r="F675" s="19"/>
      <c r="I675" s="19"/>
      <c r="J675" s="19"/>
      <c r="K675" s="20"/>
      <c r="M675" s="21"/>
      <c r="N675" s="19"/>
      <c r="O675" s="19"/>
      <c r="P675" s="38"/>
    </row>
    <row r="676" spans="1:16" x14ac:dyDescent="0.35">
      <c r="D676" t="s">
        <v>486</v>
      </c>
    </row>
    <row r="677" spans="1:16" x14ac:dyDescent="0.35">
      <c r="D677" t="s">
        <v>128</v>
      </c>
    </row>
  </sheetData>
  <mergeCells count="2624">
    <mergeCell ref="P667:P669"/>
    <mergeCell ref="P670:P672"/>
    <mergeCell ref="P673:P675"/>
    <mergeCell ref="P2:P3"/>
    <mergeCell ref="P4:P5"/>
    <mergeCell ref="P6:P7"/>
    <mergeCell ref="P8:P9"/>
    <mergeCell ref="P10:P11"/>
    <mergeCell ref="P12:P14"/>
    <mergeCell ref="P15:P16"/>
    <mergeCell ref="P17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40"/>
    <mergeCell ref="P41:P43"/>
    <mergeCell ref="P44:P45"/>
    <mergeCell ref="P46:P48"/>
    <mergeCell ref="P49:P51"/>
    <mergeCell ref="P625:P626"/>
    <mergeCell ref="P627:P628"/>
    <mergeCell ref="P629:P630"/>
    <mergeCell ref="P631:P632"/>
    <mergeCell ref="P633:P635"/>
    <mergeCell ref="P636:P638"/>
    <mergeCell ref="P639:P641"/>
    <mergeCell ref="P642:P644"/>
    <mergeCell ref="P645:P647"/>
    <mergeCell ref="P648:P650"/>
    <mergeCell ref="P651:P653"/>
    <mergeCell ref="P654:P655"/>
    <mergeCell ref="P656:P657"/>
    <mergeCell ref="P658:P659"/>
    <mergeCell ref="P660:P661"/>
    <mergeCell ref="P662:P663"/>
    <mergeCell ref="P664:P666"/>
    <mergeCell ref="A670:A672"/>
    <mergeCell ref="B670:B672"/>
    <mergeCell ref="C670:C672"/>
    <mergeCell ref="F670:F672"/>
    <mergeCell ref="I670:I672"/>
    <mergeCell ref="J670:J672"/>
    <mergeCell ref="K670:K672"/>
    <mergeCell ref="M670:M672"/>
    <mergeCell ref="N670:N672"/>
    <mergeCell ref="O670:O672"/>
    <mergeCell ref="A673:A675"/>
    <mergeCell ref="B673:B675"/>
    <mergeCell ref="C673:C675"/>
    <mergeCell ref="F673:F675"/>
    <mergeCell ref="I673:I675"/>
    <mergeCell ref="J673:J675"/>
    <mergeCell ref="K673:K675"/>
    <mergeCell ref="M673:M675"/>
    <mergeCell ref="N673:N675"/>
    <mergeCell ref="O673:O675"/>
    <mergeCell ref="A664:A666"/>
    <mergeCell ref="B664:B666"/>
    <mergeCell ref="C664:C666"/>
    <mergeCell ref="F664:F666"/>
    <mergeCell ref="I664:I666"/>
    <mergeCell ref="J664:J666"/>
    <mergeCell ref="K664:K666"/>
    <mergeCell ref="M664:M666"/>
    <mergeCell ref="N664:N666"/>
    <mergeCell ref="O664:O666"/>
    <mergeCell ref="A667:A669"/>
    <mergeCell ref="B667:B669"/>
    <mergeCell ref="C667:C669"/>
    <mergeCell ref="F667:F669"/>
    <mergeCell ref="I667:I669"/>
    <mergeCell ref="J667:J669"/>
    <mergeCell ref="K667:K669"/>
    <mergeCell ref="M667:M669"/>
    <mergeCell ref="N667:N669"/>
    <mergeCell ref="O667:O669"/>
    <mergeCell ref="J660:J661"/>
    <mergeCell ref="K660:K661"/>
    <mergeCell ref="M660:M661"/>
    <mergeCell ref="N660:N661"/>
    <mergeCell ref="O660:O661"/>
    <mergeCell ref="I662:I663"/>
    <mergeCell ref="J662:J663"/>
    <mergeCell ref="K662:K663"/>
    <mergeCell ref="M662:M663"/>
    <mergeCell ref="N662:N663"/>
    <mergeCell ref="O662:O663"/>
    <mergeCell ref="F656:F657"/>
    <mergeCell ref="F658:F659"/>
    <mergeCell ref="F660:F661"/>
    <mergeCell ref="F662:F663"/>
    <mergeCell ref="J654:J655"/>
    <mergeCell ref="K654:K655"/>
    <mergeCell ref="M654:M655"/>
    <mergeCell ref="N654:N655"/>
    <mergeCell ref="O654:O655"/>
    <mergeCell ref="I656:I657"/>
    <mergeCell ref="J656:J657"/>
    <mergeCell ref="K656:K657"/>
    <mergeCell ref="M656:M657"/>
    <mergeCell ref="N656:N657"/>
    <mergeCell ref="O656:O657"/>
    <mergeCell ref="I658:I659"/>
    <mergeCell ref="J658:J659"/>
    <mergeCell ref="K658:K659"/>
    <mergeCell ref="M658:M659"/>
    <mergeCell ref="N658:N659"/>
    <mergeCell ref="O658:O659"/>
    <mergeCell ref="A654:A655"/>
    <mergeCell ref="A656:A657"/>
    <mergeCell ref="A658:A659"/>
    <mergeCell ref="A660:A661"/>
    <mergeCell ref="A662:A663"/>
    <mergeCell ref="B654:B655"/>
    <mergeCell ref="B656:B657"/>
    <mergeCell ref="B658:B659"/>
    <mergeCell ref="B660:B661"/>
    <mergeCell ref="B662:B663"/>
    <mergeCell ref="C654:C655"/>
    <mergeCell ref="C656:C657"/>
    <mergeCell ref="C658:C659"/>
    <mergeCell ref="C660:C661"/>
    <mergeCell ref="C662:C663"/>
    <mergeCell ref="F654:F655"/>
    <mergeCell ref="I654:I655"/>
    <mergeCell ref="I660:I661"/>
    <mergeCell ref="B623:B624"/>
    <mergeCell ref="A627:A628"/>
    <mergeCell ref="B627:B628"/>
    <mergeCell ref="C621:C622"/>
    <mergeCell ref="C627:C628"/>
    <mergeCell ref="F627:F628"/>
    <mergeCell ref="I621:I622"/>
    <mergeCell ref="J621:J622"/>
    <mergeCell ref="K621:K622"/>
    <mergeCell ref="M621:M622"/>
    <mergeCell ref="N621:N622"/>
    <mergeCell ref="O621:O622"/>
    <mergeCell ref="I623:I624"/>
    <mergeCell ref="J623:J624"/>
    <mergeCell ref="I627:I628"/>
    <mergeCell ref="J627:J628"/>
    <mergeCell ref="K627:K628"/>
    <mergeCell ref="M627:M628"/>
    <mergeCell ref="N627:N628"/>
    <mergeCell ref="O627:O628"/>
    <mergeCell ref="A625:A626"/>
    <mergeCell ref="B625:B626"/>
    <mergeCell ref="C623:C624"/>
    <mergeCell ref="C625:C626"/>
    <mergeCell ref="I609:I611"/>
    <mergeCell ref="J609:J611"/>
    <mergeCell ref="K609:K611"/>
    <mergeCell ref="M609:M611"/>
    <mergeCell ref="N609:N611"/>
    <mergeCell ref="O609:O611"/>
    <mergeCell ref="I612:I614"/>
    <mergeCell ref="J612:J614"/>
    <mergeCell ref="K612:K614"/>
    <mergeCell ref="M612:M614"/>
    <mergeCell ref="N612:N614"/>
    <mergeCell ref="O612:O614"/>
    <mergeCell ref="F607:F608"/>
    <mergeCell ref="F609:F611"/>
    <mergeCell ref="F612:F614"/>
    <mergeCell ref="C605:C606"/>
    <mergeCell ref="A605:A606"/>
    <mergeCell ref="B605:B606"/>
    <mergeCell ref="A607:A608"/>
    <mergeCell ref="B607:B608"/>
    <mergeCell ref="C607:C608"/>
    <mergeCell ref="C609:C611"/>
    <mergeCell ref="A609:A611"/>
    <mergeCell ref="B609:B611"/>
    <mergeCell ref="A612:A614"/>
    <mergeCell ref="B612:B614"/>
    <mergeCell ref="C612:C614"/>
    <mergeCell ref="B603:B604"/>
    <mergeCell ref="C603:C604"/>
    <mergeCell ref="A603:A604"/>
    <mergeCell ref="I603:I604"/>
    <mergeCell ref="J603:J604"/>
    <mergeCell ref="K603:K604"/>
    <mergeCell ref="M603:M604"/>
    <mergeCell ref="N603:N604"/>
    <mergeCell ref="O603:O604"/>
    <mergeCell ref="I605:I606"/>
    <mergeCell ref="J605:J606"/>
    <mergeCell ref="K605:K606"/>
    <mergeCell ref="M605:M606"/>
    <mergeCell ref="N605:N606"/>
    <mergeCell ref="O605:O606"/>
    <mergeCell ref="I607:I608"/>
    <mergeCell ref="J607:J608"/>
    <mergeCell ref="K607:K608"/>
    <mergeCell ref="M607:M608"/>
    <mergeCell ref="N607:N608"/>
    <mergeCell ref="O607:O608"/>
    <mergeCell ref="F603:F604"/>
    <mergeCell ref="F605:F606"/>
    <mergeCell ref="O450:O451"/>
    <mergeCell ref="O22:O23"/>
    <mergeCell ref="O82:O83"/>
    <mergeCell ref="O166:O167"/>
    <mergeCell ref="A590:A592"/>
    <mergeCell ref="B590:B592"/>
    <mergeCell ref="C590:C592"/>
    <mergeCell ref="F590:F592"/>
    <mergeCell ref="I590:I592"/>
    <mergeCell ref="J590:J592"/>
    <mergeCell ref="K590:K592"/>
    <mergeCell ref="M590:M592"/>
    <mergeCell ref="N590:N592"/>
    <mergeCell ref="O237:O239"/>
    <mergeCell ref="O234:O236"/>
    <mergeCell ref="O240:O242"/>
    <mergeCell ref="O572:O574"/>
    <mergeCell ref="O575:O577"/>
    <mergeCell ref="O590:O592"/>
    <mergeCell ref="O587:O589"/>
    <mergeCell ref="O578:O580"/>
    <mergeCell ref="O581:O583"/>
    <mergeCell ref="O584:O586"/>
    <mergeCell ref="O80:O81"/>
    <mergeCell ref="A584:A586"/>
    <mergeCell ref="B584:B586"/>
    <mergeCell ref="C584:C586"/>
    <mergeCell ref="F584:F586"/>
    <mergeCell ref="I584:I586"/>
    <mergeCell ref="J584:J586"/>
    <mergeCell ref="K584:K586"/>
    <mergeCell ref="M584:M586"/>
    <mergeCell ref="N584:N586"/>
    <mergeCell ref="A587:A589"/>
    <mergeCell ref="B587:B589"/>
    <mergeCell ref="C587:C589"/>
    <mergeCell ref="F587:F589"/>
    <mergeCell ref="I587:I589"/>
    <mergeCell ref="J587:J589"/>
    <mergeCell ref="K587:K589"/>
    <mergeCell ref="M587:M589"/>
    <mergeCell ref="N587:N589"/>
    <mergeCell ref="A578:A580"/>
    <mergeCell ref="B578:B580"/>
    <mergeCell ref="C578:C580"/>
    <mergeCell ref="F578:F580"/>
    <mergeCell ref="I578:I580"/>
    <mergeCell ref="J578:J580"/>
    <mergeCell ref="K578:K580"/>
    <mergeCell ref="M578:M580"/>
    <mergeCell ref="N578:N580"/>
    <mergeCell ref="A581:A583"/>
    <mergeCell ref="B581:B583"/>
    <mergeCell ref="C581:C583"/>
    <mergeCell ref="F581:F583"/>
    <mergeCell ref="I581:I583"/>
    <mergeCell ref="J581:J583"/>
    <mergeCell ref="K581:K583"/>
    <mergeCell ref="M581:M583"/>
    <mergeCell ref="N581:N583"/>
    <mergeCell ref="A572:A574"/>
    <mergeCell ref="B572:B574"/>
    <mergeCell ref="C572:C574"/>
    <mergeCell ref="F572:F574"/>
    <mergeCell ref="I572:I574"/>
    <mergeCell ref="J572:J574"/>
    <mergeCell ref="K572:K574"/>
    <mergeCell ref="M572:M574"/>
    <mergeCell ref="N572:N574"/>
    <mergeCell ref="A575:A577"/>
    <mergeCell ref="B575:B577"/>
    <mergeCell ref="C575:C577"/>
    <mergeCell ref="F575:F577"/>
    <mergeCell ref="I575:I577"/>
    <mergeCell ref="J575:J577"/>
    <mergeCell ref="K575:K577"/>
    <mergeCell ref="M575:M577"/>
    <mergeCell ref="N575:N577"/>
    <mergeCell ref="O191:O193"/>
    <mergeCell ref="O194:O196"/>
    <mergeCell ref="O197:O198"/>
    <mergeCell ref="O199:O201"/>
    <mergeCell ref="O202:O203"/>
    <mergeCell ref="O204:O206"/>
    <mergeCell ref="O207:O208"/>
    <mergeCell ref="O209:O211"/>
    <mergeCell ref="O168:O169"/>
    <mergeCell ref="O170:O172"/>
    <mergeCell ref="O173:O174"/>
    <mergeCell ref="O175:O177"/>
    <mergeCell ref="O178:O180"/>
    <mergeCell ref="I569:I571"/>
    <mergeCell ref="J569:J571"/>
    <mergeCell ref="K569:K571"/>
    <mergeCell ref="O563:O565"/>
    <mergeCell ref="O566:O568"/>
    <mergeCell ref="O569:O571"/>
    <mergeCell ref="M554:M556"/>
    <mergeCell ref="N554:N556"/>
    <mergeCell ref="M557:M559"/>
    <mergeCell ref="N557:N559"/>
    <mergeCell ref="M560:M562"/>
    <mergeCell ref="N560:N562"/>
    <mergeCell ref="M563:M565"/>
    <mergeCell ref="N563:N565"/>
    <mergeCell ref="M566:M568"/>
    <mergeCell ref="N566:N568"/>
    <mergeCell ref="M569:M571"/>
    <mergeCell ref="N569:N571"/>
    <mergeCell ref="O448:O449"/>
    <mergeCell ref="O554:O556"/>
    <mergeCell ref="O557:O559"/>
    <mergeCell ref="O560:O562"/>
    <mergeCell ref="M495:M496"/>
    <mergeCell ref="N495:N496"/>
    <mergeCell ref="M497:M498"/>
    <mergeCell ref="N497:N498"/>
    <mergeCell ref="O497:O498"/>
    <mergeCell ref="O491:O492"/>
    <mergeCell ref="O125:O126"/>
    <mergeCell ref="I554:I556"/>
    <mergeCell ref="J554:J556"/>
    <mergeCell ref="K554:K556"/>
    <mergeCell ref="I557:I559"/>
    <mergeCell ref="J557:J559"/>
    <mergeCell ref="K557:K559"/>
    <mergeCell ref="I560:I562"/>
    <mergeCell ref="J560:J562"/>
    <mergeCell ref="K560:K562"/>
    <mergeCell ref="I491:I492"/>
    <mergeCell ref="J491:J492"/>
    <mergeCell ref="I344:I346"/>
    <mergeCell ref="J344:J346"/>
    <mergeCell ref="K344:K346"/>
    <mergeCell ref="M344:M346"/>
    <mergeCell ref="N344:N346"/>
    <mergeCell ref="I326:I328"/>
    <mergeCell ref="J326:J328"/>
    <mergeCell ref="K326:K328"/>
    <mergeCell ref="M326:M328"/>
    <mergeCell ref="N326:N328"/>
    <mergeCell ref="I329:I331"/>
    <mergeCell ref="I563:I565"/>
    <mergeCell ref="J563:J565"/>
    <mergeCell ref="K563:K565"/>
    <mergeCell ref="I566:I568"/>
    <mergeCell ref="J566:J568"/>
    <mergeCell ref="K566:K568"/>
    <mergeCell ref="O487:O488"/>
    <mergeCell ref="O485:O486"/>
    <mergeCell ref="O483:O484"/>
    <mergeCell ref="O495:O496"/>
    <mergeCell ref="I495:I496"/>
    <mergeCell ref="J495:J496"/>
    <mergeCell ref="I497:I498"/>
    <mergeCell ref="J497:J498"/>
    <mergeCell ref="M489:M490"/>
    <mergeCell ref="N489:N490"/>
    <mergeCell ref="M491:M492"/>
    <mergeCell ref="N491:N492"/>
    <mergeCell ref="M493:M494"/>
    <mergeCell ref="N493:N494"/>
    <mergeCell ref="O493:O494"/>
    <mergeCell ref="O489:O490"/>
    <mergeCell ref="M483:M484"/>
    <mergeCell ref="N483:N484"/>
    <mergeCell ref="M485:M486"/>
    <mergeCell ref="N485:N486"/>
    <mergeCell ref="M487:M488"/>
    <mergeCell ref="N487:N488"/>
    <mergeCell ref="I489:I490"/>
    <mergeCell ref="J489:J490"/>
    <mergeCell ref="M518:M520"/>
    <mergeCell ref="N518:N520"/>
    <mergeCell ref="A551:A553"/>
    <mergeCell ref="B551:B553"/>
    <mergeCell ref="C551:C553"/>
    <mergeCell ref="F551:F553"/>
    <mergeCell ref="I551:I553"/>
    <mergeCell ref="J551:J553"/>
    <mergeCell ref="K551:K553"/>
    <mergeCell ref="M551:M553"/>
    <mergeCell ref="N551:N553"/>
    <mergeCell ref="O551:O55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2"/>
    <mergeCell ref="O103:O105"/>
    <mergeCell ref="K100:K102"/>
    <mergeCell ref="K103:K105"/>
    <mergeCell ref="A548:A550"/>
    <mergeCell ref="B548:B550"/>
    <mergeCell ref="C548:C550"/>
    <mergeCell ref="F548:F550"/>
    <mergeCell ref="I548:I550"/>
    <mergeCell ref="J548:J550"/>
    <mergeCell ref="K548:K550"/>
    <mergeCell ref="M548:M550"/>
    <mergeCell ref="N548:N550"/>
    <mergeCell ref="O548:O550"/>
    <mergeCell ref="B489:B490"/>
    <mergeCell ref="A489:A490"/>
    <mergeCell ref="C489:C490"/>
    <mergeCell ref="C491:C492"/>
    <mergeCell ref="C493:C494"/>
    <mergeCell ref="C495:C496"/>
    <mergeCell ref="C497:C498"/>
    <mergeCell ref="A491:A492"/>
    <mergeCell ref="B491:B492"/>
    <mergeCell ref="A493:A494"/>
    <mergeCell ref="B493:B494"/>
    <mergeCell ref="A495:A496"/>
    <mergeCell ref="B495:B496"/>
    <mergeCell ref="A497:A498"/>
    <mergeCell ref="B497:B498"/>
    <mergeCell ref="F489:F490"/>
    <mergeCell ref="F491:F492"/>
    <mergeCell ref="F493:F494"/>
    <mergeCell ref="F495:F496"/>
    <mergeCell ref="F497:F498"/>
    <mergeCell ref="A480:A482"/>
    <mergeCell ref="B480:B482"/>
    <mergeCell ref="C480:C482"/>
    <mergeCell ref="F480:F482"/>
    <mergeCell ref="I480:I482"/>
    <mergeCell ref="J480:J482"/>
    <mergeCell ref="K480:K482"/>
    <mergeCell ref="M480:M482"/>
    <mergeCell ref="N480:N482"/>
    <mergeCell ref="I493:I494"/>
    <mergeCell ref="J493:J494"/>
    <mergeCell ref="A483:A484"/>
    <mergeCell ref="B483:B484"/>
    <mergeCell ref="C483:C484"/>
    <mergeCell ref="A485:A486"/>
    <mergeCell ref="B485:B486"/>
    <mergeCell ref="C485:C486"/>
    <mergeCell ref="A487:A488"/>
    <mergeCell ref="B487:B488"/>
    <mergeCell ref="C487:C488"/>
    <mergeCell ref="F483:F484"/>
    <mergeCell ref="F485:F486"/>
    <mergeCell ref="F487:F488"/>
    <mergeCell ref="I483:I484"/>
    <mergeCell ref="J483:J484"/>
    <mergeCell ref="K483:K484"/>
    <mergeCell ref="I485:I486"/>
    <mergeCell ref="J485:J486"/>
    <mergeCell ref="I487:I488"/>
    <mergeCell ref="J487:J488"/>
    <mergeCell ref="K485:K486"/>
    <mergeCell ref="K487:K488"/>
    <mergeCell ref="A474:A476"/>
    <mergeCell ref="B474:B476"/>
    <mergeCell ref="C474:C476"/>
    <mergeCell ref="F474:F476"/>
    <mergeCell ref="I474:I476"/>
    <mergeCell ref="J474:J476"/>
    <mergeCell ref="K474:K476"/>
    <mergeCell ref="M474:M476"/>
    <mergeCell ref="N474:N476"/>
    <mergeCell ref="A477:A479"/>
    <mergeCell ref="B477:B479"/>
    <mergeCell ref="C477:C479"/>
    <mergeCell ref="F477:F479"/>
    <mergeCell ref="I477:I479"/>
    <mergeCell ref="J477:J479"/>
    <mergeCell ref="K477:K479"/>
    <mergeCell ref="M477:M479"/>
    <mergeCell ref="N477:N479"/>
    <mergeCell ref="A468:A470"/>
    <mergeCell ref="B468:B470"/>
    <mergeCell ref="C468:C470"/>
    <mergeCell ref="F468:F470"/>
    <mergeCell ref="I468:I470"/>
    <mergeCell ref="J468:J470"/>
    <mergeCell ref="K468:K470"/>
    <mergeCell ref="M468:M470"/>
    <mergeCell ref="N468:N470"/>
    <mergeCell ref="A471:A473"/>
    <mergeCell ref="B471:B473"/>
    <mergeCell ref="C471:C473"/>
    <mergeCell ref="F471:F473"/>
    <mergeCell ref="I471:I473"/>
    <mergeCell ref="J471:J473"/>
    <mergeCell ref="K471:K473"/>
    <mergeCell ref="M471:M473"/>
    <mergeCell ref="N471:N473"/>
    <mergeCell ref="A462:A464"/>
    <mergeCell ref="B462:B464"/>
    <mergeCell ref="C462:C464"/>
    <mergeCell ref="F462:F464"/>
    <mergeCell ref="I462:I464"/>
    <mergeCell ref="J462:J464"/>
    <mergeCell ref="K462:K464"/>
    <mergeCell ref="M462:M464"/>
    <mergeCell ref="N462:N464"/>
    <mergeCell ref="A465:A467"/>
    <mergeCell ref="B465:B467"/>
    <mergeCell ref="C465:C467"/>
    <mergeCell ref="F465:F467"/>
    <mergeCell ref="I465:I467"/>
    <mergeCell ref="J465:J467"/>
    <mergeCell ref="K465:K467"/>
    <mergeCell ref="M465:M467"/>
    <mergeCell ref="N465:N467"/>
    <mergeCell ref="A456:A458"/>
    <mergeCell ref="B456:B458"/>
    <mergeCell ref="C456:C458"/>
    <mergeCell ref="F456:F458"/>
    <mergeCell ref="I456:I458"/>
    <mergeCell ref="J456:J458"/>
    <mergeCell ref="K456:K458"/>
    <mergeCell ref="M456:M458"/>
    <mergeCell ref="N456:N458"/>
    <mergeCell ref="A459:A461"/>
    <mergeCell ref="B459:B461"/>
    <mergeCell ref="C459:C461"/>
    <mergeCell ref="F459:F461"/>
    <mergeCell ref="I459:I461"/>
    <mergeCell ref="J459:J461"/>
    <mergeCell ref="K459:K461"/>
    <mergeCell ref="M459:M461"/>
    <mergeCell ref="N459:N461"/>
    <mergeCell ref="A422:A424"/>
    <mergeCell ref="B422:B424"/>
    <mergeCell ref="C422:C424"/>
    <mergeCell ref="I413:I415"/>
    <mergeCell ref="J413:J415"/>
    <mergeCell ref="K413:K415"/>
    <mergeCell ref="I416:I418"/>
    <mergeCell ref="I419:I421"/>
    <mergeCell ref="J416:J418"/>
    <mergeCell ref="K416:K418"/>
    <mergeCell ref="J419:J421"/>
    <mergeCell ref="K419:K421"/>
    <mergeCell ref="I422:I424"/>
    <mergeCell ref="J422:J424"/>
    <mergeCell ref="K422:K424"/>
    <mergeCell ref="M413:M415"/>
    <mergeCell ref="N413:N415"/>
    <mergeCell ref="M416:M418"/>
    <mergeCell ref="N416:N418"/>
    <mergeCell ref="M419:M421"/>
    <mergeCell ref="N419:N421"/>
    <mergeCell ref="M422:M424"/>
    <mergeCell ref="N422:N424"/>
    <mergeCell ref="F413:F415"/>
    <mergeCell ref="F416:F418"/>
    <mergeCell ref="F419:F421"/>
    <mergeCell ref="F422:F424"/>
    <mergeCell ref="A411:A412"/>
    <mergeCell ref="B411:B412"/>
    <mergeCell ref="C411:C412"/>
    <mergeCell ref="F411:F412"/>
    <mergeCell ref="I411:I412"/>
    <mergeCell ref="J411:J412"/>
    <mergeCell ref="K411:K412"/>
    <mergeCell ref="M411:M412"/>
    <mergeCell ref="N411:N412"/>
    <mergeCell ref="A413:A415"/>
    <mergeCell ref="B413:B415"/>
    <mergeCell ref="C413:C415"/>
    <mergeCell ref="A416:A418"/>
    <mergeCell ref="B416:B418"/>
    <mergeCell ref="C416:C418"/>
    <mergeCell ref="C419:C421"/>
    <mergeCell ref="B419:B421"/>
    <mergeCell ref="A419:A421"/>
    <mergeCell ref="C408:C410"/>
    <mergeCell ref="B408:B410"/>
    <mergeCell ref="A408:A410"/>
    <mergeCell ref="F399:F401"/>
    <mergeCell ref="F402:F404"/>
    <mergeCell ref="F405:F407"/>
    <mergeCell ref="F408:F410"/>
    <mergeCell ref="I399:I401"/>
    <mergeCell ref="J399:J401"/>
    <mergeCell ref="K399:K401"/>
    <mergeCell ref="M399:M401"/>
    <mergeCell ref="N399:N401"/>
    <mergeCell ref="I402:I404"/>
    <mergeCell ref="J402:J404"/>
    <mergeCell ref="K402:K404"/>
    <mergeCell ref="M402:M404"/>
    <mergeCell ref="N402:N404"/>
    <mergeCell ref="I405:I407"/>
    <mergeCell ref="J405:J407"/>
    <mergeCell ref="K405:K407"/>
    <mergeCell ref="M405:M407"/>
    <mergeCell ref="N405:N407"/>
    <mergeCell ref="I408:I410"/>
    <mergeCell ref="J408:J410"/>
    <mergeCell ref="K408:K410"/>
    <mergeCell ref="M408:M410"/>
    <mergeCell ref="N408:N410"/>
    <mergeCell ref="A397:A398"/>
    <mergeCell ref="B397:B398"/>
    <mergeCell ref="C397:C398"/>
    <mergeCell ref="F397:F398"/>
    <mergeCell ref="I397:I398"/>
    <mergeCell ref="J397:J398"/>
    <mergeCell ref="K397:K398"/>
    <mergeCell ref="M397:M398"/>
    <mergeCell ref="N397:N398"/>
    <mergeCell ref="A399:A401"/>
    <mergeCell ref="B399:B401"/>
    <mergeCell ref="C399:C401"/>
    <mergeCell ref="A402:A404"/>
    <mergeCell ref="B402:B404"/>
    <mergeCell ref="C402:C404"/>
    <mergeCell ref="C405:C407"/>
    <mergeCell ref="B405:B407"/>
    <mergeCell ref="A405:A407"/>
    <mergeCell ref="F389:F390"/>
    <mergeCell ref="F391:F392"/>
    <mergeCell ref="F393:F394"/>
    <mergeCell ref="F395:F396"/>
    <mergeCell ref="I389:I390"/>
    <mergeCell ref="J389:J390"/>
    <mergeCell ref="K389:K390"/>
    <mergeCell ref="M389:M390"/>
    <mergeCell ref="N389:N390"/>
    <mergeCell ref="I391:I392"/>
    <mergeCell ref="J391:J392"/>
    <mergeCell ref="K391:K392"/>
    <mergeCell ref="M391:M392"/>
    <mergeCell ref="N391:N392"/>
    <mergeCell ref="I393:I394"/>
    <mergeCell ref="J393:J394"/>
    <mergeCell ref="K393:K394"/>
    <mergeCell ref="M393:M394"/>
    <mergeCell ref="N393:N394"/>
    <mergeCell ref="I395:I396"/>
    <mergeCell ref="J395:J396"/>
    <mergeCell ref="K395:K396"/>
    <mergeCell ref="M395:M396"/>
    <mergeCell ref="N395:N396"/>
    <mergeCell ref="F386:F388"/>
    <mergeCell ref="I386:I388"/>
    <mergeCell ref="J386:J388"/>
    <mergeCell ref="K386:K388"/>
    <mergeCell ref="M386:M388"/>
    <mergeCell ref="N386:N388"/>
    <mergeCell ref="F380:F382"/>
    <mergeCell ref="I380:I382"/>
    <mergeCell ref="J380:J382"/>
    <mergeCell ref="K380:K382"/>
    <mergeCell ref="M380:M382"/>
    <mergeCell ref="N380:N382"/>
    <mergeCell ref="F383:F385"/>
    <mergeCell ref="I383:I385"/>
    <mergeCell ref="J383:J385"/>
    <mergeCell ref="K383:K385"/>
    <mergeCell ref="M383:M385"/>
    <mergeCell ref="N383:N385"/>
    <mergeCell ref="F374:F376"/>
    <mergeCell ref="I374:I376"/>
    <mergeCell ref="J374:J376"/>
    <mergeCell ref="K374:K376"/>
    <mergeCell ref="M374:M376"/>
    <mergeCell ref="N374:N376"/>
    <mergeCell ref="F377:F379"/>
    <mergeCell ref="I377:I379"/>
    <mergeCell ref="J377:J379"/>
    <mergeCell ref="K377:K379"/>
    <mergeCell ref="M377:M379"/>
    <mergeCell ref="N377:N379"/>
    <mergeCell ref="F368:F370"/>
    <mergeCell ref="I368:I370"/>
    <mergeCell ref="J368:J370"/>
    <mergeCell ref="K368:K370"/>
    <mergeCell ref="M368:M370"/>
    <mergeCell ref="N368:N370"/>
    <mergeCell ref="F371:F373"/>
    <mergeCell ref="I371:I373"/>
    <mergeCell ref="J371:J373"/>
    <mergeCell ref="K371:K373"/>
    <mergeCell ref="M371:M373"/>
    <mergeCell ref="N371:N373"/>
    <mergeCell ref="F362:F364"/>
    <mergeCell ref="I362:I364"/>
    <mergeCell ref="J362:J364"/>
    <mergeCell ref="K362:K364"/>
    <mergeCell ref="M362:M364"/>
    <mergeCell ref="N362:N364"/>
    <mergeCell ref="F365:F367"/>
    <mergeCell ref="I365:I367"/>
    <mergeCell ref="J365:J367"/>
    <mergeCell ref="K365:K367"/>
    <mergeCell ref="M365:M367"/>
    <mergeCell ref="N365:N367"/>
    <mergeCell ref="K356:K358"/>
    <mergeCell ref="M356:M358"/>
    <mergeCell ref="N356:N358"/>
    <mergeCell ref="F359:F361"/>
    <mergeCell ref="I359:I361"/>
    <mergeCell ref="J359:J361"/>
    <mergeCell ref="K359:K361"/>
    <mergeCell ref="M359:M361"/>
    <mergeCell ref="N359:N361"/>
    <mergeCell ref="A395:A396"/>
    <mergeCell ref="B395:B396"/>
    <mergeCell ref="C395:C396"/>
    <mergeCell ref="F347:F349"/>
    <mergeCell ref="I347:I349"/>
    <mergeCell ref="J347:J349"/>
    <mergeCell ref="K347:K349"/>
    <mergeCell ref="M347:M349"/>
    <mergeCell ref="N347:N349"/>
    <mergeCell ref="F350:F352"/>
    <mergeCell ref="I350:I352"/>
    <mergeCell ref="J350:J352"/>
    <mergeCell ref="K350:K352"/>
    <mergeCell ref="M350:M352"/>
    <mergeCell ref="N350:N352"/>
    <mergeCell ref="F353:F355"/>
    <mergeCell ref="I353:I355"/>
    <mergeCell ref="J353:J355"/>
    <mergeCell ref="K353:K355"/>
    <mergeCell ref="M353:M355"/>
    <mergeCell ref="N353:N355"/>
    <mergeCell ref="F356:F358"/>
    <mergeCell ref="I356:I358"/>
    <mergeCell ref="J356:J358"/>
    <mergeCell ref="C386:C388"/>
    <mergeCell ref="A386:A388"/>
    <mergeCell ref="B386:B388"/>
    <mergeCell ref="B389:B390"/>
    <mergeCell ref="A389:A390"/>
    <mergeCell ref="C389:C390"/>
    <mergeCell ref="C391:C392"/>
    <mergeCell ref="C393:C394"/>
    <mergeCell ref="B391:B392"/>
    <mergeCell ref="B393:B394"/>
    <mergeCell ref="A391:A392"/>
    <mergeCell ref="A393:A394"/>
    <mergeCell ref="C377:C379"/>
    <mergeCell ref="B377:B379"/>
    <mergeCell ref="A377:A379"/>
    <mergeCell ref="C380:C382"/>
    <mergeCell ref="C383:C385"/>
    <mergeCell ref="B380:B382"/>
    <mergeCell ref="B383:B385"/>
    <mergeCell ref="A380:A382"/>
    <mergeCell ref="A383:A385"/>
    <mergeCell ref="A371:A373"/>
    <mergeCell ref="B371:B373"/>
    <mergeCell ref="C371:C373"/>
    <mergeCell ref="A368:A370"/>
    <mergeCell ref="B368:B370"/>
    <mergeCell ref="C374:C376"/>
    <mergeCell ref="B374:B376"/>
    <mergeCell ref="A374:A376"/>
    <mergeCell ref="C350:C352"/>
    <mergeCell ref="B350:B352"/>
    <mergeCell ref="A350:A352"/>
    <mergeCell ref="A353:A355"/>
    <mergeCell ref="B353:B355"/>
    <mergeCell ref="C353:C355"/>
    <mergeCell ref="C368:C370"/>
    <mergeCell ref="A356:A358"/>
    <mergeCell ref="B356:B358"/>
    <mergeCell ref="C356:C358"/>
    <mergeCell ref="A359:A361"/>
    <mergeCell ref="B359:B361"/>
    <mergeCell ref="C359:C361"/>
    <mergeCell ref="A365:A367"/>
    <mergeCell ref="B365:B367"/>
    <mergeCell ref="C365:C367"/>
    <mergeCell ref="A362:A364"/>
    <mergeCell ref="B362:B364"/>
    <mergeCell ref="C362:C364"/>
    <mergeCell ref="A347:A349"/>
    <mergeCell ref="B347:B349"/>
    <mergeCell ref="C347:C349"/>
    <mergeCell ref="I338:I340"/>
    <mergeCell ref="J338:J340"/>
    <mergeCell ref="K338:K340"/>
    <mergeCell ref="M338:M340"/>
    <mergeCell ref="N338:N340"/>
    <mergeCell ref="I341:I343"/>
    <mergeCell ref="J341:J343"/>
    <mergeCell ref="K341:K343"/>
    <mergeCell ref="M341:M343"/>
    <mergeCell ref="N341:N343"/>
    <mergeCell ref="B338:B340"/>
    <mergeCell ref="B341:B343"/>
    <mergeCell ref="I332:I334"/>
    <mergeCell ref="J332:J334"/>
    <mergeCell ref="K332:K334"/>
    <mergeCell ref="M332:M334"/>
    <mergeCell ref="N332:N334"/>
    <mergeCell ref="I335:I337"/>
    <mergeCell ref="J335:J337"/>
    <mergeCell ref="K335:K337"/>
    <mergeCell ref="M335:M337"/>
    <mergeCell ref="N335:N337"/>
    <mergeCell ref="A332:A334"/>
    <mergeCell ref="A335:A337"/>
    <mergeCell ref="A338:A340"/>
    <mergeCell ref="A341:A343"/>
    <mergeCell ref="J329:J331"/>
    <mergeCell ref="K329:K331"/>
    <mergeCell ref="M329:M331"/>
    <mergeCell ref="N329:N331"/>
    <mergeCell ref="I320:I322"/>
    <mergeCell ref="J320:J322"/>
    <mergeCell ref="K320:K322"/>
    <mergeCell ref="M320:M322"/>
    <mergeCell ref="N320:N322"/>
    <mergeCell ref="I323:I325"/>
    <mergeCell ref="J323:J325"/>
    <mergeCell ref="K323:K325"/>
    <mergeCell ref="M323:M325"/>
    <mergeCell ref="N323:N325"/>
    <mergeCell ref="I314:I316"/>
    <mergeCell ref="J314:J316"/>
    <mergeCell ref="K314:K316"/>
    <mergeCell ref="M314:M316"/>
    <mergeCell ref="N314:N316"/>
    <mergeCell ref="I317:I319"/>
    <mergeCell ref="J317:J319"/>
    <mergeCell ref="K317:K319"/>
    <mergeCell ref="M317:M319"/>
    <mergeCell ref="N317:N319"/>
    <mergeCell ref="I308:I310"/>
    <mergeCell ref="J308:J310"/>
    <mergeCell ref="K308:K310"/>
    <mergeCell ref="M308:M310"/>
    <mergeCell ref="N308:N310"/>
    <mergeCell ref="I311:I313"/>
    <mergeCell ref="J311:J313"/>
    <mergeCell ref="K311:K313"/>
    <mergeCell ref="M311:M313"/>
    <mergeCell ref="N311:N313"/>
    <mergeCell ref="I302:I304"/>
    <mergeCell ref="J302:J304"/>
    <mergeCell ref="K302:K304"/>
    <mergeCell ref="M302:M304"/>
    <mergeCell ref="N302:N304"/>
    <mergeCell ref="I305:I307"/>
    <mergeCell ref="J305:J307"/>
    <mergeCell ref="K305:K307"/>
    <mergeCell ref="M305:M307"/>
    <mergeCell ref="N305:N307"/>
    <mergeCell ref="I299:I301"/>
    <mergeCell ref="J299:J301"/>
    <mergeCell ref="K299:K301"/>
    <mergeCell ref="M299:M301"/>
    <mergeCell ref="N299:N301"/>
    <mergeCell ref="I294:I295"/>
    <mergeCell ref="J294:J295"/>
    <mergeCell ref="K294:K295"/>
    <mergeCell ref="M294:M295"/>
    <mergeCell ref="N294:N295"/>
    <mergeCell ref="I288:I290"/>
    <mergeCell ref="J288:J290"/>
    <mergeCell ref="K288:K290"/>
    <mergeCell ref="M288:M290"/>
    <mergeCell ref="N288:N290"/>
    <mergeCell ref="I291:I293"/>
    <mergeCell ref="J291:J293"/>
    <mergeCell ref="K291:K293"/>
    <mergeCell ref="M291:M293"/>
    <mergeCell ref="N291:N293"/>
    <mergeCell ref="N282:N284"/>
    <mergeCell ref="I285:I287"/>
    <mergeCell ref="J285:J287"/>
    <mergeCell ref="K285:K287"/>
    <mergeCell ref="M285:M287"/>
    <mergeCell ref="N285:N287"/>
    <mergeCell ref="I276:I278"/>
    <mergeCell ref="J276:J278"/>
    <mergeCell ref="K276:K278"/>
    <mergeCell ref="M276:M278"/>
    <mergeCell ref="N276:N278"/>
    <mergeCell ref="I279:I281"/>
    <mergeCell ref="J279:J281"/>
    <mergeCell ref="K279:K281"/>
    <mergeCell ref="M279:M281"/>
    <mergeCell ref="N279:N281"/>
    <mergeCell ref="I296:I298"/>
    <mergeCell ref="J296:J298"/>
    <mergeCell ref="K296:K298"/>
    <mergeCell ref="M296:M298"/>
    <mergeCell ref="N296:N298"/>
    <mergeCell ref="N270:N272"/>
    <mergeCell ref="I273:I275"/>
    <mergeCell ref="J273:J275"/>
    <mergeCell ref="K273:K275"/>
    <mergeCell ref="M273:M275"/>
    <mergeCell ref="N273:N275"/>
    <mergeCell ref="A344:A346"/>
    <mergeCell ref="B344:B346"/>
    <mergeCell ref="C344:C346"/>
    <mergeCell ref="F308:F310"/>
    <mergeCell ref="F311:F313"/>
    <mergeCell ref="F314:F316"/>
    <mergeCell ref="F317:F319"/>
    <mergeCell ref="F320:F322"/>
    <mergeCell ref="F323:F325"/>
    <mergeCell ref="F326:F328"/>
    <mergeCell ref="F329:F331"/>
    <mergeCell ref="F332:F334"/>
    <mergeCell ref="F335:F337"/>
    <mergeCell ref="F338:F340"/>
    <mergeCell ref="F341:F343"/>
    <mergeCell ref="F344:F346"/>
    <mergeCell ref="C332:C334"/>
    <mergeCell ref="C335:C337"/>
    <mergeCell ref="C338:C340"/>
    <mergeCell ref="C341:C343"/>
    <mergeCell ref="B332:B334"/>
    <mergeCell ref="B335:B337"/>
    <mergeCell ref="I282:I284"/>
    <mergeCell ref="J282:J284"/>
    <mergeCell ref="K282:K284"/>
    <mergeCell ref="M282:M284"/>
    <mergeCell ref="C323:C325"/>
    <mergeCell ref="B323:B325"/>
    <mergeCell ref="A323:A325"/>
    <mergeCell ref="A326:A328"/>
    <mergeCell ref="B326:B328"/>
    <mergeCell ref="C326:C328"/>
    <mergeCell ref="C329:C331"/>
    <mergeCell ref="B329:B331"/>
    <mergeCell ref="A329:A331"/>
    <mergeCell ref="C314:C316"/>
    <mergeCell ref="B314:B316"/>
    <mergeCell ref="A314:A316"/>
    <mergeCell ref="A317:A319"/>
    <mergeCell ref="B317:B319"/>
    <mergeCell ref="C317:C319"/>
    <mergeCell ref="A320:A322"/>
    <mergeCell ref="B320:B322"/>
    <mergeCell ref="C320:C322"/>
    <mergeCell ref="A296:A298"/>
    <mergeCell ref="A299:A301"/>
    <mergeCell ref="A302:A304"/>
    <mergeCell ref="A305:A307"/>
    <mergeCell ref="C308:C310"/>
    <mergeCell ref="B308:B310"/>
    <mergeCell ref="A308:A310"/>
    <mergeCell ref="C311:C313"/>
    <mergeCell ref="B311:B313"/>
    <mergeCell ref="A311:A313"/>
    <mergeCell ref="F296:F298"/>
    <mergeCell ref="F299:F301"/>
    <mergeCell ref="F302:F304"/>
    <mergeCell ref="F305:F307"/>
    <mergeCell ref="C296:C298"/>
    <mergeCell ref="C299:C301"/>
    <mergeCell ref="C302:C304"/>
    <mergeCell ref="C305:C307"/>
    <mergeCell ref="B296:B298"/>
    <mergeCell ref="B299:B301"/>
    <mergeCell ref="B302:B304"/>
    <mergeCell ref="B305:B307"/>
    <mergeCell ref="F279:F281"/>
    <mergeCell ref="F282:F284"/>
    <mergeCell ref="F285:F287"/>
    <mergeCell ref="F288:F290"/>
    <mergeCell ref="F291:F293"/>
    <mergeCell ref="F294:F295"/>
    <mergeCell ref="N251:N252"/>
    <mergeCell ref="N253:N254"/>
    <mergeCell ref="N255:N256"/>
    <mergeCell ref="N257:N258"/>
    <mergeCell ref="N259:N260"/>
    <mergeCell ref="F261:F263"/>
    <mergeCell ref="F264:F266"/>
    <mergeCell ref="F267:F269"/>
    <mergeCell ref="F270:F272"/>
    <mergeCell ref="I261:I263"/>
    <mergeCell ref="J261:J263"/>
    <mergeCell ref="K261:K263"/>
    <mergeCell ref="M261:M263"/>
    <mergeCell ref="N261:N263"/>
    <mergeCell ref="I264:I266"/>
    <mergeCell ref="J264:J266"/>
    <mergeCell ref="K264:K266"/>
    <mergeCell ref="M264:M266"/>
    <mergeCell ref="N264:N266"/>
    <mergeCell ref="I267:I269"/>
    <mergeCell ref="J267:J269"/>
    <mergeCell ref="K267:K269"/>
    <mergeCell ref="M267:M269"/>
    <mergeCell ref="N267:N269"/>
    <mergeCell ref="I270:I272"/>
    <mergeCell ref="J270:J272"/>
    <mergeCell ref="F257:F258"/>
    <mergeCell ref="F259:F260"/>
    <mergeCell ref="M255:M256"/>
    <mergeCell ref="M257:M258"/>
    <mergeCell ref="M259:M260"/>
    <mergeCell ref="M253:M254"/>
    <mergeCell ref="K251:K252"/>
    <mergeCell ref="K253:K254"/>
    <mergeCell ref="I255:I256"/>
    <mergeCell ref="J255:J256"/>
    <mergeCell ref="K255:K256"/>
    <mergeCell ref="I257:I258"/>
    <mergeCell ref="J257:J258"/>
    <mergeCell ref="K257:K258"/>
    <mergeCell ref="J253:J254"/>
    <mergeCell ref="F273:F275"/>
    <mergeCell ref="F276:F278"/>
    <mergeCell ref="K270:K272"/>
    <mergeCell ref="M270:M272"/>
    <mergeCell ref="A288:A290"/>
    <mergeCell ref="C288:C290"/>
    <mergeCell ref="B288:B290"/>
    <mergeCell ref="C291:C293"/>
    <mergeCell ref="B291:B293"/>
    <mergeCell ref="A291:A293"/>
    <mergeCell ref="C294:C295"/>
    <mergeCell ref="B294:B295"/>
    <mergeCell ref="A294:A295"/>
    <mergeCell ref="C279:C281"/>
    <mergeCell ref="B279:B281"/>
    <mergeCell ref="A279:A281"/>
    <mergeCell ref="C282:C284"/>
    <mergeCell ref="B282:B284"/>
    <mergeCell ref="A282:A284"/>
    <mergeCell ref="A285:A287"/>
    <mergeCell ref="B285:B287"/>
    <mergeCell ref="C285:C287"/>
    <mergeCell ref="A270:A272"/>
    <mergeCell ref="A273:A275"/>
    <mergeCell ref="A276:A278"/>
    <mergeCell ref="B270:B272"/>
    <mergeCell ref="B273:B275"/>
    <mergeCell ref="B276:B278"/>
    <mergeCell ref="C270:C272"/>
    <mergeCell ref="C273:C275"/>
    <mergeCell ref="C276:C278"/>
    <mergeCell ref="C261:C263"/>
    <mergeCell ref="B261:B263"/>
    <mergeCell ref="A261:A263"/>
    <mergeCell ref="A264:A266"/>
    <mergeCell ref="B264:B266"/>
    <mergeCell ref="C264:C266"/>
    <mergeCell ref="A267:A269"/>
    <mergeCell ref="B267:B269"/>
    <mergeCell ref="C267:C269"/>
    <mergeCell ref="A257:A258"/>
    <mergeCell ref="B257:B258"/>
    <mergeCell ref="C257:C258"/>
    <mergeCell ref="A259:A260"/>
    <mergeCell ref="B259:B260"/>
    <mergeCell ref="C259:C260"/>
    <mergeCell ref="M247:M248"/>
    <mergeCell ref="N247:N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F249:F250"/>
    <mergeCell ref="I249:I250"/>
    <mergeCell ref="J249:J250"/>
    <mergeCell ref="K249:K250"/>
    <mergeCell ref="M249:M250"/>
    <mergeCell ref="N249:N250"/>
    <mergeCell ref="F251:F252"/>
    <mergeCell ref="I251:I252"/>
    <mergeCell ref="J251:J252"/>
    <mergeCell ref="M251:M252"/>
    <mergeCell ref="F253:F254"/>
    <mergeCell ref="I253:I254"/>
    <mergeCell ref="I259:I260"/>
    <mergeCell ref="J259:J260"/>
    <mergeCell ref="K259:K260"/>
    <mergeCell ref="N240:N242"/>
    <mergeCell ref="B243:B244"/>
    <mergeCell ref="C243:C244"/>
    <mergeCell ref="A243:A244"/>
    <mergeCell ref="C245:C246"/>
    <mergeCell ref="B245:B246"/>
    <mergeCell ref="A245:A246"/>
    <mergeCell ref="M243:M244"/>
    <mergeCell ref="N243:N244"/>
    <mergeCell ref="M245:M246"/>
    <mergeCell ref="N245:N246"/>
    <mergeCell ref="A240:A242"/>
    <mergeCell ref="B240:B242"/>
    <mergeCell ref="C240:C242"/>
    <mergeCell ref="I240:I242"/>
    <mergeCell ref="J240:J242"/>
    <mergeCell ref="C255:C256"/>
    <mergeCell ref="B255:B256"/>
    <mergeCell ref="A255:A256"/>
    <mergeCell ref="F255:F256"/>
    <mergeCell ref="F240:F242"/>
    <mergeCell ref="C229:C230"/>
    <mergeCell ref="F229:F230"/>
    <mergeCell ref="M229:M230"/>
    <mergeCell ref="I229:I230"/>
    <mergeCell ref="J229:J230"/>
    <mergeCell ref="K229:K230"/>
    <mergeCell ref="B234:B236"/>
    <mergeCell ref="C234:C236"/>
    <mergeCell ref="F234:F236"/>
    <mergeCell ref="I234:I236"/>
    <mergeCell ref="J234:J236"/>
    <mergeCell ref="A247:A248"/>
    <mergeCell ref="B247:B248"/>
    <mergeCell ref="C247:C248"/>
    <mergeCell ref="I243:I244"/>
    <mergeCell ref="J243:J244"/>
    <mergeCell ref="K243:K244"/>
    <mergeCell ref="I245:I246"/>
    <mergeCell ref="J245:J246"/>
    <mergeCell ref="K245:K246"/>
    <mergeCell ref="I247:I248"/>
    <mergeCell ref="J247:J248"/>
    <mergeCell ref="K247:K248"/>
    <mergeCell ref="F243:F244"/>
    <mergeCell ref="F245:F246"/>
    <mergeCell ref="F247:F248"/>
    <mergeCell ref="K240:K242"/>
    <mergeCell ref="K234:K236"/>
    <mergeCell ref="M240:M242"/>
    <mergeCell ref="M234:M236"/>
    <mergeCell ref="N234:N236"/>
    <mergeCell ref="B237:B239"/>
    <mergeCell ref="A237:A239"/>
    <mergeCell ref="C237:C239"/>
    <mergeCell ref="F237:F239"/>
    <mergeCell ref="I237:I239"/>
    <mergeCell ref="J237:J239"/>
    <mergeCell ref="K237:K239"/>
    <mergeCell ref="M237:M239"/>
    <mergeCell ref="N237:N239"/>
    <mergeCell ref="A234:A236"/>
    <mergeCell ref="A226:A228"/>
    <mergeCell ref="B226:B228"/>
    <mergeCell ref="C226:C228"/>
    <mergeCell ref="F226:F228"/>
    <mergeCell ref="I226:I228"/>
    <mergeCell ref="J226:J228"/>
    <mergeCell ref="K226:K228"/>
    <mergeCell ref="M226:M228"/>
    <mergeCell ref="N226:N228"/>
    <mergeCell ref="N229:N230"/>
    <mergeCell ref="A231:A233"/>
    <mergeCell ref="B231:B233"/>
    <mergeCell ref="C231:C233"/>
    <mergeCell ref="F231:F233"/>
    <mergeCell ref="I231:I233"/>
    <mergeCell ref="J231:J233"/>
    <mergeCell ref="K231:K233"/>
    <mergeCell ref="M231:M233"/>
    <mergeCell ref="N231:N233"/>
    <mergeCell ref="A229:A230"/>
    <mergeCell ref="B229:B230"/>
    <mergeCell ref="M220:M222"/>
    <mergeCell ref="N220:N222"/>
    <mergeCell ref="A223:A225"/>
    <mergeCell ref="B223:B225"/>
    <mergeCell ref="C223:C225"/>
    <mergeCell ref="F223:F225"/>
    <mergeCell ref="I223:I225"/>
    <mergeCell ref="J223:J225"/>
    <mergeCell ref="K223:K225"/>
    <mergeCell ref="M223:M225"/>
    <mergeCell ref="N223:N225"/>
    <mergeCell ref="A220:A222"/>
    <mergeCell ref="B220:B222"/>
    <mergeCell ref="C220:C222"/>
    <mergeCell ref="F220:F222"/>
    <mergeCell ref="K220:K222"/>
    <mergeCell ref="J220:J222"/>
    <mergeCell ref="I220:I222"/>
    <mergeCell ref="A218:A219"/>
    <mergeCell ref="B218:B219"/>
    <mergeCell ref="C218:C219"/>
    <mergeCell ref="F218:F219"/>
    <mergeCell ref="J218:J219"/>
    <mergeCell ref="N218:N219"/>
    <mergeCell ref="M218:M219"/>
    <mergeCell ref="I218:I219"/>
    <mergeCell ref="A216:A217"/>
    <mergeCell ref="B216:B217"/>
    <mergeCell ref="C216:C217"/>
    <mergeCell ref="F216:F217"/>
    <mergeCell ref="J216:J217"/>
    <mergeCell ref="I216:I217"/>
    <mergeCell ref="M216:M217"/>
    <mergeCell ref="N216:N217"/>
    <mergeCell ref="A214:A215"/>
    <mergeCell ref="B214:B215"/>
    <mergeCell ref="C214:C215"/>
    <mergeCell ref="F214:F215"/>
    <mergeCell ref="J214:J215"/>
    <mergeCell ref="I214:I215"/>
    <mergeCell ref="M214:M215"/>
    <mergeCell ref="N214:N215"/>
    <mergeCell ref="A212:A213"/>
    <mergeCell ref="B212:B213"/>
    <mergeCell ref="C212:C213"/>
    <mergeCell ref="F212:F213"/>
    <mergeCell ref="J212:J213"/>
    <mergeCell ref="I212:I213"/>
    <mergeCell ref="M212:M213"/>
    <mergeCell ref="N212:N213"/>
    <mergeCell ref="L65:L68"/>
    <mergeCell ref="K69:K72"/>
    <mergeCell ref="L69:L72"/>
    <mergeCell ref="K73:K76"/>
    <mergeCell ref="L73:L76"/>
    <mergeCell ref="A207:A208"/>
    <mergeCell ref="B207:B208"/>
    <mergeCell ref="C207:C208"/>
    <mergeCell ref="F207:F208"/>
    <mergeCell ref="I207:I208"/>
    <mergeCell ref="J207:J208"/>
    <mergeCell ref="K207:K208"/>
    <mergeCell ref="A202:A203"/>
    <mergeCell ref="B202:B203"/>
    <mergeCell ref="C202:C203"/>
    <mergeCell ref="F202:F203"/>
    <mergeCell ref="I202:I203"/>
    <mergeCell ref="J202:J203"/>
    <mergeCell ref="K202:K203"/>
    <mergeCell ref="A197:A198"/>
    <mergeCell ref="B197:B198"/>
    <mergeCell ref="C197:C198"/>
    <mergeCell ref="F197:F198"/>
    <mergeCell ref="I197:I198"/>
    <mergeCell ref="M207:M208"/>
    <mergeCell ref="A209:A211"/>
    <mergeCell ref="B209:B211"/>
    <mergeCell ref="C209:C211"/>
    <mergeCell ref="F209:F211"/>
    <mergeCell ref="I209:I211"/>
    <mergeCell ref="J209:J211"/>
    <mergeCell ref="K209:K211"/>
    <mergeCell ref="M209:M211"/>
    <mergeCell ref="M202:M203"/>
    <mergeCell ref="A204:A206"/>
    <mergeCell ref="B204:B206"/>
    <mergeCell ref="C204:C206"/>
    <mergeCell ref="F204:F206"/>
    <mergeCell ref="I204:I206"/>
    <mergeCell ref="J204:J206"/>
    <mergeCell ref="K204:K206"/>
    <mergeCell ref="M204:M206"/>
    <mergeCell ref="J197:J198"/>
    <mergeCell ref="K197:K198"/>
    <mergeCell ref="M197:M198"/>
    <mergeCell ref="A199:A201"/>
    <mergeCell ref="B199:B201"/>
    <mergeCell ref="C199:C201"/>
    <mergeCell ref="F199:F201"/>
    <mergeCell ref="I199:I201"/>
    <mergeCell ref="J199:J201"/>
    <mergeCell ref="K199:K201"/>
    <mergeCell ref="M199:M201"/>
    <mergeCell ref="A191:A193"/>
    <mergeCell ref="B191:B193"/>
    <mergeCell ref="C191:C193"/>
    <mergeCell ref="F191:F193"/>
    <mergeCell ref="I191:I193"/>
    <mergeCell ref="J191:J193"/>
    <mergeCell ref="K191:K193"/>
    <mergeCell ref="M191:M193"/>
    <mergeCell ref="A194:A196"/>
    <mergeCell ref="B194:B196"/>
    <mergeCell ref="C194:C196"/>
    <mergeCell ref="F194:F196"/>
    <mergeCell ref="I194:I196"/>
    <mergeCell ref="J194:J196"/>
    <mergeCell ref="K194:K196"/>
    <mergeCell ref="M194:M196"/>
    <mergeCell ref="F185:F187"/>
    <mergeCell ref="I185:I187"/>
    <mergeCell ref="J185:J187"/>
    <mergeCell ref="K185:K187"/>
    <mergeCell ref="M185:M187"/>
    <mergeCell ref="A188:A190"/>
    <mergeCell ref="B188:B190"/>
    <mergeCell ref="C188:C190"/>
    <mergeCell ref="F188:F190"/>
    <mergeCell ref="I188:I190"/>
    <mergeCell ref="J188:J190"/>
    <mergeCell ref="K188:K190"/>
    <mergeCell ref="M188:M190"/>
    <mergeCell ref="A185:A187"/>
    <mergeCell ref="B185:B187"/>
    <mergeCell ref="C185:C187"/>
    <mergeCell ref="J133:J135"/>
    <mergeCell ref="M133:M135"/>
    <mergeCell ref="I168:I169"/>
    <mergeCell ref="J168:J169"/>
    <mergeCell ref="K168:K169"/>
    <mergeCell ref="M168:M169"/>
    <mergeCell ref="A168:A169"/>
    <mergeCell ref="B168:B169"/>
    <mergeCell ref="C168:C169"/>
    <mergeCell ref="F168:F169"/>
    <mergeCell ref="A133:A135"/>
    <mergeCell ref="B133:B135"/>
    <mergeCell ref="C133:C135"/>
    <mergeCell ref="F133:F135"/>
    <mergeCell ref="I133:I135"/>
    <mergeCell ref="C141:C142"/>
    <mergeCell ref="A136:A137"/>
    <mergeCell ref="B136:B137"/>
    <mergeCell ref="C136:C137"/>
    <mergeCell ref="F136:F137"/>
    <mergeCell ref="I136:I137"/>
    <mergeCell ref="J136:J137"/>
    <mergeCell ref="M136:M137"/>
    <mergeCell ref="K136:K137"/>
    <mergeCell ref="J127:J129"/>
    <mergeCell ref="M127:M129"/>
    <mergeCell ref="A130:A132"/>
    <mergeCell ref="B130:B132"/>
    <mergeCell ref="C130:C132"/>
    <mergeCell ref="F130:F132"/>
    <mergeCell ref="I130:I132"/>
    <mergeCell ref="J130:J132"/>
    <mergeCell ref="M130:M132"/>
    <mergeCell ref="A127:A129"/>
    <mergeCell ref="F127:F129"/>
    <mergeCell ref="C127:C129"/>
    <mergeCell ref="B127:B129"/>
    <mergeCell ref="I127:I129"/>
    <mergeCell ref="I125:I126"/>
    <mergeCell ref="J125:J126"/>
    <mergeCell ref="M125:M126"/>
    <mergeCell ref="A98:A99"/>
    <mergeCell ref="B98:B99"/>
    <mergeCell ref="C98:C99"/>
    <mergeCell ref="F98:F99"/>
    <mergeCell ref="I98:I99"/>
    <mergeCell ref="J98:J99"/>
    <mergeCell ref="F100:F102"/>
    <mergeCell ref="B103:B105"/>
    <mergeCell ref="C103:C105"/>
    <mergeCell ref="A100:A102"/>
    <mergeCell ref="B100:B102"/>
    <mergeCell ref="C100:C102"/>
    <mergeCell ref="A106:A107"/>
    <mergeCell ref="B106:B107"/>
    <mergeCell ref="C106:C107"/>
    <mergeCell ref="I106:I107"/>
    <mergeCell ref="F103:F105"/>
    <mergeCell ref="I100:I102"/>
    <mergeCell ref="J106:J107"/>
    <mergeCell ref="M106:M107"/>
    <mergeCell ref="F106:F107"/>
    <mergeCell ref="A108:A109"/>
    <mergeCell ref="B108:B109"/>
    <mergeCell ref="C108:C109"/>
    <mergeCell ref="F108:F109"/>
    <mergeCell ref="J100:J102"/>
    <mergeCell ref="M100:M102"/>
    <mergeCell ref="I103:I105"/>
    <mergeCell ref="J103:J105"/>
    <mergeCell ref="M103:M105"/>
    <mergeCell ref="A103:A105"/>
    <mergeCell ref="F90:F91"/>
    <mergeCell ref="I90:I91"/>
    <mergeCell ref="J90:J91"/>
    <mergeCell ref="M90:M91"/>
    <mergeCell ref="C92:C93"/>
    <mergeCell ref="C94:C95"/>
    <mergeCell ref="C96:C97"/>
    <mergeCell ref="M92:M93"/>
    <mergeCell ref="M94:M95"/>
    <mergeCell ref="F92:F93"/>
    <mergeCell ref="F94:F95"/>
    <mergeCell ref="F96:F97"/>
    <mergeCell ref="I92:I93"/>
    <mergeCell ref="J92:J93"/>
    <mergeCell ref="I94:I95"/>
    <mergeCell ref="J94:J95"/>
    <mergeCell ref="M96:M97"/>
    <mergeCell ref="M98:M99"/>
    <mergeCell ref="A90:A91"/>
    <mergeCell ref="B90:B91"/>
    <mergeCell ref="A92:A93"/>
    <mergeCell ref="B92:B93"/>
    <mergeCell ref="A94:A95"/>
    <mergeCell ref="B94:B95"/>
    <mergeCell ref="A96:A97"/>
    <mergeCell ref="B96:B97"/>
    <mergeCell ref="B88:B89"/>
    <mergeCell ref="C88:C89"/>
    <mergeCell ref="F88:F89"/>
    <mergeCell ref="I88:I89"/>
    <mergeCell ref="J88:J89"/>
    <mergeCell ref="M88:M89"/>
    <mergeCell ref="A82:A83"/>
    <mergeCell ref="B82:B83"/>
    <mergeCell ref="C82:C83"/>
    <mergeCell ref="F82:F83"/>
    <mergeCell ref="A86:A87"/>
    <mergeCell ref="B86:B87"/>
    <mergeCell ref="C86:C87"/>
    <mergeCell ref="F86:F87"/>
    <mergeCell ref="I82:I83"/>
    <mergeCell ref="J82:J83"/>
    <mergeCell ref="M82:M83"/>
    <mergeCell ref="A84:A85"/>
    <mergeCell ref="B84:B85"/>
    <mergeCell ref="C84:C85"/>
    <mergeCell ref="F84:F85"/>
    <mergeCell ref="I84:I85"/>
    <mergeCell ref="J84:J85"/>
    <mergeCell ref="M84:M85"/>
    <mergeCell ref="I96:I97"/>
    <mergeCell ref="J96:J97"/>
    <mergeCell ref="M69:M72"/>
    <mergeCell ref="I73:I76"/>
    <mergeCell ref="J73:J76"/>
    <mergeCell ref="M73:M76"/>
    <mergeCell ref="I80:I81"/>
    <mergeCell ref="A69:A72"/>
    <mergeCell ref="B69:B72"/>
    <mergeCell ref="C69:C72"/>
    <mergeCell ref="A73:A76"/>
    <mergeCell ref="B73:B76"/>
    <mergeCell ref="C73:C76"/>
    <mergeCell ref="F69:F72"/>
    <mergeCell ref="F73:F76"/>
    <mergeCell ref="A77:A79"/>
    <mergeCell ref="B77:B79"/>
    <mergeCell ref="C77:C79"/>
    <mergeCell ref="F77:F79"/>
    <mergeCell ref="I77:I79"/>
    <mergeCell ref="J77:J79"/>
    <mergeCell ref="M77:M79"/>
    <mergeCell ref="A80:A81"/>
    <mergeCell ref="B80:B81"/>
    <mergeCell ref="C80:C81"/>
    <mergeCell ref="F80:F81"/>
    <mergeCell ref="J80:J81"/>
    <mergeCell ref="C90:C91"/>
    <mergeCell ref="I86:I87"/>
    <mergeCell ref="J86:J87"/>
    <mergeCell ref="M86:M87"/>
    <mergeCell ref="A88:A89"/>
    <mergeCell ref="I58:I60"/>
    <mergeCell ref="J58:J60"/>
    <mergeCell ref="M58:M60"/>
    <mergeCell ref="J61:J64"/>
    <mergeCell ref="I61:I64"/>
    <mergeCell ref="M61:M64"/>
    <mergeCell ref="K58:K60"/>
    <mergeCell ref="K61:K64"/>
    <mergeCell ref="L61:L64"/>
    <mergeCell ref="A41:A43"/>
    <mergeCell ref="B41:B43"/>
    <mergeCell ref="C41:C43"/>
    <mergeCell ref="F41:F43"/>
    <mergeCell ref="I41:I43"/>
    <mergeCell ref="J41:J43"/>
    <mergeCell ref="M41:M43"/>
    <mergeCell ref="A55:A57"/>
    <mergeCell ref="B55:B57"/>
    <mergeCell ref="C55:C57"/>
    <mergeCell ref="F55:F57"/>
    <mergeCell ref="I55:I57"/>
    <mergeCell ref="J55:J57"/>
    <mergeCell ref="M55:M57"/>
    <mergeCell ref="A49:A51"/>
    <mergeCell ref="B49:B51"/>
    <mergeCell ref="F44:F45"/>
    <mergeCell ref="I44:I45"/>
    <mergeCell ref="J44:J45"/>
    <mergeCell ref="C49:C51"/>
    <mergeCell ref="F49:F51"/>
    <mergeCell ref="I49:I51"/>
    <mergeCell ref="J49:J51"/>
    <mergeCell ref="M49:M51"/>
    <mergeCell ref="A52:A54"/>
    <mergeCell ref="B52:B54"/>
    <mergeCell ref="C52:C54"/>
    <mergeCell ref="M30:M31"/>
    <mergeCell ref="M32:M33"/>
    <mergeCell ref="F38:F40"/>
    <mergeCell ref="I38:I40"/>
    <mergeCell ref="J38:J40"/>
    <mergeCell ref="M38:M40"/>
    <mergeCell ref="C26:C27"/>
    <mergeCell ref="A32:A33"/>
    <mergeCell ref="C32:C33"/>
    <mergeCell ref="B32:B33"/>
    <mergeCell ref="A26:A27"/>
    <mergeCell ref="B26:B27"/>
    <mergeCell ref="F26:F27"/>
    <mergeCell ref="I26:I27"/>
    <mergeCell ref="F52:F54"/>
    <mergeCell ref="I52:I54"/>
    <mergeCell ref="J52:J54"/>
    <mergeCell ref="M52:M54"/>
    <mergeCell ref="M44:M45"/>
    <mergeCell ref="A46:A48"/>
    <mergeCell ref="B46:B48"/>
    <mergeCell ref="C46:C48"/>
    <mergeCell ref="F46:F48"/>
    <mergeCell ref="I46:I48"/>
    <mergeCell ref="J46:J48"/>
    <mergeCell ref="M46:M48"/>
    <mergeCell ref="A44:A45"/>
    <mergeCell ref="B44:B45"/>
    <mergeCell ref="A15:A16"/>
    <mergeCell ref="B15:B16"/>
    <mergeCell ref="C15:C16"/>
    <mergeCell ref="F15:F16"/>
    <mergeCell ref="I15:I16"/>
    <mergeCell ref="J15:J16"/>
    <mergeCell ref="F8:F9"/>
    <mergeCell ref="B8:B9"/>
    <mergeCell ref="B10:B11"/>
    <mergeCell ref="C10:C11"/>
    <mergeCell ref="F10:F11"/>
    <mergeCell ref="I10:I11"/>
    <mergeCell ref="J10:J11"/>
    <mergeCell ref="I8:I9"/>
    <mergeCell ref="J8:J9"/>
    <mergeCell ref="M2:M3"/>
    <mergeCell ref="M4:M5"/>
    <mergeCell ref="M6:M7"/>
    <mergeCell ref="J4:J5"/>
    <mergeCell ref="A2:A3"/>
    <mergeCell ref="F2:F3"/>
    <mergeCell ref="C2:C3"/>
    <mergeCell ref="I2:I3"/>
    <mergeCell ref="J2:J3"/>
    <mergeCell ref="I4:I5"/>
    <mergeCell ref="A12:A14"/>
    <mergeCell ref="B12:B14"/>
    <mergeCell ref="C12:C14"/>
    <mergeCell ref="F12:F14"/>
    <mergeCell ref="B2:B3"/>
    <mergeCell ref="I6:I7"/>
    <mergeCell ref="J6:J7"/>
    <mergeCell ref="F4:F5"/>
    <mergeCell ref="A6:A7"/>
    <mergeCell ref="B6:B7"/>
    <mergeCell ref="C6:C7"/>
    <mergeCell ref="C8:C9"/>
    <mergeCell ref="F6:F7"/>
    <mergeCell ref="A8:A9"/>
    <mergeCell ref="A10:A11"/>
    <mergeCell ref="A4:A5"/>
    <mergeCell ref="B4:B5"/>
    <mergeCell ref="C4:C5"/>
    <mergeCell ref="M10:M11"/>
    <mergeCell ref="M8:M9"/>
    <mergeCell ref="M15:M16"/>
    <mergeCell ref="J26:J27"/>
    <mergeCell ref="M26:M27"/>
    <mergeCell ref="A24:A25"/>
    <mergeCell ref="B24:B25"/>
    <mergeCell ref="C24:C25"/>
    <mergeCell ref="F24:F25"/>
    <mergeCell ref="A22:A23"/>
    <mergeCell ref="B22:B23"/>
    <mergeCell ref="C22:C23"/>
    <mergeCell ref="F22:F23"/>
    <mergeCell ref="I22:I23"/>
    <mergeCell ref="K22:K23"/>
    <mergeCell ref="K24:K25"/>
    <mergeCell ref="K26:K27"/>
    <mergeCell ref="J22:J23"/>
    <mergeCell ref="M22:M23"/>
    <mergeCell ref="A17:A19"/>
    <mergeCell ref="F17:F19"/>
    <mergeCell ref="J30:J31"/>
    <mergeCell ref="J32:J33"/>
    <mergeCell ref="B30:B31"/>
    <mergeCell ref="A30:A31"/>
    <mergeCell ref="C30:C31"/>
    <mergeCell ref="F30:F31"/>
    <mergeCell ref="F32:F33"/>
    <mergeCell ref="K36:K37"/>
    <mergeCell ref="M24:M25"/>
    <mergeCell ref="J17:J19"/>
    <mergeCell ref="M20:M21"/>
    <mergeCell ref="C17:C19"/>
    <mergeCell ref="M17:M19"/>
    <mergeCell ref="K17:K19"/>
    <mergeCell ref="K20:K21"/>
    <mergeCell ref="I20:I21"/>
    <mergeCell ref="J20:J21"/>
    <mergeCell ref="I24:I25"/>
    <mergeCell ref="J24:J25"/>
    <mergeCell ref="A34:A35"/>
    <mergeCell ref="B34:B35"/>
    <mergeCell ref="C34:C35"/>
    <mergeCell ref="F34:F35"/>
    <mergeCell ref="I34:I35"/>
    <mergeCell ref="J34:J35"/>
    <mergeCell ref="M34:M35"/>
    <mergeCell ref="A65:A68"/>
    <mergeCell ref="B65:B68"/>
    <mergeCell ref="C65:C68"/>
    <mergeCell ref="F65:F68"/>
    <mergeCell ref="I65:I68"/>
    <mergeCell ref="J65:J68"/>
    <mergeCell ref="M65:M68"/>
    <mergeCell ref="I69:I72"/>
    <mergeCell ref="K65:K68"/>
    <mergeCell ref="J69:J72"/>
    <mergeCell ref="K38:K40"/>
    <mergeCell ref="K41:K43"/>
    <mergeCell ref="K44:K45"/>
    <mergeCell ref="K46:K48"/>
    <mergeCell ref="M12:M14"/>
    <mergeCell ref="I12:I14"/>
    <mergeCell ref="J12:J14"/>
    <mergeCell ref="B17:B19"/>
    <mergeCell ref="M36:M37"/>
    <mergeCell ref="A36:A37"/>
    <mergeCell ref="B36:B37"/>
    <mergeCell ref="C36:C37"/>
    <mergeCell ref="A28:A29"/>
    <mergeCell ref="B28:B29"/>
    <mergeCell ref="C28:C29"/>
    <mergeCell ref="F28:F29"/>
    <mergeCell ref="I28:I29"/>
    <mergeCell ref="M28:M29"/>
    <mergeCell ref="J28:J29"/>
    <mergeCell ref="K28:K29"/>
    <mergeCell ref="I30:I31"/>
    <mergeCell ref="I32:I33"/>
    <mergeCell ref="I113:I115"/>
    <mergeCell ref="J113:J115"/>
    <mergeCell ref="M113:M115"/>
    <mergeCell ref="A122:A124"/>
    <mergeCell ref="B122:B124"/>
    <mergeCell ref="C122:C124"/>
    <mergeCell ref="F122:F124"/>
    <mergeCell ref="I122:I124"/>
    <mergeCell ref="J122:J124"/>
    <mergeCell ref="M122:M124"/>
    <mergeCell ref="C116:C118"/>
    <mergeCell ref="B116:B118"/>
    <mergeCell ref="A116:A118"/>
    <mergeCell ref="F116:F118"/>
    <mergeCell ref="I116:I118"/>
    <mergeCell ref="J116:J118"/>
    <mergeCell ref="M116:M118"/>
    <mergeCell ref="A119:A121"/>
    <mergeCell ref="B119:B121"/>
    <mergeCell ref="C119:C121"/>
    <mergeCell ref="A113:A115"/>
    <mergeCell ref="B113:B115"/>
    <mergeCell ref="C113:C115"/>
    <mergeCell ref="F113:F115"/>
    <mergeCell ref="I108:I109"/>
    <mergeCell ref="J108:J109"/>
    <mergeCell ref="F36:F37"/>
    <mergeCell ref="I36:I37"/>
    <mergeCell ref="J36:J37"/>
    <mergeCell ref="I17:I19"/>
    <mergeCell ref="A20:A21"/>
    <mergeCell ref="B20:B21"/>
    <mergeCell ref="C20:C21"/>
    <mergeCell ref="F20:F21"/>
    <mergeCell ref="M108:M109"/>
    <mergeCell ref="A110:A112"/>
    <mergeCell ref="B110:B112"/>
    <mergeCell ref="C110:C112"/>
    <mergeCell ref="F110:F112"/>
    <mergeCell ref="I110:I112"/>
    <mergeCell ref="J110:J112"/>
    <mergeCell ref="M110:M112"/>
    <mergeCell ref="K110:K112"/>
    <mergeCell ref="C44:C45"/>
    <mergeCell ref="B38:B40"/>
    <mergeCell ref="A38:A40"/>
    <mergeCell ref="C38:C40"/>
    <mergeCell ref="M80:M81"/>
    <mergeCell ref="A58:A60"/>
    <mergeCell ref="B58:B60"/>
    <mergeCell ref="C58:C60"/>
    <mergeCell ref="F58:F60"/>
    <mergeCell ref="B61:B64"/>
    <mergeCell ref="A61:A64"/>
    <mergeCell ref="C61:C64"/>
    <mergeCell ref="F61:F64"/>
    <mergeCell ref="K2:K3"/>
    <mergeCell ref="K4:K5"/>
    <mergeCell ref="K6:K7"/>
    <mergeCell ref="K8:K9"/>
    <mergeCell ref="K10:K11"/>
    <mergeCell ref="K12:K14"/>
    <mergeCell ref="K15:K16"/>
    <mergeCell ref="K49:K51"/>
    <mergeCell ref="K52:K54"/>
    <mergeCell ref="K55:K57"/>
    <mergeCell ref="K127:K129"/>
    <mergeCell ref="K130:K132"/>
    <mergeCell ref="K133:K135"/>
    <mergeCell ref="K138:K140"/>
    <mergeCell ref="K30:K31"/>
    <mergeCell ref="K32:K33"/>
    <mergeCell ref="K34:K35"/>
    <mergeCell ref="K113:K115"/>
    <mergeCell ref="K116:K118"/>
    <mergeCell ref="M141:M142"/>
    <mergeCell ref="I141:I142"/>
    <mergeCell ref="J141:J142"/>
    <mergeCell ref="K141:K142"/>
    <mergeCell ref="A143:A145"/>
    <mergeCell ref="B143:B145"/>
    <mergeCell ref="C143:C145"/>
    <mergeCell ref="F143:F145"/>
    <mergeCell ref="I143:I145"/>
    <mergeCell ref="J143:J145"/>
    <mergeCell ref="K143:K145"/>
    <mergeCell ref="M143:M145"/>
    <mergeCell ref="B141:B142"/>
    <mergeCell ref="A141:A142"/>
    <mergeCell ref="F141:F142"/>
    <mergeCell ref="F119:F121"/>
    <mergeCell ref="I119:I121"/>
    <mergeCell ref="J119:J121"/>
    <mergeCell ref="M119:M121"/>
    <mergeCell ref="K119:K121"/>
    <mergeCell ref="K122:K124"/>
    <mergeCell ref="J138:J140"/>
    <mergeCell ref="M138:M140"/>
    <mergeCell ref="A138:A140"/>
    <mergeCell ref="B138:B140"/>
    <mergeCell ref="C138:C140"/>
    <mergeCell ref="F138:F140"/>
    <mergeCell ref="I138:I140"/>
    <mergeCell ref="A125:A126"/>
    <mergeCell ref="B125:B126"/>
    <mergeCell ref="C125:C126"/>
    <mergeCell ref="F125:F126"/>
    <mergeCell ref="B146:B148"/>
    <mergeCell ref="C146:C148"/>
    <mergeCell ref="F146:F148"/>
    <mergeCell ref="I146:I148"/>
    <mergeCell ref="J146:J148"/>
    <mergeCell ref="K146:K148"/>
    <mergeCell ref="M146:M148"/>
    <mergeCell ref="A149:A151"/>
    <mergeCell ref="B149:B151"/>
    <mergeCell ref="C149:C151"/>
    <mergeCell ref="F149:F151"/>
    <mergeCell ref="I149:I151"/>
    <mergeCell ref="J149:J151"/>
    <mergeCell ref="K149:K151"/>
    <mergeCell ref="M149:M151"/>
    <mergeCell ref="A146:A148"/>
    <mergeCell ref="A152:A153"/>
    <mergeCell ref="B152:B153"/>
    <mergeCell ref="C152:C153"/>
    <mergeCell ref="F152:F153"/>
    <mergeCell ref="I152:I153"/>
    <mergeCell ref="J152:J153"/>
    <mergeCell ref="K152:K153"/>
    <mergeCell ref="M152:M153"/>
    <mergeCell ref="A154:A155"/>
    <mergeCell ref="B154:B155"/>
    <mergeCell ref="C154:C155"/>
    <mergeCell ref="F154:F155"/>
    <mergeCell ref="I154:I155"/>
    <mergeCell ref="J154:J155"/>
    <mergeCell ref="K154:K155"/>
    <mergeCell ref="M154:M155"/>
    <mergeCell ref="A156:A157"/>
    <mergeCell ref="B156:B157"/>
    <mergeCell ref="C156:C157"/>
    <mergeCell ref="F156:F157"/>
    <mergeCell ref="I156:I157"/>
    <mergeCell ref="J156:J157"/>
    <mergeCell ref="K156:K157"/>
    <mergeCell ref="M156:M157"/>
    <mergeCell ref="A158:A159"/>
    <mergeCell ref="B158:B159"/>
    <mergeCell ref="C158:C159"/>
    <mergeCell ref="F158:F159"/>
    <mergeCell ref="I158:I159"/>
    <mergeCell ref="J158:J159"/>
    <mergeCell ref="K158:K159"/>
    <mergeCell ref="M158:M159"/>
    <mergeCell ref="A160:A161"/>
    <mergeCell ref="B160:B161"/>
    <mergeCell ref="C160:C161"/>
    <mergeCell ref="F160:F161"/>
    <mergeCell ref="I160:I161"/>
    <mergeCell ref="J160:J161"/>
    <mergeCell ref="M160:M161"/>
    <mergeCell ref="K160:K161"/>
    <mergeCell ref="A162:A163"/>
    <mergeCell ref="B162:B163"/>
    <mergeCell ref="C162:C163"/>
    <mergeCell ref="F162:F163"/>
    <mergeCell ref="I162:I163"/>
    <mergeCell ref="J162:J163"/>
    <mergeCell ref="K162:K163"/>
    <mergeCell ref="M162:M163"/>
    <mergeCell ref="A164:A165"/>
    <mergeCell ref="B164:B165"/>
    <mergeCell ref="C164:C165"/>
    <mergeCell ref="F164:F165"/>
    <mergeCell ref="I164:I165"/>
    <mergeCell ref="J164:J165"/>
    <mergeCell ref="K164:K165"/>
    <mergeCell ref="M164:M165"/>
    <mergeCell ref="A166:A167"/>
    <mergeCell ref="B166:B167"/>
    <mergeCell ref="C166:C167"/>
    <mergeCell ref="F166:F167"/>
    <mergeCell ref="I166:I167"/>
    <mergeCell ref="J166:J167"/>
    <mergeCell ref="K166:K167"/>
    <mergeCell ref="M166:M167"/>
    <mergeCell ref="M173:M174"/>
    <mergeCell ref="A175:A177"/>
    <mergeCell ref="B175:B177"/>
    <mergeCell ref="C175:C177"/>
    <mergeCell ref="F175:F177"/>
    <mergeCell ref="M175:M177"/>
    <mergeCell ref="A170:A172"/>
    <mergeCell ref="B170:B172"/>
    <mergeCell ref="C170:C172"/>
    <mergeCell ref="F170:F172"/>
    <mergeCell ref="I170:I172"/>
    <mergeCell ref="J170:J172"/>
    <mergeCell ref="K170:K172"/>
    <mergeCell ref="M170:M172"/>
    <mergeCell ref="I175:I177"/>
    <mergeCell ref="J175:J177"/>
    <mergeCell ref="K175:K177"/>
    <mergeCell ref="K178:K180"/>
    <mergeCell ref="A173:A174"/>
    <mergeCell ref="B173:B174"/>
    <mergeCell ref="C173:C174"/>
    <mergeCell ref="F173:F174"/>
    <mergeCell ref="I173:I174"/>
    <mergeCell ref="J173:J174"/>
    <mergeCell ref="K173:K174"/>
    <mergeCell ref="A183:A184"/>
    <mergeCell ref="B183:B184"/>
    <mergeCell ref="C183:C184"/>
    <mergeCell ref="F183:F184"/>
    <mergeCell ref="I183:I184"/>
    <mergeCell ref="J183:J184"/>
    <mergeCell ref="K183:K184"/>
    <mergeCell ref="M183:M184"/>
    <mergeCell ref="A178:A180"/>
    <mergeCell ref="B178:B180"/>
    <mergeCell ref="C178:C180"/>
    <mergeCell ref="F178:F180"/>
    <mergeCell ref="M178:M180"/>
    <mergeCell ref="A181:A182"/>
    <mergeCell ref="B181:B182"/>
    <mergeCell ref="C181:C182"/>
    <mergeCell ref="F181:F182"/>
    <mergeCell ref="I181:I182"/>
    <mergeCell ref="J181:J182"/>
    <mergeCell ref="K181:K182"/>
    <mergeCell ref="M181:M182"/>
    <mergeCell ref="I178:I180"/>
    <mergeCell ref="J178:J180"/>
    <mergeCell ref="N32:N33"/>
    <mergeCell ref="N34:N35"/>
    <mergeCell ref="N36:N37"/>
    <mergeCell ref="N38:N40"/>
    <mergeCell ref="N41:N43"/>
    <mergeCell ref="N44:N45"/>
    <mergeCell ref="N46:N48"/>
    <mergeCell ref="N49:N51"/>
    <mergeCell ref="N52:N54"/>
    <mergeCell ref="N55:N57"/>
    <mergeCell ref="N58:N60"/>
    <mergeCell ref="N61:N64"/>
    <mergeCell ref="N65:N68"/>
    <mergeCell ref="N2:N3"/>
    <mergeCell ref="N4:N5"/>
    <mergeCell ref="N6:N7"/>
    <mergeCell ref="N8:N9"/>
    <mergeCell ref="N10:N11"/>
    <mergeCell ref="N12:N14"/>
    <mergeCell ref="N17:N19"/>
    <mergeCell ref="N20:N21"/>
    <mergeCell ref="N15:N16"/>
    <mergeCell ref="N22:N23"/>
    <mergeCell ref="N24:N25"/>
    <mergeCell ref="N26:N27"/>
    <mergeCell ref="N28:N29"/>
    <mergeCell ref="N30:N31"/>
    <mergeCell ref="N69:N72"/>
    <mergeCell ref="N73:N76"/>
    <mergeCell ref="N77:N79"/>
    <mergeCell ref="N80:N81"/>
    <mergeCell ref="N82:N83"/>
    <mergeCell ref="N84:N85"/>
    <mergeCell ref="N86:N87"/>
    <mergeCell ref="N88:N89"/>
    <mergeCell ref="N90:N91"/>
    <mergeCell ref="N92:N93"/>
    <mergeCell ref="N116:N118"/>
    <mergeCell ref="N119:N121"/>
    <mergeCell ref="N122:N124"/>
    <mergeCell ref="N125:N126"/>
    <mergeCell ref="N127:N129"/>
    <mergeCell ref="N130:N132"/>
    <mergeCell ref="N133:N135"/>
    <mergeCell ref="N94:N95"/>
    <mergeCell ref="N96:N97"/>
    <mergeCell ref="N98:N99"/>
    <mergeCell ref="N100:N102"/>
    <mergeCell ref="N103:N105"/>
    <mergeCell ref="N106:N107"/>
    <mergeCell ref="N108:N109"/>
    <mergeCell ref="N110:N112"/>
    <mergeCell ref="N113:N115"/>
    <mergeCell ref="N136:N137"/>
    <mergeCell ref="N138:N140"/>
    <mergeCell ref="N141:N142"/>
    <mergeCell ref="N143:N145"/>
    <mergeCell ref="N146:N148"/>
    <mergeCell ref="N199:N201"/>
    <mergeCell ref="N202:N203"/>
    <mergeCell ref="N204:N206"/>
    <mergeCell ref="N207:N208"/>
    <mergeCell ref="N209:N211"/>
    <mergeCell ref="N149:N151"/>
    <mergeCell ref="N152:N153"/>
    <mergeCell ref="N154:N155"/>
    <mergeCell ref="N156:N157"/>
    <mergeCell ref="N158:N159"/>
    <mergeCell ref="N160:N161"/>
    <mergeCell ref="N162:N163"/>
    <mergeCell ref="N164:N165"/>
    <mergeCell ref="N166:N167"/>
    <mergeCell ref="N181:N182"/>
    <mergeCell ref="N183:N184"/>
    <mergeCell ref="N185:N187"/>
    <mergeCell ref="N188:N190"/>
    <mergeCell ref="N191:N193"/>
    <mergeCell ref="N194:N196"/>
    <mergeCell ref="N197:N198"/>
    <mergeCell ref="N168:N169"/>
    <mergeCell ref="N170:N172"/>
    <mergeCell ref="N173:N174"/>
    <mergeCell ref="N175:N177"/>
    <mergeCell ref="N178:N180"/>
    <mergeCell ref="A425:A427"/>
    <mergeCell ref="B425:B427"/>
    <mergeCell ref="C425:C427"/>
    <mergeCell ref="C428:C430"/>
    <mergeCell ref="C431:C433"/>
    <mergeCell ref="A428:A430"/>
    <mergeCell ref="B428:B430"/>
    <mergeCell ref="A431:A433"/>
    <mergeCell ref="B431:B433"/>
    <mergeCell ref="F425:F427"/>
    <mergeCell ref="F428:F430"/>
    <mergeCell ref="F431:F433"/>
    <mergeCell ref="I425:I427"/>
    <mergeCell ref="J425:J427"/>
    <mergeCell ref="K425:K427"/>
    <mergeCell ref="I428:I430"/>
    <mergeCell ref="J428:J430"/>
    <mergeCell ref="K428:K430"/>
    <mergeCell ref="I431:I433"/>
    <mergeCell ref="J431:J433"/>
    <mergeCell ref="K431:K433"/>
    <mergeCell ref="M425:M427"/>
    <mergeCell ref="N425:N427"/>
    <mergeCell ref="M428:M430"/>
    <mergeCell ref="N428:N430"/>
    <mergeCell ref="M431:M433"/>
    <mergeCell ref="N431:N433"/>
    <mergeCell ref="A434:A435"/>
    <mergeCell ref="B434:B435"/>
    <mergeCell ref="C434:C435"/>
    <mergeCell ref="C436:C438"/>
    <mergeCell ref="C439:C441"/>
    <mergeCell ref="C442:C444"/>
    <mergeCell ref="C445:C447"/>
    <mergeCell ref="A436:A438"/>
    <mergeCell ref="B436:B438"/>
    <mergeCell ref="A439:A441"/>
    <mergeCell ref="B439:B441"/>
    <mergeCell ref="A442:A444"/>
    <mergeCell ref="B442:B444"/>
    <mergeCell ref="A445:A447"/>
    <mergeCell ref="B445:B447"/>
    <mergeCell ref="F434:F435"/>
    <mergeCell ref="F436:F438"/>
    <mergeCell ref="F439:F441"/>
    <mergeCell ref="F442:F444"/>
    <mergeCell ref="F445:F447"/>
    <mergeCell ref="I434:I435"/>
    <mergeCell ref="J434:J435"/>
    <mergeCell ref="K434:K435"/>
    <mergeCell ref="M434:M435"/>
    <mergeCell ref="N434:N435"/>
    <mergeCell ref="I436:I438"/>
    <mergeCell ref="J436:J438"/>
    <mergeCell ref="K436:K438"/>
    <mergeCell ref="M436:M438"/>
    <mergeCell ref="N436:N438"/>
    <mergeCell ref="I439:I441"/>
    <mergeCell ref="J439:J441"/>
    <mergeCell ref="K439:K441"/>
    <mergeCell ref="M439:M441"/>
    <mergeCell ref="N439:N441"/>
    <mergeCell ref="I442:I444"/>
    <mergeCell ref="J442:J444"/>
    <mergeCell ref="K442:K444"/>
    <mergeCell ref="M442:M444"/>
    <mergeCell ref="N442:N444"/>
    <mergeCell ref="I445:I447"/>
    <mergeCell ref="J445:J447"/>
    <mergeCell ref="K445:K447"/>
    <mergeCell ref="M445:M447"/>
    <mergeCell ref="N445:N447"/>
    <mergeCell ref="C448:C449"/>
    <mergeCell ref="B448:B449"/>
    <mergeCell ref="A448:A449"/>
    <mergeCell ref="A450:A451"/>
    <mergeCell ref="B450:B451"/>
    <mergeCell ref="C450:C451"/>
    <mergeCell ref="F448:F449"/>
    <mergeCell ref="F450:F451"/>
    <mergeCell ref="I448:I449"/>
    <mergeCell ref="J448:J449"/>
    <mergeCell ref="K448:K449"/>
    <mergeCell ref="M448:M449"/>
    <mergeCell ref="N448:N449"/>
    <mergeCell ref="I450:I451"/>
    <mergeCell ref="J450:J451"/>
    <mergeCell ref="K450:K451"/>
    <mergeCell ref="M450:M451"/>
    <mergeCell ref="N450:N451"/>
    <mergeCell ref="A452:A453"/>
    <mergeCell ref="B452:B453"/>
    <mergeCell ref="C452:C453"/>
    <mergeCell ref="C454:C455"/>
    <mergeCell ref="A454:A455"/>
    <mergeCell ref="B454:B455"/>
    <mergeCell ref="F452:F453"/>
    <mergeCell ref="I452:I453"/>
    <mergeCell ref="J452:J453"/>
    <mergeCell ref="K452:K453"/>
    <mergeCell ref="M452:M453"/>
    <mergeCell ref="N452:N453"/>
    <mergeCell ref="F454:F455"/>
    <mergeCell ref="I454:I455"/>
    <mergeCell ref="J454:J455"/>
    <mergeCell ref="K454:K455"/>
    <mergeCell ref="M454:M455"/>
    <mergeCell ref="N454:N455"/>
    <mergeCell ref="O456:O458"/>
    <mergeCell ref="O459:O461"/>
    <mergeCell ref="O462:O464"/>
    <mergeCell ref="O465:O467"/>
    <mergeCell ref="O468:O470"/>
    <mergeCell ref="O471:O473"/>
    <mergeCell ref="O474:O476"/>
    <mergeCell ref="O477:O479"/>
    <mergeCell ref="O480:O482"/>
    <mergeCell ref="O46:O48"/>
    <mergeCell ref="O49:O51"/>
    <mergeCell ref="O52:O54"/>
    <mergeCell ref="O55:O57"/>
    <mergeCell ref="O138:O140"/>
    <mergeCell ref="O2:O3"/>
    <mergeCell ref="O4:O5"/>
    <mergeCell ref="O6:O7"/>
    <mergeCell ref="O8:O9"/>
    <mergeCell ref="O380:O382"/>
    <mergeCell ref="O383:O385"/>
    <mergeCell ref="O243:O244"/>
    <mergeCell ref="O245:O246"/>
    <mergeCell ref="O247:O248"/>
    <mergeCell ref="O386:O388"/>
    <mergeCell ref="O389:O390"/>
    <mergeCell ref="O393:O394"/>
    <mergeCell ref="O391:O392"/>
    <mergeCell ref="O395:O396"/>
    <mergeCell ref="O229:O230"/>
    <mergeCell ref="O10:O11"/>
    <mergeCell ref="O12:O14"/>
    <mergeCell ref="O15:O16"/>
    <mergeCell ref="B499:B500"/>
    <mergeCell ref="C499:C500"/>
    <mergeCell ref="F499:F500"/>
    <mergeCell ref="I499:I500"/>
    <mergeCell ref="J499:J500"/>
    <mergeCell ref="K499:K500"/>
    <mergeCell ref="M499:M500"/>
    <mergeCell ref="N499:N500"/>
    <mergeCell ref="A501:A502"/>
    <mergeCell ref="B501:B502"/>
    <mergeCell ref="C501:C502"/>
    <mergeCell ref="F501:F502"/>
    <mergeCell ref="I501:I502"/>
    <mergeCell ref="J501:J502"/>
    <mergeCell ref="K501:K502"/>
    <mergeCell ref="M501:M502"/>
    <mergeCell ref="N501:N502"/>
    <mergeCell ref="O17:O19"/>
    <mergeCell ref="O356:O358"/>
    <mergeCell ref="O359:O361"/>
    <mergeCell ref="O362:O364"/>
    <mergeCell ref="O365:O367"/>
    <mergeCell ref="O368:O370"/>
    <mergeCell ref="O371:O373"/>
    <mergeCell ref="O374:O376"/>
    <mergeCell ref="O377:O379"/>
    <mergeCell ref="O20:O21"/>
    <mergeCell ref="O156:O157"/>
    <mergeCell ref="O158:O159"/>
    <mergeCell ref="O160:O161"/>
    <mergeCell ref="O162:O163"/>
    <mergeCell ref="O164:O165"/>
    <mergeCell ref="O24:O25"/>
    <mergeCell ref="O26:O27"/>
    <mergeCell ref="O317:O319"/>
    <mergeCell ref="O320:O322"/>
    <mergeCell ref="O323:O325"/>
    <mergeCell ref="O38:O40"/>
    <mergeCell ref="O249:O250"/>
    <mergeCell ref="O251:O252"/>
    <mergeCell ref="O253:O254"/>
    <mergeCell ref="O255:O256"/>
    <mergeCell ref="O257:O258"/>
    <mergeCell ref="O326:O328"/>
    <mergeCell ref="O329:O331"/>
    <mergeCell ref="O332:O334"/>
    <mergeCell ref="O335:O337"/>
    <mergeCell ref="O338:O340"/>
    <mergeCell ref="O188:O190"/>
    <mergeCell ref="O344:O346"/>
    <mergeCell ref="O347:O349"/>
    <mergeCell ref="O350:O352"/>
    <mergeCell ref="O353:O355"/>
    <mergeCell ref="A509:A510"/>
    <mergeCell ref="B507:B508"/>
    <mergeCell ref="C507:C508"/>
    <mergeCell ref="O291:O293"/>
    <mergeCell ref="O294:O295"/>
    <mergeCell ref="O296:O298"/>
    <mergeCell ref="O299:O301"/>
    <mergeCell ref="O302:O304"/>
    <mergeCell ref="O305:O307"/>
    <mergeCell ref="O308:O310"/>
    <mergeCell ref="O311:O313"/>
    <mergeCell ref="O314:O316"/>
    <mergeCell ref="B503:B504"/>
    <mergeCell ref="C503:C504"/>
    <mergeCell ref="F503:F504"/>
    <mergeCell ref="I503:I504"/>
    <mergeCell ref="J503:J504"/>
    <mergeCell ref="K503:K504"/>
    <mergeCell ref="M503:M504"/>
    <mergeCell ref="N503:N504"/>
    <mergeCell ref="A505:A506"/>
    <mergeCell ref="B505:B506"/>
    <mergeCell ref="J505:J506"/>
    <mergeCell ref="K505:K506"/>
    <mergeCell ref="M505:M506"/>
    <mergeCell ref="N505:N506"/>
    <mergeCell ref="O442:O444"/>
    <mergeCell ref="A499:A500"/>
    <mergeCell ref="O28:O29"/>
    <mergeCell ref="O44:O45"/>
    <mergeCell ref="O511:O512"/>
    <mergeCell ref="O513:O514"/>
    <mergeCell ref="O30:O31"/>
    <mergeCell ref="O32:O33"/>
    <mergeCell ref="O220:O222"/>
    <mergeCell ref="O223:O225"/>
    <mergeCell ref="O226:O228"/>
    <mergeCell ref="A507:A508"/>
    <mergeCell ref="O34:O35"/>
    <mergeCell ref="O507:O508"/>
    <mergeCell ref="O509:O510"/>
    <mergeCell ref="F507:F508"/>
    <mergeCell ref="I507:I508"/>
    <mergeCell ref="J507:J508"/>
    <mergeCell ref="K507:K508"/>
    <mergeCell ref="M507:M508"/>
    <mergeCell ref="N507:N508"/>
    <mergeCell ref="B509:B510"/>
    <mergeCell ref="C509:C510"/>
    <mergeCell ref="A511:A512"/>
    <mergeCell ref="B511:B512"/>
    <mergeCell ref="C511:C512"/>
    <mergeCell ref="F511:F512"/>
    <mergeCell ref="I511:I512"/>
    <mergeCell ref="J511:J512"/>
    <mergeCell ref="K511:K512"/>
    <mergeCell ref="M511:M512"/>
    <mergeCell ref="N511:N512"/>
    <mergeCell ref="O36:O37"/>
    <mergeCell ref="O341:O343"/>
    <mergeCell ref="A515:A517"/>
    <mergeCell ref="B515:B517"/>
    <mergeCell ref="C515:C517"/>
    <mergeCell ref="F515:F517"/>
    <mergeCell ref="I515:I517"/>
    <mergeCell ref="J515:J517"/>
    <mergeCell ref="K515:K517"/>
    <mergeCell ref="M515:M517"/>
    <mergeCell ref="N515:N517"/>
    <mergeCell ref="F509:F510"/>
    <mergeCell ref="I509:I510"/>
    <mergeCell ref="J509:J510"/>
    <mergeCell ref="K509:K510"/>
    <mergeCell ref="M509:M510"/>
    <mergeCell ref="N509:N510"/>
    <mergeCell ref="O499:O500"/>
    <mergeCell ref="O501:O502"/>
    <mergeCell ref="O503:O504"/>
    <mergeCell ref="O505:O506"/>
    <mergeCell ref="A503:A504"/>
    <mergeCell ref="A513:A514"/>
    <mergeCell ref="B513:B514"/>
    <mergeCell ref="C513:C514"/>
    <mergeCell ref="F513:F514"/>
    <mergeCell ref="I513:I514"/>
    <mergeCell ref="J513:J514"/>
    <mergeCell ref="K513:K514"/>
    <mergeCell ref="M513:M514"/>
    <mergeCell ref="N513:N514"/>
    <mergeCell ref="C505:C506"/>
    <mergeCell ref="F505:F506"/>
    <mergeCell ref="I505:I506"/>
    <mergeCell ref="O259:O260"/>
    <mergeCell ref="O261:O263"/>
    <mergeCell ref="O264:O266"/>
    <mergeCell ref="O267:O269"/>
    <mergeCell ref="O270:O272"/>
    <mergeCell ref="O273:O275"/>
    <mergeCell ref="O276:O278"/>
    <mergeCell ref="O279:O281"/>
    <mergeCell ref="O282:O284"/>
    <mergeCell ref="O285:O287"/>
    <mergeCell ref="O288:O290"/>
    <mergeCell ref="O106:O107"/>
    <mergeCell ref="O108:O109"/>
    <mergeCell ref="O110:O112"/>
    <mergeCell ref="O113:O115"/>
    <mergeCell ref="O116:O118"/>
    <mergeCell ref="O119:O121"/>
    <mergeCell ref="O122:O124"/>
    <mergeCell ref="O212:O213"/>
    <mergeCell ref="O214:O215"/>
    <mergeCell ref="O216:O217"/>
    <mergeCell ref="O218:O219"/>
    <mergeCell ref="O127:O129"/>
    <mergeCell ref="O130:O132"/>
    <mergeCell ref="O133:O135"/>
    <mergeCell ref="O136:O137"/>
    <mergeCell ref="O141:O142"/>
    <mergeCell ref="O143:O145"/>
    <mergeCell ref="O146:O148"/>
    <mergeCell ref="O149:O151"/>
    <mergeCell ref="O152:O153"/>
    <mergeCell ref="O154:O155"/>
    <mergeCell ref="A521:A523"/>
    <mergeCell ref="B521:B523"/>
    <mergeCell ref="C521:C523"/>
    <mergeCell ref="F521:F523"/>
    <mergeCell ref="I521:I523"/>
    <mergeCell ref="J521:J523"/>
    <mergeCell ref="M521:M523"/>
    <mergeCell ref="N521:N523"/>
    <mergeCell ref="O521:O523"/>
    <mergeCell ref="A524:A526"/>
    <mergeCell ref="B524:B526"/>
    <mergeCell ref="C524:C526"/>
    <mergeCell ref="F524:F526"/>
    <mergeCell ref="I524:I526"/>
    <mergeCell ref="J524:J526"/>
    <mergeCell ref="M524:M526"/>
    <mergeCell ref="N524:N526"/>
    <mergeCell ref="O524:O526"/>
    <mergeCell ref="K521:K523"/>
    <mergeCell ref="K524:K526"/>
    <mergeCell ref="O41:O43"/>
    <mergeCell ref="O452:O453"/>
    <mergeCell ref="O454:O455"/>
    <mergeCell ref="A527:A529"/>
    <mergeCell ref="B527:B529"/>
    <mergeCell ref="C527:C529"/>
    <mergeCell ref="F527:F529"/>
    <mergeCell ref="I527:I529"/>
    <mergeCell ref="J527:J529"/>
    <mergeCell ref="M527:M529"/>
    <mergeCell ref="N527:N529"/>
    <mergeCell ref="O527:O529"/>
    <mergeCell ref="A530:A532"/>
    <mergeCell ref="B530:B532"/>
    <mergeCell ref="C530:C532"/>
    <mergeCell ref="F530:F532"/>
    <mergeCell ref="I530:I532"/>
    <mergeCell ref="J530:J532"/>
    <mergeCell ref="M530:M532"/>
    <mergeCell ref="N530:N532"/>
    <mergeCell ref="O530:O532"/>
    <mergeCell ref="K527:K529"/>
    <mergeCell ref="K530:K532"/>
    <mergeCell ref="O515:O517"/>
    <mergeCell ref="O518:O520"/>
    <mergeCell ref="A518:A520"/>
    <mergeCell ref="B518:B520"/>
    <mergeCell ref="C518:C520"/>
    <mergeCell ref="F518:F520"/>
    <mergeCell ref="I518:I520"/>
    <mergeCell ref="J518:J520"/>
    <mergeCell ref="K518:K520"/>
    <mergeCell ref="O539:O541"/>
    <mergeCell ref="A533:A535"/>
    <mergeCell ref="B533:B535"/>
    <mergeCell ref="C533:C535"/>
    <mergeCell ref="F533:F535"/>
    <mergeCell ref="I533:I535"/>
    <mergeCell ref="J533:J535"/>
    <mergeCell ref="K533:K535"/>
    <mergeCell ref="M533:M535"/>
    <mergeCell ref="N533:N535"/>
    <mergeCell ref="O533:O535"/>
    <mergeCell ref="A536:A538"/>
    <mergeCell ref="B536:B538"/>
    <mergeCell ref="C536:C538"/>
    <mergeCell ref="F536:F538"/>
    <mergeCell ref="I536:I538"/>
    <mergeCell ref="J536:J538"/>
    <mergeCell ref="K536:K538"/>
    <mergeCell ref="M536:M538"/>
    <mergeCell ref="N536:N538"/>
    <mergeCell ref="O536:O538"/>
    <mergeCell ref="I542:I544"/>
    <mergeCell ref="J542:J544"/>
    <mergeCell ref="K542:K544"/>
    <mergeCell ref="M542:M544"/>
    <mergeCell ref="N542:N544"/>
    <mergeCell ref="O542:O544"/>
    <mergeCell ref="A545:A547"/>
    <mergeCell ref="B545:B547"/>
    <mergeCell ref="C545:C547"/>
    <mergeCell ref="F545:F547"/>
    <mergeCell ref="I545:I547"/>
    <mergeCell ref="J545:J547"/>
    <mergeCell ref="K545:K547"/>
    <mergeCell ref="M545:M547"/>
    <mergeCell ref="N545:N547"/>
    <mergeCell ref="O545:O547"/>
    <mergeCell ref="O58:O60"/>
    <mergeCell ref="O61:O64"/>
    <mergeCell ref="O65:O68"/>
    <mergeCell ref="O69:O72"/>
    <mergeCell ref="O73:O76"/>
    <mergeCell ref="K77:K79"/>
    <mergeCell ref="O77:O79"/>
    <mergeCell ref="A539:A541"/>
    <mergeCell ref="B539:B541"/>
    <mergeCell ref="C539:C541"/>
    <mergeCell ref="F539:F541"/>
    <mergeCell ref="I539:I541"/>
    <mergeCell ref="J539:J541"/>
    <mergeCell ref="K539:K541"/>
    <mergeCell ref="M539:M541"/>
    <mergeCell ref="N539:N541"/>
    <mergeCell ref="O231:O233"/>
    <mergeCell ref="O181:O182"/>
    <mergeCell ref="O183:O184"/>
    <mergeCell ref="O185:O187"/>
    <mergeCell ref="F554:F556"/>
    <mergeCell ref="F557:F559"/>
    <mergeCell ref="F560:F562"/>
    <mergeCell ref="F563:F565"/>
    <mergeCell ref="F566:F568"/>
    <mergeCell ref="F569:F571"/>
    <mergeCell ref="A554:A556"/>
    <mergeCell ref="B554:B556"/>
    <mergeCell ref="C554:C556"/>
    <mergeCell ref="A557:A559"/>
    <mergeCell ref="A560:A562"/>
    <mergeCell ref="B557:B559"/>
    <mergeCell ref="B560:B562"/>
    <mergeCell ref="C557:C559"/>
    <mergeCell ref="C560:C562"/>
    <mergeCell ref="A563:A565"/>
    <mergeCell ref="A566:A568"/>
    <mergeCell ref="A569:A571"/>
    <mergeCell ref="B563:B565"/>
    <mergeCell ref="C563:C565"/>
    <mergeCell ref="B566:B568"/>
    <mergeCell ref="C566:C568"/>
    <mergeCell ref="B569:B571"/>
    <mergeCell ref="C569:C571"/>
    <mergeCell ref="A542:A544"/>
    <mergeCell ref="B542:B544"/>
    <mergeCell ref="C542:C544"/>
    <mergeCell ref="F542:F544"/>
    <mergeCell ref="O445:O447"/>
    <mergeCell ref="O397:O398"/>
    <mergeCell ref="O399:O401"/>
    <mergeCell ref="O402:O404"/>
    <mergeCell ref="O405:O407"/>
    <mergeCell ref="O408:O410"/>
    <mergeCell ref="O411:O412"/>
    <mergeCell ref="O413:O415"/>
    <mergeCell ref="O419:O421"/>
    <mergeCell ref="O416:O418"/>
    <mergeCell ref="O422:O424"/>
    <mergeCell ref="O425:O427"/>
    <mergeCell ref="O428:O430"/>
    <mergeCell ref="O431:O433"/>
    <mergeCell ref="O434:O435"/>
    <mergeCell ref="O436:O438"/>
    <mergeCell ref="O439:O441"/>
    <mergeCell ref="A593:A594"/>
    <mergeCell ref="B593:B594"/>
    <mergeCell ref="C593:C594"/>
    <mergeCell ref="C595:C596"/>
    <mergeCell ref="C597:C598"/>
    <mergeCell ref="C599:C600"/>
    <mergeCell ref="C601:C602"/>
    <mergeCell ref="B595:B596"/>
    <mergeCell ref="B597:B598"/>
    <mergeCell ref="B599:B600"/>
    <mergeCell ref="A595:A596"/>
    <mergeCell ref="A597:A598"/>
    <mergeCell ref="A599:A600"/>
    <mergeCell ref="A601:A602"/>
    <mergeCell ref="B601:B602"/>
    <mergeCell ref="F593:F594"/>
    <mergeCell ref="F595:F596"/>
    <mergeCell ref="F597:F598"/>
    <mergeCell ref="F599:F600"/>
    <mergeCell ref="F601:F602"/>
    <mergeCell ref="N601:N602"/>
    <mergeCell ref="O601:O602"/>
    <mergeCell ref="I593:I594"/>
    <mergeCell ref="J593:J594"/>
    <mergeCell ref="K593:K594"/>
    <mergeCell ref="M593:M594"/>
    <mergeCell ref="N593:N594"/>
    <mergeCell ref="O593:O594"/>
    <mergeCell ref="I595:I596"/>
    <mergeCell ref="J595:J596"/>
    <mergeCell ref="K595:K596"/>
    <mergeCell ref="M595:M596"/>
    <mergeCell ref="N595:N596"/>
    <mergeCell ref="O595:O596"/>
    <mergeCell ref="I597:I598"/>
    <mergeCell ref="J597:J598"/>
    <mergeCell ref="K597:K598"/>
    <mergeCell ref="M597:M598"/>
    <mergeCell ref="N597:N598"/>
    <mergeCell ref="O597:O598"/>
    <mergeCell ref="I599:I600"/>
    <mergeCell ref="J599:J600"/>
    <mergeCell ref="K599:K600"/>
    <mergeCell ref="M599:M600"/>
    <mergeCell ref="N599:N600"/>
    <mergeCell ref="O599:O600"/>
    <mergeCell ref="I601:I602"/>
    <mergeCell ref="J601:J602"/>
    <mergeCell ref="K601:K602"/>
    <mergeCell ref="M601:M602"/>
    <mergeCell ref="B615:B616"/>
    <mergeCell ref="A617:A618"/>
    <mergeCell ref="B617:B618"/>
    <mergeCell ref="A619:A620"/>
    <mergeCell ref="B619:B620"/>
    <mergeCell ref="C615:C616"/>
    <mergeCell ref="C619:C620"/>
    <mergeCell ref="C617:C618"/>
    <mergeCell ref="K623:K624"/>
    <mergeCell ref="M623:M624"/>
    <mergeCell ref="N623:N624"/>
    <mergeCell ref="O623:O624"/>
    <mergeCell ref="I625:I626"/>
    <mergeCell ref="J625:J626"/>
    <mergeCell ref="K625:K626"/>
    <mergeCell ref="M625:M626"/>
    <mergeCell ref="N625:N626"/>
    <mergeCell ref="O625:O626"/>
    <mergeCell ref="F615:F616"/>
    <mergeCell ref="F617:F618"/>
    <mergeCell ref="F619:F620"/>
    <mergeCell ref="F621:F622"/>
    <mergeCell ref="F623:F624"/>
    <mergeCell ref="F625:F626"/>
    <mergeCell ref="I615:I616"/>
    <mergeCell ref="J615:J616"/>
    <mergeCell ref="K615:K616"/>
    <mergeCell ref="M615:M616"/>
    <mergeCell ref="N615:N616"/>
    <mergeCell ref="A621:A622"/>
    <mergeCell ref="B621:B622"/>
    <mergeCell ref="A623:A624"/>
    <mergeCell ref="O615:O616"/>
    <mergeCell ref="I617:I618"/>
    <mergeCell ref="J617:J618"/>
    <mergeCell ref="K617:K618"/>
    <mergeCell ref="M617:M618"/>
    <mergeCell ref="N617:N618"/>
    <mergeCell ref="O617:O618"/>
    <mergeCell ref="I619:I620"/>
    <mergeCell ref="J619:J620"/>
    <mergeCell ref="K619:K620"/>
    <mergeCell ref="M619:M620"/>
    <mergeCell ref="A629:A630"/>
    <mergeCell ref="B629:B630"/>
    <mergeCell ref="C629:C630"/>
    <mergeCell ref="C631:C632"/>
    <mergeCell ref="A631:A632"/>
    <mergeCell ref="B631:B632"/>
    <mergeCell ref="I629:I630"/>
    <mergeCell ref="J629:J630"/>
    <mergeCell ref="K629:K630"/>
    <mergeCell ref="M629:M630"/>
    <mergeCell ref="N629:N630"/>
    <mergeCell ref="O629:O630"/>
    <mergeCell ref="I631:I632"/>
    <mergeCell ref="J631:J632"/>
    <mergeCell ref="K631:K632"/>
    <mergeCell ref="M631:M632"/>
    <mergeCell ref="N631:N632"/>
    <mergeCell ref="O631:O632"/>
    <mergeCell ref="N619:N620"/>
    <mergeCell ref="O619:O620"/>
    <mergeCell ref="A615:A616"/>
    <mergeCell ref="C633:C635"/>
    <mergeCell ref="B633:B635"/>
    <mergeCell ref="A633:A635"/>
    <mergeCell ref="F633:F635"/>
    <mergeCell ref="I633:I635"/>
    <mergeCell ref="J633:J635"/>
    <mergeCell ref="K633:K635"/>
    <mergeCell ref="M633:M635"/>
    <mergeCell ref="N633:N635"/>
    <mergeCell ref="O633:O635"/>
    <mergeCell ref="A636:A638"/>
    <mergeCell ref="B636:B638"/>
    <mergeCell ref="C636:C638"/>
    <mergeCell ref="F636:F638"/>
    <mergeCell ref="I636:I638"/>
    <mergeCell ref="J636:J638"/>
    <mergeCell ref="K636:K638"/>
    <mergeCell ref="M636:M638"/>
    <mergeCell ref="N636:N638"/>
    <mergeCell ref="O636:O638"/>
    <mergeCell ref="A639:A641"/>
    <mergeCell ref="B639:B641"/>
    <mergeCell ref="C639:C641"/>
    <mergeCell ref="F639:F641"/>
    <mergeCell ref="I639:I641"/>
    <mergeCell ref="J639:J641"/>
    <mergeCell ref="K639:K641"/>
    <mergeCell ref="M639:M641"/>
    <mergeCell ref="N639:N641"/>
    <mergeCell ref="O639:O641"/>
    <mergeCell ref="A642:A644"/>
    <mergeCell ref="B642:B644"/>
    <mergeCell ref="C642:C644"/>
    <mergeCell ref="F642:F644"/>
    <mergeCell ref="I642:I644"/>
    <mergeCell ref="J642:J644"/>
    <mergeCell ref="K642:K644"/>
    <mergeCell ref="M642:M644"/>
    <mergeCell ref="N642:N644"/>
    <mergeCell ref="O642:O644"/>
    <mergeCell ref="F629:F630"/>
    <mergeCell ref="F631:F632"/>
    <mergeCell ref="A651:A653"/>
    <mergeCell ref="B651:B653"/>
    <mergeCell ref="C651:C653"/>
    <mergeCell ref="F651:F653"/>
    <mergeCell ref="I651:I653"/>
    <mergeCell ref="J651:J653"/>
    <mergeCell ref="K651:K653"/>
    <mergeCell ref="M651:M653"/>
    <mergeCell ref="N651:N653"/>
    <mergeCell ref="O651:O653"/>
    <mergeCell ref="A645:A647"/>
    <mergeCell ref="B645:B647"/>
    <mergeCell ref="C645:C647"/>
    <mergeCell ref="F645:F647"/>
    <mergeCell ref="I645:I647"/>
    <mergeCell ref="J645:J647"/>
    <mergeCell ref="K645:K647"/>
    <mergeCell ref="M645:M647"/>
    <mergeCell ref="N645:N647"/>
    <mergeCell ref="O645:O647"/>
    <mergeCell ref="A648:A650"/>
    <mergeCell ref="B648:B650"/>
    <mergeCell ref="C648:C650"/>
    <mergeCell ref="F648:F650"/>
    <mergeCell ref="I648:I650"/>
    <mergeCell ref="J648:J650"/>
    <mergeCell ref="K648:K650"/>
    <mergeCell ref="M648:M650"/>
    <mergeCell ref="N648:N650"/>
    <mergeCell ref="O648:O650"/>
  </mergeCells>
  <phoneticPr fontId="1" type="noConversion"/>
  <pageMargins left="0.7" right="0.7" top="0.75" bottom="0.75" header="0.3" footer="0.3"/>
  <pageSetup orientation="portrait" r:id="rId1"/>
  <ignoredErrors>
    <ignoredError sqref="M8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2979c62-b87d-456b-9ac0-a9e8c14b51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19B12F3BFA24F9C31B5FBC4B68E1F" ma:contentTypeVersion="3" ma:contentTypeDescription="Create a new document." ma:contentTypeScope="" ma:versionID="27566308be26def404ec30b4335af2bb">
  <xsd:schema xmlns:xsd="http://www.w3.org/2001/XMLSchema" xmlns:xs="http://www.w3.org/2001/XMLSchema" xmlns:p="http://schemas.microsoft.com/office/2006/metadata/properties" xmlns:ns3="72979c62-b87d-456b-9ac0-a9e8c14b51dd" targetNamespace="http://schemas.microsoft.com/office/2006/metadata/properties" ma:root="true" ma:fieldsID="08f0f22802359a2ccf56d84337645c71" ns3:_="">
    <xsd:import namespace="72979c62-b87d-456b-9ac0-a9e8c14b51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79c62-b87d-456b-9ac0-a9e8c14b5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ABBD7C-C348-4AE9-8D17-3034F0812D20}">
  <ds:schemaRefs>
    <ds:schemaRef ds:uri="http://schemas.microsoft.com/office/2006/metadata/properties"/>
    <ds:schemaRef ds:uri="http://schemas.microsoft.com/office/infopath/2007/PartnerControls"/>
    <ds:schemaRef ds:uri="72979c62-b87d-456b-9ac0-a9e8c14b51dd"/>
  </ds:schemaRefs>
</ds:datastoreItem>
</file>

<file path=customXml/itemProps2.xml><?xml version="1.0" encoding="utf-8"?>
<ds:datastoreItem xmlns:ds="http://schemas.openxmlformats.org/officeDocument/2006/customXml" ds:itemID="{AFAAF377-8462-4FD8-88C0-ADB2CD6773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E6CD5A-2D9C-4B33-8FEB-0F071650A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79c62-b87d-456b-9ac0-a9e8c14b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2023-07-12T20:44:53Z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0x010100CA819B12F3BFA24F9C31B5FBC4B68E1F</vt:lpwstr>
  </property>
</Properties>
</file>