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4" documentId="8_{D2457B39-127D-409E-AF25-4809A519D0B0}" xr6:coauthVersionLast="47" xr6:coauthVersionMax="47" xr10:uidLastSave="{C01E8141-C56E-4171-8E87-B5F9007B233C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Sheet1!$A$1:$O$591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669" i="1"/>
  <c r="N583" i="1"/>
  <c r="N580" i="1"/>
  <c r="N461" i="1"/>
  <c r="N415" i="1"/>
  <c r="N361" i="1"/>
  <c r="N352" i="1"/>
  <c r="N275" i="1"/>
  <c r="N239" i="1"/>
  <c r="K239" i="1"/>
  <c r="N198" i="1"/>
  <c r="N190" i="1"/>
  <c r="N184" i="1"/>
  <c r="N170" i="1"/>
  <c r="N143" i="1"/>
  <c r="M143" i="1"/>
  <c r="N108" i="1"/>
  <c r="M108" i="1"/>
  <c r="N672" i="1"/>
  <c r="M672" i="1"/>
  <c r="M669" i="1"/>
  <c r="N666" i="1"/>
  <c r="M666" i="1"/>
  <c r="N663" i="1"/>
  <c r="M663" i="1"/>
  <c r="N661" i="1"/>
  <c r="M661" i="1"/>
  <c r="N659" i="1"/>
  <c r="M659" i="1"/>
  <c r="N657" i="1"/>
  <c r="M657" i="1"/>
  <c r="N655" i="1"/>
  <c r="M655" i="1"/>
  <c r="N653" i="1"/>
  <c r="M653" i="1"/>
  <c r="N650" i="1"/>
  <c r="M650" i="1"/>
  <c r="N647" i="1"/>
  <c r="M647" i="1"/>
  <c r="N644" i="1"/>
  <c r="M644" i="1"/>
  <c r="N641" i="1"/>
  <c r="M641" i="1"/>
  <c r="N638" i="1"/>
  <c r="M638" i="1"/>
  <c r="N635" i="1"/>
  <c r="M635" i="1"/>
  <c r="N632" i="1"/>
  <c r="M632" i="1"/>
  <c r="N630" i="1"/>
  <c r="M630" i="1"/>
  <c r="N628" i="1"/>
  <c r="M628" i="1"/>
  <c r="N626" i="1"/>
  <c r="M626" i="1"/>
  <c r="N624" i="1"/>
  <c r="M624" i="1"/>
  <c r="N622" i="1"/>
  <c r="M622" i="1"/>
  <c r="N620" i="1"/>
  <c r="M620" i="1"/>
  <c r="M618" i="1"/>
  <c r="N618" i="1"/>
  <c r="M616" i="1"/>
  <c r="N616" i="1"/>
  <c r="N614" i="1"/>
  <c r="M614" i="1"/>
  <c r="N611" i="1"/>
  <c r="M611" i="1"/>
  <c r="N608" i="1"/>
  <c r="M608" i="1"/>
  <c r="N606" i="1"/>
  <c r="M606" i="1"/>
  <c r="N604" i="1"/>
  <c r="M604" i="1"/>
  <c r="M602" i="1"/>
  <c r="N602" i="1"/>
  <c r="N600" i="1"/>
  <c r="M600" i="1"/>
  <c r="N598" i="1"/>
  <c r="M598" i="1"/>
  <c r="N596" i="1"/>
  <c r="M596" i="1"/>
  <c r="N594" i="1"/>
  <c r="M594" i="1"/>
  <c r="N592" i="1"/>
  <c r="M592" i="1"/>
  <c r="K583" i="1"/>
  <c r="K580" i="1"/>
  <c r="K589" i="1"/>
  <c r="K574" i="1"/>
  <c r="N574" i="1" s="1"/>
  <c r="N571" i="1"/>
  <c r="M571" i="1"/>
  <c r="M233" i="1"/>
  <c r="N233" i="1"/>
  <c r="M236" i="1"/>
  <c r="N236" i="1"/>
  <c r="N17" i="1"/>
  <c r="M17" i="1"/>
  <c r="N568" i="1"/>
  <c r="M568" i="1"/>
  <c r="N565" i="1"/>
  <c r="M565" i="1"/>
  <c r="N562" i="1"/>
  <c r="M562" i="1"/>
  <c r="N559" i="1"/>
  <c r="M559" i="1"/>
  <c r="N556" i="1"/>
  <c r="M556" i="1"/>
  <c r="N553" i="1"/>
  <c r="M553" i="1"/>
  <c r="N550" i="1"/>
  <c r="M550" i="1"/>
  <c r="N547" i="1"/>
  <c r="M547" i="1"/>
  <c r="M103" i="1"/>
  <c r="N103" i="1"/>
  <c r="N100" i="1"/>
  <c r="M100" i="1"/>
  <c r="N544" i="1"/>
  <c r="M544" i="1"/>
  <c r="N541" i="1"/>
  <c r="M541" i="1"/>
  <c r="N538" i="1"/>
  <c r="M538" i="1"/>
  <c r="N77" i="1"/>
  <c r="M77" i="1"/>
  <c r="N41" i="1"/>
  <c r="M41" i="1"/>
  <c r="N535" i="1"/>
  <c r="M535" i="1"/>
  <c r="N532" i="1"/>
  <c r="M532" i="1"/>
  <c r="K113" i="1"/>
  <c r="K116" i="1"/>
  <c r="K119" i="1"/>
  <c r="K122" i="1"/>
  <c r="J113" i="1"/>
  <c r="J116" i="1"/>
  <c r="J119" i="1"/>
  <c r="J122" i="1"/>
  <c r="I113" i="1"/>
  <c r="N113" i="1" s="1"/>
  <c r="I116" i="1"/>
  <c r="N116" i="1" s="1"/>
  <c r="I119" i="1"/>
  <c r="N119" i="1" s="1"/>
  <c r="I122" i="1"/>
  <c r="N122" i="1" s="1"/>
  <c r="K110" i="1"/>
  <c r="J110" i="1"/>
  <c r="I110" i="1"/>
  <c r="K529" i="1"/>
  <c r="K526" i="1"/>
  <c r="K523" i="1"/>
  <c r="K520" i="1"/>
  <c r="J529" i="1"/>
  <c r="J526" i="1"/>
  <c r="J523" i="1"/>
  <c r="J520" i="1"/>
  <c r="I529" i="1"/>
  <c r="I526" i="1"/>
  <c r="I523" i="1"/>
  <c r="I520" i="1"/>
  <c r="K517" i="1"/>
  <c r="J517" i="1"/>
  <c r="I517" i="1"/>
  <c r="K514" i="1"/>
  <c r="J514" i="1"/>
  <c r="I514" i="1"/>
  <c r="I506" i="1"/>
  <c r="J506" i="1"/>
  <c r="N512" i="1"/>
  <c r="M512" i="1"/>
  <c r="N510" i="1"/>
  <c r="M510" i="1"/>
  <c r="J508" i="1"/>
  <c r="I508" i="1"/>
  <c r="J504" i="1"/>
  <c r="I504" i="1"/>
  <c r="J502" i="1"/>
  <c r="I502" i="1"/>
  <c r="J500" i="1"/>
  <c r="I500" i="1"/>
  <c r="J498" i="1"/>
  <c r="I498" i="1"/>
  <c r="M496" i="1"/>
  <c r="N496" i="1"/>
  <c r="M494" i="1"/>
  <c r="N494" i="1"/>
  <c r="M492" i="1"/>
  <c r="N492" i="1"/>
  <c r="M490" i="1"/>
  <c r="N490" i="1"/>
  <c r="M488" i="1"/>
  <c r="N488" i="1"/>
  <c r="M486" i="1"/>
  <c r="N486" i="1"/>
  <c r="M484" i="1"/>
  <c r="N484" i="1"/>
  <c r="N482" i="1"/>
  <c r="M482" i="1"/>
  <c r="K479" i="1"/>
  <c r="J479" i="1"/>
  <c r="I479" i="1"/>
  <c r="K476" i="1"/>
  <c r="J476" i="1"/>
  <c r="I476" i="1"/>
  <c r="K473" i="1"/>
  <c r="J473" i="1"/>
  <c r="I473" i="1"/>
  <c r="K470" i="1"/>
  <c r="J470" i="1"/>
  <c r="I470" i="1"/>
  <c r="K461" i="1"/>
  <c r="K467" i="1"/>
  <c r="J467" i="1"/>
  <c r="I467" i="1"/>
  <c r="K464" i="1"/>
  <c r="J464" i="1"/>
  <c r="I464" i="1"/>
  <c r="J461" i="1"/>
  <c r="I461" i="1"/>
  <c r="I455" i="1"/>
  <c r="J455" i="1"/>
  <c r="K455" i="1"/>
  <c r="K458" i="1"/>
  <c r="J458" i="1"/>
  <c r="I458" i="1"/>
  <c r="N453" i="1"/>
  <c r="M453" i="1"/>
  <c r="N451" i="1"/>
  <c r="M451" i="1"/>
  <c r="N449" i="1"/>
  <c r="M449" i="1"/>
  <c r="N447" i="1"/>
  <c r="M447" i="1"/>
  <c r="N444" i="1"/>
  <c r="N438" i="1"/>
  <c r="N435" i="1"/>
  <c r="N433" i="1"/>
  <c r="M433" i="1"/>
  <c r="M444" i="1"/>
  <c r="N441" i="1"/>
  <c r="M441" i="1"/>
  <c r="M438" i="1"/>
  <c r="M435" i="1"/>
  <c r="N430" i="1"/>
  <c r="M430" i="1"/>
  <c r="N427" i="1"/>
  <c r="M427" i="1"/>
  <c r="N424" i="1"/>
  <c r="M424" i="1"/>
  <c r="N178" i="1"/>
  <c r="M178" i="1"/>
  <c r="N175" i="1"/>
  <c r="M175" i="1"/>
  <c r="N173" i="1"/>
  <c r="M173" i="1"/>
  <c r="M170" i="1"/>
  <c r="M168" i="1"/>
  <c r="N168" i="1"/>
  <c r="N421" i="1"/>
  <c r="M421" i="1"/>
  <c r="N418" i="1"/>
  <c r="M418" i="1"/>
  <c r="M415" i="1"/>
  <c r="N412" i="1"/>
  <c r="M412" i="1"/>
  <c r="N410" i="1"/>
  <c r="M410" i="1"/>
  <c r="N407" i="1"/>
  <c r="M407" i="1"/>
  <c r="N404" i="1"/>
  <c r="M404" i="1"/>
  <c r="N401" i="1"/>
  <c r="M401" i="1"/>
  <c r="N398" i="1"/>
  <c r="M398" i="1"/>
  <c r="N396" i="1"/>
  <c r="M396" i="1"/>
  <c r="N388" i="1"/>
  <c r="M388" i="1"/>
  <c r="N394" i="1"/>
  <c r="M394" i="1"/>
  <c r="N392" i="1"/>
  <c r="M392" i="1"/>
  <c r="N390" i="1"/>
  <c r="M390" i="1"/>
  <c r="M376" i="1"/>
  <c r="M379" i="1"/>
  <c r="M382" i="1"/>
  <c r="N346" i="1"/>
  <c r="N385" i="1"/>
  <c r="M385" i="1"/>
  <c r="N382" i="1"/>
  <c r="N379" i="1"/>
  <c r="N376" i="1"/>
  <c r="N373" i="1"/>
  <c r="M373" i="1"/>
  <c r="N370" i="1"/>
  <c r="M370" i="1"/>
  <c r="N367" i="1"/>
  <c r="M367" i="1"/>
  <c r="N364" i="1"/>
  <c r="M364" i="1"/>
  <c r="M361" i="1"/>
  <c r="N358" i="1"/>
  <c r="M358" i="1"/>
  <c r="N355" i="1"/>
  <c r="M355" i="1"/>
  <c r="M352" i="1"/>
  <c r="N349" i="1"/>
  <c r="M349" i="1"/>
  <c r="M346" i="1"/>
  <c r="N343" i="1"/>
  <c r="N316" i="1"/>
  <c r="N313" i="1"/>
  <c r="N301" i="1"/>
  <c r="M298" i="1"/>
  <c r="N298" i="1"/>
  <c r="M301" i="1"/>
  <c r="M304" i="1"/>
  <c r="N304" i="1"/>
  <c r="M307" i="1"/>
  <c r="N307" i="1"/>
  <c r="M310" i="1"/>
  <c r="N310" i="1"/>
  <c r="M313" i="1"/>
  <c r="M316" i="1"/>
  <c r="M319" i="1"/>
  <c r="N319" i="1"/>
  <c r="M322" i="1"/>
  <c r="N322" i="1"/>
  <c r="M325" i="1"/>
  <c r="N325" i="1"/>
  <c r="M328" i="1"/>
  <c r="N328" i="1"/>
  <c r="M331" i="1"/>
  <c r="N331" i="1"/>
  <c r="M334" i="1"/>
  <c r="N334" i="1"/>
  <c r="M337" i="1"/>
  <c r="N337" i="1"/>
  <c r="M340" i="1"/>
  <c r="N340" i="1"/>
  <c r="M343" i="1"/>
  <c r="N295" i="1"/>
  <c r="M295" i="1"/>
  <c r="N293" i="1"/>
  <c r="M293" i="1"/>
  <c r="M266" i="1"/>
  <c r="N266" i="1"/>
  <c r="M269" i="1"/>
  <c r="N269" i="1"/>
  <c r="M272" i="1"/>
  <c r="N272" i="1"/>
  <c r="M275" i="1"/>
  <c r="M278" i="1"/>
  <c r="N278" i="1"/>
  <c r="M281" i="1"/>
  <c r="N281" i="1"/>
  <c r="M284" i="1"/>
  <c r="N284" i="1"/>
  <c r="M287" i="1"/>
  <c r="N287" i="1"/>
  <c r="M290" i="1"/>
  <c r="N290" i="1"/>
  <c r="M263" i="1"/>
  <c r="N263" i="1"/>
  <c r="N260" i="1"/>
  <c r="M260" i="1"/>
  <c r="M258" i="1"/>
  <c r="N258" i="1"/>
  <c r="M252" i="1"/>
  <c r="N252" i="1"/>
  <c r="M254" i="1"/>
  <c r="N254" i="1"/>
  <c r="N256" i="1"/>
  <c r="M256" i="1"/>
  <c r="N250" i="1"/>
  <c r="N248" i="1"/>
  <c r="M248" i="1"/>
  <c r="M250" i="1"/>
  <c r="N246" i="1"/>
  <c r="M246" i="1"/>
  <c r="N244" i="1"/>
  <c r="M244" i="1"/>
  <c r="N242" i="1"/>
  <c r="M242" i="1"/>
  <c r="M239" i="1"/>
  <c r="N230" i="1"/>
  <c r="M230" i="1"/>
  <c r="N228" i="1"/>
  <c r="M228" i="1"/>
  <c r="N225" i="1"/>
  <c r="M225" i="1"/>
  <c r="N222" i="1"/>
  <c r="M222" i="1"/>
  <c r="N219" i="1"/>
  <c r="M219" i="1"/>
  <c r="M213" i="1"/>
  <c r="M215" i="1"/>
  <c r="M217" i="1"/>
  <c r="N213" i="1"/>
  <c r="N215" i="1"/>
  <c r="N217" i="1"/>
  <c r="N211" i="1"/>
  <c r="M211" i="1"/>
  <c r="N15" i="1"/>
  <c r="N208" i="1"/>
  <c r="N206" i="1"/>
  <c r="N203" i="1"/>
  <c r="N201" i="1"/>
  <c r="N196" i="1"/>
  <c r="N193" i="1"/>
  <c r="N187" i="1"/>
  <c r="N182" i="1"/>
  <c r="N180" i="1"/>
  <c r="N166" i="1"/>
  <c r="N149" i="1"/>
  <c r="N146" i="1"/>
  <c r="N141" i="1"/>
  <c r="N82" i="1"/>
  <c r="N80" i="1"/>
  <c r="N65" i="1"/>
  <c r="N73" i="1"/>
  <c r="N69" i="1"/>
  <c r="N61" i="1"/>
  <c r="N58" i="1"/>
  <c r="N44" i="1"/>
  <c r="K38" i="1"/>
  <c r="J38" i="1"/>
  <c r="I38" i="1"/>
  <c r="N28" i="1"/>
  <c r="N26" i="1"/>
  <c r="N22" i="1"/>
  <c r="N8" i="1"/>
  <c r="N4" i="1"/>
  <c r="M208" i="1"/>
  <c r="I2" i="1"/>
  <c r="J2" i="1"/>
  <c r="M73" i="1"/>
  <c r="M69" i="1"/>
  <c r="M65" i="1"/>
  <c r="M61" i="1"/>
  <c r="M58" i="1"/>
  <c r="M206" i="1"/>
  <c r="M203" i="1"/>
  <c r="M201" i="1"/>
  <c r="M198" i="1"/>
  <c r="M196" i="1"/>
  <c r="M193" i="1"/>
  <c r="M190" i="1"/>
  <c r="M187" i="1"/>
  <c r="M184" i="1"/>
  <c r="M182" i="1"/>
  <c r="M180" i="1"/>
  <c r="M166" i="1"/>
  <c r="I164" i="1"/>
  <c r="J164" i="1"/>
  <c r="J162" i="1"/>
  <c r="I162" i="1"/>
  <c r="J160" i="1"/>
  <c r="I160" i="1"/>
  <c r="I158" i="1"/>
  <c r="J158" i="1"/>
  <c r="I156" i="1"/>
  <c r="J156" i="1"/>
  <c r="I154" i="1"/>
  <c r="J154" i="1"/>
  <c r="J152" i="1"/>
  <c r="I152" i="1"/>
  <c r="M149" i="1"/>
  <c r="M146" i="1"/>
  <c r="M141" i="1"/>
  <c r="I127" i="1"/>
  <c r="K127" i="1"/>
  <c r="J127" i="1"/>
  <c r="K138" i="1"/>
  <c r="J138" i="1"/>
  <c r="I138" i="1"/>
  <c r="I133" i="1"/>
  <c r="J133" i="1"/>
  <c r="K133" i="1"/>
  <c r="I130" i="1"/>
  <c r="J130" i="1"/>
  <c r="K130" i="1"/>
  <c r="I55" i="1"/>
  <c r="J55" i="1"/>
  <c r="K55" i="1"/>
  <c r="I52" i="1"/>
  <c r="J52" i="1"/>
  <c r="K52" i="1"/>
  <c r="I49" i="1"/>
  <c r="J49" i="1"/>
  <c r="K49" i="1"/>
  <c r="K46" i="1"/>
  <c r="J46" i="1"/>
  <c r="I46" i="1"/>
  <c r="K12" i="1"/>
  <c r="I12" i="1"/>
  <c r="J12" i="1"/>
  <c r="J136" i="1"/>
  <c r="I136" i="1"/>
  <c r="N136" i="1" s="1"/>
  <c r="M22" i="1"/>
  <c r="J108" i="1"/>
  <c r="I108" i="1"/>
  <c r="J106" i="1"/>
  <c r="I106" i="1"/>
  <c r="I125" i="1"/>
  <c r="J125" i="1"/>
  <c r="J98" i="1"/>
  <c r="J96" i="1"/>
  <c r="I98" i="1"/>
  <c r="I96" i="1"/>
  <c r="J94" i="1"/>
  <c r="I94" i="1"/>
  <c r="J92" i="1"/>
  <c r="I92" i="1"/>
  <c r="I90" i="1"/>
  <c r="J90" i="1"/>
  <c r="I88" i="1"/>
  <c r="J88" i="1"/>
  <c r="J86" i="1"/>
  <c r="I86" i="1"/>
  <c r="J84" i="1"/>
  <c r="I84" i="1"/>
  <c r="M82" i="1"/>
  <c r="M80" i="1"/>
  <c r="M4" i="1"/>
  <c r="M26" i="1"/>
  <c r="J24" i="1"/>
  <c r="I24" i="1"/>
  <c r="M44" i="1"/>
  <c r="J32" i="1"/>
  <c r="I32" i="1"/>
  <c r="J30" i="1"/>
  <c r="I30" i="1"/>
  <c r="M8" i="1"/>
  <c r="M15" i="1"/>
  <c r="J36" i="1"/>
  <c r="I36" i="1"/>
  <c r="J34" i="1"/>
  <c r="I34" i="1"/>
  <c r="J20" i="1"/>
  <c r="I20" i="1"/>
  <c r="J10" i="1"/>
  <c r="I10" i="1"/>
  <c r="J6" i="1"/>
  <c r="I6" i="1"/>
  <c r="M28" i="1"/>
  <c r="M113" i="1" l="1"/>
  <c r="M116" i="1"/>
  <c r="M119" i="1"/>
  <c r="M122" i="1"/>
  <c r="M96" i="1"/>
  <c r="M574" i="1"/>
  <c r="N106" i="1"/>
  <c r="M110" i="1"/>
  <c r="N589" i="1"/>
  <c r="M589" i="1"/>
  <c r="N586" i="1"/>
  <c r="M586" i="1"/>
  <c r="M583" i="1"/>
  <c r="M580" i="1"/>
  <c r="N577" i="1"/>
  <c r="M577" i="1"/>
  <c r="N127" i="1"/>
  <c r="N514" i="1"/>
  <c r="M514" i="1"/>
  <c r="N520" i="1"/>
  <c r="M520" i="1"/>
  <c r="N523" i="1"/>
  <c r="M523" i="1"/>
  <c r="N526" i="1"/>
  <c r="M526" i="1"/>
  <c r="N529" i="1"/>
  <c r="M529" i="1"/>
  <c r="N110" i="1"/>
  <c r="N517" i="1"/>
  <c r="M517" i="1"/>
  <c r="N38" i="1"/>
  <c r="M98" i="1"/>
  <c r="M506" i="1"/>
  <c r="N506" i="1"/>
  <c r="M32" i="1"/>
  <c r="N6" i="1"/>
  <c r="M106" i="1"/>
  <c r="N158" i="1"/>
  <c r="M136" i="1"/>
  <c r="M90" i="1"/>
  <c r="M49" i="1"/>
  <c r="M152" i="1"/>
  <c r="M160" i="1"/>
  <c r="M156" i="1"/>
  <c r="N96" i="1"/>
  <c r="N138" i="1"/>
  <c r="M38" i="1"/>
  <c r="M138" i="1"/>
  <c r="M158" i="1"/>
  <c r="M2" i="1"/>
  <c r="M127" i="1"/>
  <c r="M34" i="1"/>
  <c r="M86" i="1"/>
  <c r="N94" i="1"/>
  <c r="M125" i="1"/>
  <c r="N46" i="1"/>
  <c r="N52" i="1"/>
  <c r="M133" i="1"/>
  <c r="N156" i="1"/>
  <c r="M164" i="1"/>
  <c r="N55" i="1"/>
  <c r="N502" i="1"/>
  <c r="N88" i="1"/>
  <c r="M88" i="1"/>
  <c r="N130" i="1"/>
  <c r="N508" i="1"/>
  <c r="M508" i="1"/>
  <c r="N34" i="1"/>
  <c r="N164" i="1"/>
  <c r="N30" i="1"/>
  <c r="M55" i="1"/>
  <c r="M498" i="1"/>
  <c r="N20" i="1"/>
  <c r="M84" i="1"/>
  <c r="M92" i="1"/>
  <c r="M12" i="1"/>
  <c r="N154" i="1"/>
  <c r="M162" i="1"/>
  <c r="N455" i="1"/>
  <c r="N464" i="1"/>
  <c r="N504" i="1"/>
  <c r="N10" i="1"/>
  <c r="M504" i="1"/>
  <c r="M500" i="1"/>
  <c r="N500" i="1"/>
  <c r="M502" i="1"/>
  <c r="N498" i="1"/>
  <c r="N86" i="1"/>
  <c r="N24" i="1"/>
  <c r="M130" i="1"/>
  <c r="N125" i="1"/>
  <c r="N84" i="1"/>
  <c r="N133" i="1"/>
  <c r="M94" i="1"/>
  <c r="M52" i="1"/>
  <c r="M46" i="1"/>
  <c r="M154" i="1"/>
  <c r="N12" i="1"/>
  <c r="N479" i="1"/>
  <c r="M476" i="1"/>
  <c r="N473" i="1"/>
  <c r="N470" i="1"/>
  <c r="N476" i="1"/>
  <c r="M479" i="1"/>
  <c r="M473" i="1"/>
  <c r="M470" i="1"/>
  <c r="N467" i="1"/>
  <c r="M464" i="1"/>
  <c r="M461" i="1"/>
  <c r="M467" i="1"/>
  <c r="N458" i="1"/>
  <c r="M455" i="1"/>
  <c r="M458" i="1"/>
  <c r="N90" i="1"/>
  <c r="N92" i="1"/>
  <c r="N98" i="1"/>
  <c r="N49" i="1"/>
  <c r="N152" i="1"/>
  <c r="N162" i="1"/>
  <c r="M20" i="1"/>
  <c r="N36" i="1"/>
  <c r="M24" i="1"/>
  <c r="M30" i="1"/>
  <c r="M10" i="1"/>
  <c r="N32" i="1"/>
  <c r="N160" i="1"/>
  <c r="M36" i="1"/>
  <c r="M6" i="1"/>
</calcChain>
</file>

<file path=xl/sharedStrings.xml><?xml version="1.0" encoding="utf-8"?>
<sst xmlns="http://schemas.openxmlformats.org/spreadsheetml/2006/main" count="1597" uniqueCount="489">
  <si>
    <t>No</t>
  </si>
  <si>
    <t>Reference</t>
  </si>
  <si>
    <t>SMP name</t>
  </si>
  <si>
    <t>SMILES</t>
  </si>
  <si>
    <t>Names</t>
  </si>
  <si>
    <t>Tg</t>
  </si>
  <si>
    <t>Mass/weight%</t>
  </si>
  <si>
    <t>Molecular weight</t>
  </si>
  <si>
    <t>mol% of monomer1</t>
  </si>
  <si>
    <t>mol% of monomer2</t>
  </si>
  <si>
    <t>mol% of monomer3</t>
  </si>
  <si>
    <t>Molar Ratio</t>
  </si>
  <si>
    <t>Standardized Ratio</t>
  </si>
  <si>
    <t>Glassy Modulus</t>
  </si>
  <si>
    <t>Castro et al. 
2010[1]</t>
  </si>
  <si>
    <t>tba &amp; PEGDMA</t>
  </si>
  <si>
    <t>C=C(C)C(=O)OCCCC</t>
  </si>
  <si>
    <t>tba(epoxy monomer)</t>
  </si>
  <si>
    <t>C=C(C)C(=O)OCCOC(=O)C(=C)C</t>
  </si>
  <si>
    <t>PEGDMA(crosslinker)</t>
  </si>
  <si>
    <t>Cuminet et al 2023[2]</t>
  </si>
  <si>
    <t>vm-RvOH</t>
  </si>
  <si>
    <t>C(=C\c3cc(OCC1CO1)cc(OCC2CO2)c3)/c5ccc(OCC4CO4)cc5</t>
  </si>
  <si>
    <t>RvOGly (epoxy monomer)</t>
  </si>
  <si>
    <t>O=C(O)C(F)(F)Oc2ccc(/C=C/c1cc(OC(F)(F)C(=O)O)cc(OC(F)(F)C(=O)O)c1)cc2</t>
  </si>
  <si>
    <t>RvOH-TAF(crosslinker)</t>
  </si>
  <si>
    <t>Yakacki et al 2008[3]</t>
  </si>
  <si>
    <t>MMA-co-PEGDMA</t>
  </si>
  <si>
    <t>C=C(C)C(=O)OC</t>
  </si>
  <si>
    <t>MMA(epoxy monomer)</t>
  </si>
  <si>
    <t>Lessard et al, 2019[4]</t>
  </si>
  <si>
    <t>PMMA vitrimer</t>
  </si>
  <si>
    <t>C=C(C)C(=O)OCCOC(=O)CC(C)=O</t>
  </si>
  <si>
    <t>AAEMA(crosslinker)</t>
  </si>
  <si>
    <t>Wu et al, 2019[5]</t>
  </si>
  <si>
    <t>DLP SMP #3</t>
  </si>
  <si>
    <t>C=CC(=O)OCCCCCCOC(=O)C=C</t>
  </si>
  <si>
    <t>HDDA(crosslinker)</t>
  </si>
  <si>
    <t>Liu et al, 2006[6]</t>
  </si>
  <si>
    <t xml:space="preserve"> P(MMA-co-VP)/PEG</t>
  </si>
  <si>
    <t>C=CN1CCCC1=O</t>
  </si>
  <si>
    <t>NVP(epoxy monomer)</t>
  </si>
  <si>
    <t>C=C(C)C(=O)OCCOC(=O)C(C)C</t>
  </si>
  <si>
    <t>EGMA(crosslinker)</t>
  </si>
  <si>
    <t>Xiao et al, 2015[7]</t>
  </si>
  <si>
    <t>Polymide</t>
  </si>
  <si>
    <t>CC(C)(c3ccc(Oc2ccc1c(=O)oc(=O)c1c2)cc3)c6ccc(Oc5ccc4c(=O)oc(=O)c4c5)cc6</t>
  </si>
  <si>
    <t>BPADA(epoxy monomer)</t>
  </si>
  <si>
    <t>Nc2ccc(Oc1ccc(N)cc1)cc2</t>
  </si>
  <si>
    <t>ODA(crosslinker)</t>
  </si>
  <si>
    <t>Lin and Chen,1999[10]</t>
  </si>
  <si>
    <t>A1</t>
  </si>
  <si>
    <t>O=C=Nc2ccc(Cc1ccc(N=C=O)cc1)cc2</t>
  </si>
  <si>
    <t>MDI</t>
  </si>
  <si>
    <t>COCCCCOC(=O)CCCCC(=O)OCCCCOC(=O)CCCCC(=O)OCCCCOC(=O)CCCCC(C)=O</t>
  </si>
  <si>
    <t>PBAG</t>
  </si>
  <si>
    <t>C=C(C)CCCCC(=O)O</t>
  </si>
  <si>
    <t>TMP</t>
  </si>
  <si>
    <t>Choong et al , 2016[11]</t>
  </si>
  <si>
    <t>tba-DEGDA(60-40)</t>
  </si>
  <si>
    <t>C=CC(=O)OCCOCCOC(=O)C=C</t>
  </si>
  <si>
    <t>DEGDA(crosslinker)</t>
  </si>
  <si>
    <t>Nair et al., 2010[12]</t>
  </si>
  <si>
    <t>TMPTMP/TATATO</t>
  </si>
  <si>
    <t>CCC(COC(=O)CCS)(COC(=O)CCS)COC(=O)CCS</t>
  </si>
  <si>
    <t>TMPTMP(epoxy monomer)</t>
  </si>
  <si>
    <t>C=CCn1c(=C)n(CC=C)c(=O)n(CC=C)c1=O</t>
  </si>
  <si>
    <t>TATATO</t>
  </si>
  <si>
    <t>Barszczewska et al, 2017[13]</t>
  </si>
  <si>
    <t>MMA-co-TEGDMA</t>
  </si>
  <si>
    <t>C=C(C)C(=C)OCCOC(=C)C(=C)C</t>
  </si>
  <si>
    <t>TEGDMA(crosslinker)</t>
  </si>
  <si>
    <t>Arrietta et al , 2013[14]</t>
  </si>
  <si>
    <t>Acrylate Polymer</t>
  </si>
  <si>
    <t>C=C(C)C(=O)OCC1CCCCC1</t>
  </si>
  <si>
    <t>BMA(epoxy monomer)</t>
  </si>
  <si>
    <t>Zheng et al, 2015 [16]</t>
  </si>
  <si>
    <t>EPON1</t>
  </si>
  <si>
    <t>CC(C)(c4ccc(OCC(O)COc3ccc(C(C)(C)c2ccc(OCC1CO1)cc2)cc3)cc4)c6ccc(OCC5CO5)cc6</t>
  </si>
  <si>
    <t>EPON 44(epoxy monomer)</t>
  </si>
  <si>
    <t>CC(N)COCC(C)N</t>
  </si>
  <si>
    <t>Jeffamine D230(crosslinker)</t>
  </si>
  <si>
    <t>Jo et al, 2019 [17]</t>
  </si>
  <si>
    <t>ESMP-0-21</t>
  </si>
  <si>
    <t>CC(C)(c2ccc(OCC1CC1)cc2)c4ccc(OCC3CO3)cc4</t>
  </si>
  <si>
    <t>DGEBA(epoxy monomer)</t>
  </si>
  <si>
    <t>CNc2ccc(Cc1ccc(NC)cc1)cc2</t>
  </si>
  <si>
    <t>DDM</t>
  </si>
  <si>
    <t>ESMP-0-19</t>
  </si>
  <si>
    <t>Choong et al , 2016[19]</t>
  </si>
  <si>
    <t>tba-DEGDA(90-10)</t>
  </si>
  <si>
    <t>tba-DEGDA(50-50)</t>
  </si>
  <si>
    <t>Lakhera et al, 2012 [20]</t>
  </si>
  <si>
    <t>tba-co-XLS(10%)</t>
  </si>
  <si>
    <t>C=C(C)C(=C)OCOCCOC(=O)C(=C)C</t>
  </si>
  <si>
    <t>C=C(C)C(=O)OCCOCCOCCOCCOCCOCCOCCOCCOCCOC(=O)C(=C)C</t>
  </si>
  <si>
    <t>C=CC(=O)OC(C)(C)C</t>
  </si>
  <si>
    <t>DEGDMA(crosslinker)</t>
  </si>
  <si>
    <t>Ortega et al, 2012[21]</t>
  </si>
  <si>
    <t>tba-co-PEGDMA(10%)</t>
  </si>
  <si>
    <t xml:space="preserve"> </t>
  </si>
  <si>
    <t>CC(=O)OCCOCCOCCOCCOCCOCCOCCOCCOCCOCCOC(=O)C(C)=O</t>
  </si>
  <si>
    <t>PEGDMA330(crosslinker)</t>
  </si>
  <si>
    <t xml:space="preserve">C=C(C)C(=O)OCCOCCOCCOCCOCCOC(=O)C(C)=O </t>
  </si>
  <si>
    <t>PEGDMA550(crosslinker)</t>
  </si>
  <si>
    <t>EPON4</t>
  </si>
  <si>
    <t>Santiago et al, 2016[22]</t>
  </si>
  <si>
    <t>90-10-FG</t>
  </si>
  <si>
    <t>Jeffamine D400(crosslinker)</t>
  </si>
  <si>
    <t>CCNCCN(CCN)CCNCCN(CCNCCN(CC)CCN)CCN(CCNCC)CCN(CC)CCN</t>
  </si>
  <si>
    <t>Lupasol Fg(crosslinker)</t>
  </si>
  <si>
    <t>80-20-FG</t>
  </si>
  <si>
    <t>50-50-FG</t>
  </si>
  <si>
    <t>30-70-FG</t>
  </si>
  <si>
    <t>Rimdusit et al, 2013[24]</t>
  </si>
  <si>
    <t>ENDB1/1/1</t>
  </si>
  <si>
    <t>CC(COc3ccc(C(C)(C)c2ccc(OCC1CO1)cc2)cc3)COc6ccc(C(C)(C)c5ccc(OCC4CO4)cc5)cc6</t>
  </si>
  <si>
    <t>EPON 826(epoxy monomer)</t>
  </si>
  <si>
    <t>CC(C)(COCC1CO1)COCC2CO2</t>
  </si>
  <si>
    <t>NGDE(epoxy monomer)</t>
  </si>
  <si>
    <t>ENDB1/1/0.8/0.2</t>
  </si>
  <si>
    <t>CC(C)(c3ccc(C2COCN(c1ccccc1)C2)cc3)c6ccc5CCN(c4ccccc4)Cc5c6</t>
  </si>
  <si>
    <t>BA-a(epoxy monomer)</t>
  </si>
  <si>
    <t>ENDB1/1/0.6/0.4</t>
  </si>
  <si>
    <t>ENDB1/1/0.2/0.8</t>
  </si>
  <si>
    <t>ENDB1/1/0.4/0.6</t>
  </si>
  <si>
    <t>Cheng et al , 2020[25]</t>
  </si>
  <si>
    <t>DER-NMA-0.1TEOA</t>
  </si>
  <si>
    <t>CC(C)(c2ccc(OCC1CO1)cc2)c4ccc(OCC3CO3)cc4</t>
  </si>
  <si>
    <t>DER 331(epoxy monomer)</t>
  </si>
  <si>
    <t>CC2=CC(C)(C)C1C(=O)OC(=O)C1C2C</t>
  </si>
  <si>
    <t>NMA(crosslinker)</t>
  </si>
  <si>
    <t>OCCN(CCO)CCO</t>
  </si>
  <si>
    <t>TEOA</t>
  </si>
  <si>
    <t>Yang et al , 2020[26]</t>
  </si>
  <si>
    <t>ESO-FPA0.6</t>
  </si>
  <si>
    <t>CCCCCCCCC1OC1CCCCCCCC(=O)OCC(COC(=O)CCCCCCCC2OC2CC3OC3CCCCC)OC(=O)CCCCCCCC4OC4CCCCCCCC</t>
  </si>
  <si>
    <t>ESO(epoxy monomer)</t>
  </si>
  <si>
    <t>C=C(C(C)C)C3CC2C(C)(CCC1C(C)(C)CCCC12C)C(C)C3C</t>
  </si>
  <si>
    <t>FPA(crosslinker)</t>
  </si>
  <si>
    <t>ESO-FPA1.0</t>
  </si>
  <si>
    <t>Arnebold et al, 2016[27]</t>
  </si>
  <si>
    <t>Epoxy- PPDL(90-10)</t>
  </si>
  <si>
    <t>O=C(OCC2CCC1OC1C2)C4CCC3OC3C4</t>
  </si>
  <si>
    <t>Epoxy</t>
  </si>
  <si>
    <t>O=C(CCCCCCCCCCCCCCO)OCCOC(=O)CCCCCCCCCCCCCCCCO</t>
  </si>
  <si>
    <t>PPDL</t>
  </si>
  <si>
    <t>Arnebold et al, 2017[27]</t>
  </si>
  <si>
    <t>Epoxy- PPDL(80-20)</t>
  </si>
  <si>
    <t>Epoxy- PPDL(70-30)</t>
  </si>
  <si>
    <t>Epoxy- PPDL(50-50)</t>
  </si>
  <si>
    <t>Epoxy- PCL(50-50)</t>
  </si>
  <si>
    <t>O=C(CCCCCO)OCCCCOC(=O)CCCCCO</t>
  </si>
  <si>
    <t>PCL</t>
  </si>
  <si>
    <t>Epoxy- PCL(60-40)</t>
  </si>
  <si>
    <t>Epoxy- PCL(70-30)</t>
  </si>
  <si>
    <t>Epoxy- PCL(90-10)</t>
  </si>
  <si>
    <t>Chen et al, 2018[28]</t>
  </si>
  <si>
    <t>EVC1S9</t>
  </si>
  <si>
    <t>O=C(O)CCCCCCCCC(=O)O</t>
  </si>
  <si>
    <t>SA</t>
  </si>
  <si>
    <t>O=C(O)C1CCC(C(=O)O)CC1</t>
  </si>
  <si>
    <t>CHAD</t>
  </si>
  <si>
    <t>EVC2S8</t>
  </si>
  <si>
    <t>CC(C)(c2ccc(OCC1CC1)cc2)c4ccc(OCC3CO3)cc5</t>
  </si>
  <si>
    <t>O=C(O)C1CCC(C(=O)O)CC2</t>
  </si>
  <si>
    <t>Jo et al, 2018 [29]</t>
  </si>
  <si>
    <t>D230-0-1</t>
  </si>
  <si>
    <t>Nc2ccc(Cc1ccc(N)cc1)cc2</t>
  </si>
  <si>
    <t>DDM(crosslinker)</t>
  </si>
  <si>
    <t>D230-0-2</t>
  </si>
  <si>
    <t>D230-9</t>
  </si>
  <si>
    <t>D230-20</t>
  </si>
  <si>
    <t>D400-3</t>
  </si>
  <si>
    <t>Jeffamine D400 (crosslinker)</t>
  </si>
  <si>
    <t>D400-8</t>
  </si>
  <si>
    <t>D400-14</t>
  </si>
  <si>
    <t>Xie et al, 2009[30]</t>
  </si>
  <si>
    <t>Ref</t>
  </si>
  <si>
    <t xml:space="preserve">CC(N)COCC(C)OCC(C)OCC(C)N </t>
  </si>
  <si>
    <t>Rosseau et al, 2010 [32]</t>
  </si>
  <si>
    <t>E25-NGDE</t>
  </si>
  <si>
    <t>OC(COc3ccc(c2ccc(OCC1CO1)cc2)cc3)COc6ccc(c5ccc(OCC4CO4)cc5)cc6</t>
  </si>
  <si>
    <t>CC(OCC1CO1)C(C)(C)COCC2CO2</t>
  </si>
  <si>
    <t>NGDE(crosslinker)</t>
  </si>
  <si>
    <t>E50-NGDE</t>
  </si>
  <si>
    <t>E75-NGDE</t>
  </si>
  <si>
    <t>E100-NGDE</t>
  </si>
  <si>
    <t>60-40-FG</t>
  </si>
  <si>
    <t>Xu et al, 2009[33]</t>
  </si>
  <si>
    <t>HYPU0-1</t>
  </si>
  <si>
    <t>CCO[Si](CCCN(CCOC(=O)CCO)CCOC(=O)CCO)(OCC)OCC</t>
  </si>
  <si>
    <t>CC1(C)CC(N=C=O)CC(C)(N=C=O)C1</t>
  </si>
  <si>
    <t>HYPU1-4</t>
  </si>
  <si>
    <t>OCCOCCOCCOCCOCCOCCOCCOCCOCCOCCO</t>
  </si>
  <si>
    <t>HYPU1-2</t>
  </si>
  <si>
    <t>HYPU1-1</t>
  </si>
  <si>
    <t>C=C(C)C(=O)OCCOCCOCCOC(=O)C(=C)C</t>
  </si>
  <si>
    <t>tba/PEGDMA</t>
  </si>
  <si>
    <t>Grishchuck et al., 2011 [34]</t>
  </si>
  <si>
    <t>EP(DETA)-Ref</t>
  </si>
  <si>
    <t>EP resin</t>
  </si>
  <si>
    <t>NCCNCCN</t>
  </si>
  <si>
    <t>DETA</t>
  </si>
  <si>
    <t>EP(DETA/DDM)-Ref</t>
  </si>
  <si>
    <t>EP(DDM)-Ref</t>
  </si>
  <si>
    <t>EP(DETA)/BOX 75/25</t>
  </si>
  <si>
    <t>CC(C)(c3cc2OCN(c1ccccc1)Cc2c3)c6ccc5OCN(c4ccccc4)Cc5c6</t>
  </si>
  <si>
    <t>Box</t>
  </si>
  <si>
    <t>EP(DDM)/BOX 75/25</t>
  </si>
  <si>
    <t>Grishchuck et al., 2012 [35]</t>
  </si>
  <si>
    <t>DGEBA/BOX(75/25)</t>
  </si>
  <si>
    <t>DGEBA/BOX(50/50)</t>
  </si>
  <si>
    <t>DGEBA/BOX/ETBN(67.5/22.5/10)</t>
  </si>
  <si>
    <t>CC(C/C=C\CC(=O)OCC(O)COc3ccc(C(C)(C)c2ccc(OCC1CO1)cc2)cc3)C(=O)OCC(O)COc6ccc(C(C)(C)c5ccc(OCC4CO4)cc5)cc6</t>
  </si>
  <si>
    <t>EPBN</t>
  </si>
  <si>
    <t>DGEBA/BOX/ETBN(45/45/10)</t>
  </si>
  <si>
    <t>DGEBA/BOX/ETBN(42.5/42.5/10)</t>
  </si>
  <si>
    <t>DGEBA/BOX/ETBN(40/40/20)</t>
  </si>
  <si>
    <t>DGEBA/BOX(25/75)</t>
  </si>
  <si>
    <t>DGEBA/BOX/ETBN(22.5/67.5/10)</t>
  </si>
  <si>
    <t>TGPAP/BOX(50/50)</t>
  </si>
  <si>
    <t>c3cc(N(CC1CO1)CC2CO2)ccc3OCC4CO4</t>
  </si>
  <si>
    <t>TGPAP</t>
  </si>
  <si>
    <t>TGPAP/BOX/ETBN(45/45/10)</t>
  </si>
  <si>
    <t>TGDDM/BOX(50/50)</t>
  </si>
  <si>
    <t>c3cc(N(CC1CO1)CC2CO2)ccc3Cc6ccc(N(CC4CO4)CC5CO5)cc6</t>
  </si>
  <si>
    <t>TGDDM/BOX/ETBN(45/45/10)</t>
  </si>
  <si>
    <t>Polymide(A1)</t>
  </si>
  <si>
    <t>Polymide(A2)</t>
  </si>
  <si>
    <t>Polymide(A3)</t>
  </si>
  <si>
    <t>Polymide(A4)</t>
  </si>
  <si>
    <t>ESMP-10-21</t>
  </si>
  <si>
    <t>CC(C)(c2ccc(OCCOCCOCCOCC1CO1)cc2)c4ccc(OCCOCCOCCOCC3CO3)cc4</t>
  </si>
  <si>
    <t>DGEEBA</t>
  </si>
  <si>
    <t>ESMP-20-21</t>
  </si>
  <si>
    <t>ESMP-30-21</t>
  </si>
  <si>
    <t>Sunitha et al, 2013 [36]</t>
  </si>
  <si>
    <t>C#CCCc1ccccc1Cc4cccc(Cc3cccc(Cc2ccccc2CC#C)c3O)c4CCC#C</t>
  </si>
  <si>
    <t>Leonardi et al, 2011 [37]</t>
  </si>
  <si>
    <t>CCCCCCCCCCCN</t>
  </si>
  <si>
    <t>DA</t>
  </si>
  <si>
    <t>NCc1cccc(CN)c1</t>
  </si>
  <si>
    <t>A2</t>
  </si>
  <si>
    <t>PBGA</t>
  </si>
  <si>
    <t>CCC(CO)(CO)CO</t>
  </si>
  <si>
    <t>A3</t>
  </si>
  <si>
    <t>A4</t>
  </si>
  <si>
    <t>Ariraman et al, 2015[38]</t>
  </si>
  <si>
    <t>DGEBA/30 wt% BCC</t>
  </si>
  <si>
    <t>N#COc3ccc(CC2CCCC(Cc1ccc(N#CO)cc1)C2)cc3</t>
  </si>
  <si>
    <t>BCC</t>
  </si>
  <si>
    <t>DGEBA/40 wt% BCC</t>
  </si>
  <si>
    <t>DGEBA/50 wt% BCC</t>
  </si>
  <si>
    <t>Feldkamp &amp; Rousseau, 2011 [39]</t>
  </si>
  <si>
    <t>E-148</t>
  </si>
  <si>
    <t>NCCOCCOCCN</t>
  </si>
  <si>
    <t>E-176</t>
  </si>
  <si>
    <t>NCCCOCCOCCCN</t>
  </si>
  <si>
    <t>E-230</t>
  </si>
  <si>
    <t>CC(N)COCC(C)OCC(C)OCC(C)N</t>
  </si>
  <si>
    <t>E-230(a)</t>
  </si>
  <si>
    <t>E-230(b)</t>
  </si>
  <si>
    <t>E-230(c)</t>
  </si>
  <si>
    <t>E-230(07)nDA</t>
  </si>
  <si>
    <t xml:space="preserve">CC(C)(c2ccc(OCC1CO1)cc2)c4ccc(OCC3CO3)cc4 </t>
  </si>
  <si>
    <t>CCCCCCCCCN</t>
  </si>
  <si>
    <t>E-230(17)nDA</t>
  </si>
  <si>
    <t>E-230(60)nDA</t>
  </si>
  <si>
    <t>E-230(17)tDA</t>
  </si>
  <si>
    <t>CC(C)(C)N</t>
  </si>
  <si>
    <t>E-230(17)nBA</t>
  </si>
  <si>
    <t>E-230(17)nHA</t>
  </si>
  <si>
    <t>CCCCCCCCCCCCCCCN</t>
  </si>
  <si>
    <t>D-148(10)230</t>
  </si>
  <si>
    <t xml:space="preserve">NCCOCCOCCN </t>
  </si>
  <si>
    <t>D-148(1)400</t>
  </si>
  <si>
    <t>{ CC(C)(c2ccc(OCC1CO1)cc2)c4ccc(OCC3CO3)cc4</t>
  </si>
  <si>
    <t>CC(N)COCC(C)OCC(C)OCC(C)OCC(C)OCC(C)OCC(C)N</t>
  </si>
  <si>
    <t>D-148(002)230</t>
  </si>
  <si>
    <t>CC(C)(c2ccc(OCC1CO1)cc2)c4ccc(OCC3CO3)cc4,</t>
  </si>
  <si>
    <t>D-148(002)400</t>
  </si>
  <si>
    <t>D-148(002)2000</t>
  </si>
  <si>
    <t>D-403(1)403</t>
  </si>
  <si>
    <t>CCC(COCC(C)OCC(C)N)(COCC(C)OCC(C)N)COCC(C)OCC(C)N</t>
  </si>
  <si>
    <t>E-148(1)900</t>
  </si>
  <si>
    <t xml:space="preserve">CC(N)COCC(C)OCC(C)OCC(C)OCCOCCOCCOCCOCCOCCOCCOCCOCCOCCOCCOCCOCC(C)OCC(C)OCC(C)N </t>
  </si>
  <si>
    <t>E-148(05)900</t>
  </si>
  <si>
    <t>E-148(03)900</t>
  </si>
  <si>
    <t>E-148(02)900</t>
  </si>
  <si>
    <t>D-148(03)900</t>
  </si>
  <si>
    <t>CC(N)COCC(C)OCC(C)OCC(C)OCCOCCOCCOCCOCCOCCOCCOCCOCCOCCOCCOCCOCC(C)OCC(C)OCC(C)N</t>
  </si>
  <si>
    <t>D-148(01)2003</t>
  </si>
  <si>
    <t>CC(N)COCC(C)OCC(C)OCC(C)OCC(C)OCC(C)OCC(C)OCCOCCOCCOCCOCCOCCOCCOCCOCCOCCOCCOCCOCCOCCOCCOCCOCCOCCOCCOCCOCCOCCOCCOCCOCCOCCOCCOCCOCC(C)OCC(C)OCC(C)OCC(C)OCC(C)N</t>
  </si>
  <si>
    <t>D-148(002)900</t>
  </si>
  <si>
    <t>D-148(002)2003</t>
  </si>
  <si>
    <t>D-148(04)M600</t>
  </si>
  <si>
    <t>COCCOCCOCCOCCOCCOCCOCCOCCOCCOCCOCCOCCN</t>
  </si>
  <si>
    <t>D-148(02)M1000</t>
  </si>
  <si>
    <t>COCCOCCOCCOCCOCCOCCOCCOCCOCCOCCOCCOCCOCCOCCOCCOCCOCCOCCOCCOCCOCC(C)N</t>
  </si>
  <si>
    <t>D-148(01)M2005</t>
  </si>
  <si>
    <t>COCCOCCOCCOCCOCCOCCOCCOCCOCCOCCOCCOCCOCCOCCOCCOCCOCCOCCOCCOCCOCCOCCOCCOCCOCCOCCOCCOCCOCCOCCOCCOCCOCCOCCOCCOCCOCCOCC(C)OCC(C)OCC(C)OCC(C)OCC(C)OCC(C)N</t>
  </si>
  <si>
    <t>D-148(01)M2070</t>
  </si>
  <si>
    <t>COCCOCCOCCOCCOCCOCCOCCOCCOCCOCCOCCOCCOCCOCCOCCOCCOCCOCCOCCOCCOCCOCCOCCOCCOCCOCCOCCOCCOCCOCCOCCOCCOCCOCC(C)OCC(C)OCC(C)OCC(C)OCC(C)OCC(C)OCC(C)OCC(C)OCC(C)OCC(C)N</t>
  </si>
  <si>
    <t>D-148(002)M600</t>
  </si>
  <si>
    <t>D-148(002)M1000</t>
  </si>
  <si>
    <t>D-148(002)M2005</t>
  </si>
  <si>
    <t xml:space="preserve"> D-148(002)M2070</t>
  </si>
  <si>
    <t>E-230(01)M2005</t>
  </si>
  <si>
    <t>Feldkamp &amp; Rousseau, 2010 [40]</t>
  </si>
  <si>
    <t>E-900(1)148</t>
  </si>
  <si>
    <t xml:space="preserve"> E-900(2)148</t>
  </si>
  <si>
    <t>CC(N)COCC(C)OCC(C)OCC(C)OCCOCCOCCOCCOCCOCCOCCOCCOCCOCCOCCOCCOCC(C)OCC(C)OCC(C)N,</t>
  </si>
  <si>
    <t xml:space="preserve"> NCCOCCOCCN</t>
  </si>
  <si>
    <t>E-900(3)148</t>
  </si>
  <si>
    <t>E-900(1)230</t>
  </si>
  <si>
    <t>E-900(2)230</t>
  </si>
  <si>
    <t>E-900(3)230</t>
  </si>
  <si>
    <t>E-900(4)230</t>
  </si>
  <si>
    <t>COCCOCCOCCOCCOCCOCCOCCOCCOCCOCCOCCOCCOCCOCCOCCOCCOCCOCCOCCOCCOCCOCCOCCOCCOCCOCCOCCOCCOCCOCCOCCOCCOCCOCCOCCOCCOCCOCC(C)OCC(C)OCC(C)OCC(C)OCC(C)OCC(C)N}</t>
  </si>
  <si>
    <t>D-148(002)M2070</t>
  </si>
  <si>
    <t>Altuna et al. 2016 [41]</t>
  </si>
  <si>
    <t>CS11</t>
  </si>
  <si>
    <t>O=C(O)CC(O)(CC(=O)O)C(=O)O</t>
  </si>
  <si>
    <t>S12</t>
  </si>
  <si>
    <t>O=C(O)CCCCCCCCC(=O)O}</t>
  </si>
  <si>
    <t>S15</t>
  </si>
  <si>
    <t>S20</t>
  </si>
  <si>
    <t>G15</t>
  </si>
  <si>
    <t>O=C(O)CCCC(=O)O</t>
  </si>
  <si>
    <t>Fan et al., 2013[42]</t>
  </si>
  <si>
    <t>EPD230(0)</t>
  </si>
  <si>
    <t>CC(C)(c2ccc(OCCOCC1CO1)cc2)c4ccc(OCCOCC3CO3)cc4</t>
  </si>
  <si>
    <t>O=C1OC(=O)C2CCCCC12</t>
  </si>
  <si>
    <t>EPD230(20)</t>
  </si>
  <si>
    <t>CC1(C)CC(N)CC(C)(CN)C1</t>
  </si>
  <si>
    <t>EPD230(40)</t>
  </si>
  <si>
    <t>EPD230(60)</t>
  </si>
  <si>
    <t>EPD230(80)</t>
  </si>
  <si>
    <t>Fan et al., 2014[43]</t>
  </si>
  <si>
    <t>EP06(0)</t>
  </si>
  <si>
    <t>EP06(25)</t>
  </si>
  <si>
    <t>CC(C)(c2ccc(OCCOCCOCCOC1CO1)cc2)c4ccc(OCCOCCOCCC3CO3)cc4</t>
  </si>
  <si>
    <t>EP06(50)</t>
  </si>
  <si>
    <t>EP06(75)</t>
  </si>
  <si>
    <t>EP06(85)</t>
  </si>
  <si>
    <t>Santiago et al, 2016b[44]</t>
  </si>
  <si>
    <t>90D400-10LP</t>
  </si>
  <si>
    <t>CC(N)COCC(C)COCC(C)COCC(C)COCC(C)COCC(C)COCC(C)N</t>
  </si>
  <si>
    <t>NCCNCCN(CCNCCC(CN)CCN)CCN(CCNCCN)CCN(CCN)CCN</t>
  </si>
  <si>
    <t>60D400-10LP</t>
  </si>
  <si>
    <t>300D400-10LP</t>
  </si>
  <si>
    <t>Wei et al., 2015[45]</t>
  </si>
  <si>
    <t>A</t>
  </si>
  <si>
    <t>CC(C)(C4CCC(OCC(O)COC3CCC(C(C)(C)C2CCC(OCC1CO1)CC2)CC3)CC4)C6CCC(OCC5CO5)CC6</t>
  </si>
  <si>
    <t>CC(=O)C1CCCCC1C(C)=O</t>
  </si>
  <si>
    <t>B</t>
  </si>
  <si>
    <t>O=C(OCC1CO1)C3CC2OC2CC3C(=O)OCC4CO4</t>
  </si>
  <si>
    <t>C</t>
  </si>
  <si>
    <t>D</t>
  </si>
  <si>
    <t>E</t>
  </si>
  <si>
    <t>Ma et al., 2017 [46]</t>
  </si>
  <si>
    <t>MDS-EPO</t>
  </si>
  <si>
    <t>Nc2ccc(SSc1ccc(N)cc1)cc2</t>
  </si>
  <si>
    <t>C1OC1COC3COC4C(OC2CO2)COC34</t>
  </si>
  <si>
    <t>MDA-EPO</t>
  </si>
  <si>
    <t>Hassan et al. 2015 [47]</t>
  </si>
  <si>
    <t>33 Bis A</t>
  </si>
  <si>
    <t>Nc2cccc(S(=O)(=O)c1cccc(N)c1)c2</t>
  </si>
  <si>
    <t>44 Bis A</t>
  </si>
  <si>
    <t>70-30-FG</t>
  </si>
  <si>
    <t>40-60-FG</t>
  </si>
  <si>
    <t>90-10-PR</t>
  </si>
  <si>
    <t>80-20-PR</t>
  </si>
  <si>
    <t>70-30-PR</t>
  </si>
  <si>
    <t>60-40-PR</t>
  </si>
  <si>
    <t>50-50-PR</t>
  </si>
  <si>
    <t>40-60-PR</t>
  </si>
  <si>
    <t>30-70-PR</t>
  </si>
  <si>
    <t>Tanpikasit et al, 2014 [48]</t>
  </si>
  <si>
    <t>BA-a 30 mol%</t>
  </si>
  <si>
    <t>CC(C)(c3ccc2OCN(c1ccccc1)Cc2c3)c6ccc5OCN(c4ccccc4)Cc5c6</t>
  </si>
  <si>
    <t>BA-a 40 mol%</t>
  </si>
  <si>
    <t>BA-a 50 mol%</t>
  </si>
  <si>
    <t>Tanpikasit et al, 2015 [49]</t>
  </si>
  <si>
    <t>BA-a 35 mol%</t>
  </si>
  <si>
    <t>BA-a 45 mol%</t>
  </si>
  <si>
    <t>DLP SMP #1</t>
  </si>
  <si>
    <t>DLP SMP #2</t>
  </si>
  <si>
    <t>DLP SMP #4</t>
  </si>
  <si>
    <t>DLP SMP #5</t>
  </si>
  <si>
    <t>tba-DEGDA(80-20)</t>
  </si>
  <si>
    <t>tba-DEGDA(70-30)</t>
  </si>
  <si>
    <t>EPON2</t>
  </si>
  <si>
    <t>EPON3</t>
  </si>
  <si>
    <t>tba-co-XLS(20%)</t>
  </si>
  <si>
    <t>tba-co-XLS(30%)</t>
  </si>
  <si>
    <t>D230-5</t>
  </si>
  <si>
    <t>D400-15</t>
  </si>
  <si>
    <t>D400-6</t>
  </si>
  <si>
    <t>D400-11</t>
  </si>
  <si>
    <t>tba-co-PEGDMA(2%)</t>
  </si>
  <si>
    <t>tba-co-PEGDMA(40%)</t>
  </si>
  <si>
    <t>DER-NMA-0.05TEOA</t>
  </si>
  <si>
    <t>DER-NMA-0.15TEOA5</t>
  </si>
  <si>
    <t>DER-NMA-0.2TEOA</t>
  </si>
  <si>
    <t>EVC3S7</t>
  </si>
  <si>
    <t>EVC4S6</t>
  </si>
  <si>
    <t xml:space="preserve"> DA1</t>
  </si>
  <si>
    <t>CCCCCCCCCCN</t>
  </si>
  <si>
    <t>DA2</t>
  </si>
  <si>
    <t>DA3</t>
  </si>
  <si>
    <t>NGDE1</t>
  </si>
  <si>
    <t>CC(C)(COCC1CO1)COCC2CO2}</t>
  </si>
  <si>
    <t>NGDE2</t>
  </si>
  <si>
    <t>NGDE3</t>
  </si>
  <si>
    <t>A5</t>
  </si>
  <si>
    <t>A6</t>
  </si>
  <si>
    <t>B2</t>
  </si>
  <si>
    <t>COCCCCOC(=O)CCCCC(=O)OCCCCOC(=O)CCCCC(=O)OCCCCOC(=O)CCCCC(=O)OCCCCOC(=O)CCCCC(=O)OCCCCOC(=O)CCCCC(=O)OCCCCOC(=O)CCCCC(=O)OCCCCOC(=O)CCCCC(C)=O</t>
  </si>
  <si>
    <t>B3</t>
  </si>
  <si>
    <t>B4</t>
  </si>
  <si>
    <t>B5</t>
  </si>
  <si>
    <t>B6</t>
  </si>
  <si>
    <t>Grauzeliene et al., 2022[50]</t>
  </si>
  <si>
    <t>100D</t>
  </si>
  <si>
    <t>C=CC(=O)OCC(O)COc1ccccc1</t>
  </si>
  <si>
    <t>HPPA</t>
  </si>
  <si>
    <t>C=C/C(=C\C(OC)=C(C)\OCC(O)COC(=C)C(=C)C)COCC(O)COC(=O)C(=C)C</t>
  </si>
  <si>
    <t>DGEVADMA</t>
  </si>
  <si>
    <t>80D/20H</t>
  </si>
  <si>
    <t>60D/40H</t>
  </si>
  <si>
    <t>40D/60H</t>
  </si>
  <si>
    <t>20D/80H</t>
  </si>
  <si>
    <t>Song, Wang and Wang, 2011[51]</t>
  </si>
  <si>
    <t xml:space="preserve"> #1</t>
  </si>
  <si>
    <t xml:space="preserve"> #2</t>
  </si>
  <si>
    <t xml:space="preserve"> #4</t>
  </si>
  <si>
    <t>Nc1cccc(N)c1</t>
  </si>
  <si>
    <t>#5</t>
  </si>
  <si>
    <t>#6</t>
  </si>
  <si>
    <t>Yakacki et al., 2007[52]</t>
  </si>
  <si>
    <t>10% wt</t>
  </si>
  <si>
    <t>C=C(C)C(=O)OCCOCCOCCOCCOCCOCCOCCOCCOCCOCCOCCOCCOCCOCCOCCOCCOCCOC(=O)C(=C)C</t>
  </si>
  <si>
    <t>20%wt</t>
  </si>
  <si>
    <t>40% wt</t>
  </si>
  <si>
    <t>Giebler et al., 2020[53]</t>
  </si>
  <si>
    <t>3-DGOA-0.25-Zn</t>
  </si>
  <si>
    <t>c3cc(N(CC1CC1)CC2CO2)ccc3OCC4CO4</t>
  </si>
  <si>
    <t>O=C1CCCC(=O)O1</t>
  </si>
  <si>
    <t>3-DGOA-0.5</t>
  </si>
  <si>
    <t>4-DGA-0.5-Zn</t>
  </si>
  <si>
    <t>4-DGA-0.25-Zn</t>
  </si>
  <si>
    <t>COc4cc(Cc3ccc(OCC1CO1)c(OCC2CO2)c3)ccc4OCC5CO5</t>
  </si>
  <si>
    <t>COc3cc(Cc2cc1OCC(CO)Oc1cc2C)ccc3OCC4CO4</t>
  </si>
  <si>
    <t>Zhao et al., 2019[54]</t>
  </si>
  <si>
    <t>BPADA</t>
  </si>
  <si>
    <t>Nc4ccc(Oc3ccc(c2ccc(Oc1ccc(N)cc1)cc2)cc3)cc4</t>
  </si>
  <si>
    <t>BAPB</t>
  </si>
  <si>
    <t>Nc3cccc(Oc2cccc(Oc1cccc(N)c1)c2)c3</t>
  </si>
  <si>
    <t>BAB</t>
  </si>
  <si>
    <t xml:space="preserve">co-SMPI01 </t>
  </si>
  <si>
    <t>co-SMPI02</t>
  </si>
  <si>
    <t>co-SMPI03</t>
  </si>
  <si>
    <t>co-SMPI04</t>
  </si>
  <si>
    <t>co-SMPI05</t>
  </si>
  <si>
    <t>co-SMPI06</t>
  </si>
  <si>
    <t>co-SMPI07</t>
  </si>
  <si>
    <t>Qiu et al., 2017[55]</t>
  </si>
  <si>
    <t>Karger-Kocsis et al, 2014[56]</t>
  </si>
  <si>
    <t>EP/ESO 75/25</t>
  </si>
  <si>
    <t>EP/ESO 100/0</t>
  </si>
  <si>
    <t>EP/ESO 50/50</t>
  </si>
  <si>
    <t>EP/ESO 25/75</t>
  </si>
  <si>
    <t>EP/ESO 0/100</t>
  </si>
  <si>
    <t>CCCCCCCCC1OC1CCCCCCCC(=O)OCC(COC(=O)CCCCCCCC2OC2CCCCCCCC)OC(=O)CCCCCCCC3OC3CC4OC4CCCCC</t>
  </si>
  <si>
    <t>c5cc(C(c2ccc(OCC1CO1)cc2)c4ccc(OCC3CO3)cc4)ccc5OCC6CO6</t>
  </si>
  <si>
    <t>EP</t>
  </si>
  <si>
    <t>ESO</t>
  </si>
  <si>
    <t>Tri</t>
  </si>
  <si>
    <t>GA</t>
  </si>
  <si>
    <t>Nicolas et al., 2020[57]</t>
  </si>
  <si>
    <t>TRI-20%</t>
  </si>
  <si>
    <t>TRI-40%</t>
  </si>
  <si>
    <t>TRI-60%</t>
  </si>
  <si>
    <t>TRI-80%</t>
  </si>
  <si>
    <t>O=C(CCS)OCCn1c(=O)n(CCOC(=O)CCS)c(=O)n(CCOC(=O)CCS)c1=O</t>
  </si>
  <si>
    <t>Tr</t>
  </si>
  <si>
    <t>Rubbery 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</si>
</sst>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2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1" fontId="2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2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2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2" fontId="4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microsoft.com/office/2017/10/relationships/person" Target="persons/person1.xml"/><Relationship Id="rId5" Type="http://schemas.openxmlformats.org/officeDocument/2006/relationships/calcChain" Target="calcChain.xml"/><Relationship Id="rId10" Type="http://schemas.microsoft.com/office/2017/10/relationships/person" Target="persons/person0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6"/>
  <sheetViews>
    <sheetView tabSelected="1" topLeftCell="H1" zoomScale="95" zoomScaleNormal="95" workbookViewId="0">
      <pane ySplit="1" topLeftCell="A2" activePane="bottomLeft" state="frozen"/>
      <selection pane="bottomLeft" activeCell="N2" sqref="N2:N3"/>
    </sheetView>
  </sheetViews>
  <sheetFormatPr defaultRowHeight="14.5" x14ac:dyDescent="0.35"/>
  <cols>
    <col min="1" max="1" width="8.7265625" style="2"/>
    <col min="2" max="2" width="30.26953125" style="1" bestFit="1" customWidth="1"/>
    <col min="3" max="3" width="30.7265625" style="1" bestFit="1" customWidth="1"/>
    <col min="4" max="4" width="183.1796875" customWidth="1"/>
    <col min="5" max="5" width="22.1796875" customWidth="1"/>
    <col min="6" max="6" width="22.1796875" style="1" customWidth="1"/>
    <col min="7" max="8" width="22.1796875" style="3" customWidth="1"/>
    <col min="9" max="12" width="22.1796875" style="1" customWidth="1"/>
    <col min="13" max="13" width="22.1796875" style="4" customWidth="1"/>
    <col min="14" max="15" width="22.1796875" style="1" customWidth="1"/>
    <col min="17" max="17" width="25.453125" bestFit="1" customWidth="1"/>
  </cols>
  <sheetData>
    <row r="1" spans="1:17" s="18" customFormat="1" ht="21" customHeight="1" x14ac:dyDescent="0.55000000000000004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/>
      <c r="M1" s="17" t="s">
        <v>11</v>
      </c>
      <c r="N1" s="16" t="s">
        <v>12</v>
      </c>
      <c r="O1" s="16" t="s">
        <v>13</v>
      </c>
      <c r="P1" s="18" t="s">
        <v>487</v>
      </c>
      <c r="Q1" s="18" t="s">
        <v>488</v>
      </c>
    </row>
    <row r="2" spans="1:17" ht="16.5" customHeight="1" x14ac:dyDescent="0.35">
      <c r="A2" s="27">
        <v>1</v>
      </c>
      <c r="B2" s="27" t="s">
        <v>14</v>
      </c>
      <c r="C2" s="22" t="s">
        <v>15</v>
      </c>
      <c r="D2" t="s">
        <v>16</v>
      </c>
      <c r="E2" t="s">
        <v>17</v>
      </c>
      <c r="F2" s="22">
        <v>49.36</v>
      </c>
      <c r="G2" s="3">
        <v>0.5</v>
      </c>
      <c r="H2" s="3">
        <v>128.16999999999999</v>
      </c>
      <c r="I2" s="25">
        <f>((G2/H2)/((G2/H2)+(G3/H3)))*100</f>
        <v>60.73102729863048</v>
      </c>
      <c r="J2" s="25">
        <f>((G3/H3)/((G3/H3)+(G2/H2)))*100</f>
        <v>39.268972701369528</v>
      </c>
      <c r="K2" s="25"/>
      <c r="L2" s="7"/>
      <c r="M2" s="34" t="str">
        <f>ROUND((I2/GCD(I2,J2)),1)&amp;":"&amp;ROUND((J2/GCD(I2,J2)),1)</f>
        <v>20.2:13.1</v>
      </c>
      <c r="N2" s="22" t="str">
        <f>ROUND((I2/SUM(I2,J2)), 2)&amp;":"&amp;ROUND((J2/SUM(I2,J2)),2)</f>
        <v>0.61:0.39</v>
      </c>
      <c r="O2" s="22">
        <v>1.3</v>
      </c>
      <c r="P2" s="19"/>
    </row>
    <row r="3" spans="1:17" x14ac:dyDescent="0.35">
      <c r="A3" s="27"/>
      <c r="B3" s="27"/>
      <c r="C3" s="22"/>
      <c r="D3" t="s">
        <v>18</v>
      </c>
      <c r="E3" t="s">
        <v>19</v>
      </c>
      <c r="F3" s="22"/>
      <c r="G3" s="3">
        <v>0.5</v>
      </c>
      <c r="H3" s="3">
        <v>198.22</v>
      </c>
      <c r="I3" s="25"/>
      <c r="J3" s="25"/>
      <c r="K3" s="25"/>
      <c r="L3" s="7"/>
      <c r="M3" s="34"/>
      <c r="N3" s="22"/>
      <c r="O3" s="22"/>
      <c r="P3" s="19"/>
    </row>
    <row r="4" spans="1:17" x14ac:dyDescent="0.35">
      <c r="A4" s="27">
        <v>2</v>
      </c>
      <c r="B4" s="27" t="s">
        <v>20</v>
      </c>
      <c r="C4" s="22" t="s">
        <v>21</v>
      </c>
      <c r="D4" t="s">
        <v>22</v>
      </c>
      <c r="E4" t="s">
        <v>23</v>
      </c>
      <c r="F4" s="22">
        <v>117</v>
      </c>
      <c r="I4" s="22">
        <v>50</v>
      </c>
      <c r="J4" s="26">
        <v>50</v>
      </c>
      <c r="K4" s="25"/>
      <c r="L4" s="7"/>
      <c r="M4" s="34" t="str">
        <f>ROUND((I4/GCD(I4,J4)),1)&amp;":"&amp;ROUND((J4/GCD(I4,J4)),1)</f>
        <v>1:1</v>
      </c>
      <c r="N4" s="22" t="str">
        <f>ROUND((I4/SUM(I4,J4)), 2)&amp;":"&amp;ROUND((J4/SUM(I4,J4)),2)</f>
        <v>0.5:0.5</v>
      </c>
      <c r="O4" s="22">
        <v>2.1</v>
      </c>
      <c r="P4" s="19"/>
    </row>
    <row r="5" spans="1:17" x14ac:dyDescent="0.35">
      <c r="A5" s="27"/>
      <c r="B5" s="27"/>
      <c r="C5" s="22"/>
      <c r="D5" t="s">
        <v>24</v>
      </c>
      <c r="E5" t="s">
        <v>25</v>
      </c>
      <c r="F5" s="22"/>
      <c r="I5" s="22"/>
      <c r="J5" s="26"/>
      <c r="K5" s="25"/>
      <c r="L5" s="7"/>
      <c r="M5" s="34"/>
      <c r="N5" s="22"/>
      <c r="O5" s="22"/>
      <c r="P5" s="19"/>
    </row>
    <row r="6" spans="1:17" s="12" customFormat="1" x14ac:dyDescent="0.35">
      <c r="A6" s="31">
        <v>3</v>
      </c>
      <c r="B6" s="31" t="s">
        <v>26</v>
      </c>
      <c r="C6" s="28" t="s">
        <v>27</v>
      </c>
      <c r="D6" s="12" t="s">
        <v>28</v>
      </c>
      <c r="E6" s="12" t="s">
        <v>29</v>
      </c>
      <c r="F6" s="28">
        <v>56</v>
      </c>
      <c r="G6" s="11">
        <v>75</v>
      </c>
      <c r="H6" s="11">
        <v>100.12</v>
      </c>
      <c r="I6" s="36">
        <f>((G6/H6)/((G6/H6)+(G7/H7)))*100</f>
        <v>90.815690015778074</v>
      </c>
      <c r="J6" s="36">
        <f>((G7/H7)/((G7/H7)+(G6/H6)))*100</f>
        <v>9.1843099842219207</v>
      </c>
      <c r="K6" s="36"/>
      <c r="L6" s="13"/>
      <c r="M6" s="35" t="str">
        <f>ROUND((I6/GCD(I6,J6)),1)&amp;":"&amp;ROUND((J6/GCD(I6,J6)),1)</f>
        <v>10.1:1</v>
      </c>
      <c r="N6" s="28" t="str">
        <f>ROUND((I6/SUM(I6,J6)), 2)&amp;":"&amp;ROUND((J6/SUM(I6,J6)),2)</f>
        <v>0.91:0.09</v>
      </c>
      <c r="O6" s="28">
        <v>8.7210000000000001</v>
      </c>
      <c r="P6" s="19"/>
    </row>
    <row r="7" spans="1:17" s="12" customFormat="1" x14ac:dyDescent="0.35">
      <c r="A7" s="31"/>
      <c r="B7" s="31"/>
      <c r="C7" s="28"/>
      <c r="D7" s="12" t="s">
        <v>18</v>
      </c>
      <c r="E7" s="12" t="s">
        <v>19</v>
      </c>
      <c r="F7" s="28"/>
      <c r="G7" s="11">
        <v>25</v>
      </c>
      <c r="H7" s="11">
        <v>330</v>
      </c>
      <c r="I7" s="36"/>
      <c r="J7" s="36"/>
      <c r="K7" s="36"/>
      <c r="L7" s="13"/>
      <c r="M7" s="35"/>
      <c r="N7" s="28"/>
      <c r="O7" s="28"/>
      <c r="P7" s="19"/>
    </row>
    <row r="8" spans="1:17" s="12" customFormat="1" x14ac:dyDescent="0.35">
      <c r="A8" s="31">
        <v>4</v>
      </c>
      <c r="B8" s="31" t="s">
        <v>30</v>
      </c>
      <c r="C8" s="28" t="s">
        <v>31</v>
      </c>
      <c r="D8" s="12" t="s">
        <v>28</v>
      </c>
      <c r="E8" s="12" t="s">
        <v>29</v>
      </c>
      <c r="F8" s="28">
        <v>110</v>
      </c>
      <c r="G8" s="11"/>
      <c r="H8" s="11">
        <v>100.12</v>
      </c>
      <c r="I8" s="28">
        <v>90</v>
      </c>
      <c r="J8" s="28">
        <v>10</v>
      </c>
      <c r="K8" s="36"/>
      <c r="L8" s="13"/>
      <c r="M8" s="35" t="str">
        <f>ROUND((I8/GCD(I8,J8)),1)&amp;":"&amp;ROUND((J8/GCD(I8,J8)),1)</f>
        <v>9:1</v>
      </c>
      <c r="N8" s="28" t="str">
        <f>ROUND((I8/SUM(I8,J8)), 2)&amp;":"&amp;ROUND((J8/SUM(I8,J8)),2)</f>
        <v>0.9:0.1</v>
      </c>
      <c r="O8" s="28">
        <v>1.0780000000000001</v>
      </c>
      <c r="P8" s="19"/>
    </row>
    <row r="9" spans="1:17" s="12" customFormat="1" x14ac:dyDescent="0.35">
      <c r="A9" s="31"/>
      <c r="B9" s="31"/>
      <c r="C9" s="28"/>
      <c r="D9" s="12" t="s">
        <v>32</v>
      </c>
      <c r="E9" s="12" t="s">
        <v>33</v>
      </c>
      <c r="F9" s="28"/>
      <c r="G9" s="11"/>
      <c r="H9" s="11">
        <v>214.22</v>
      </c>
      <c r="I9" s="28"/>
      <c r="J9" s="28"/>
      <c r="K9" s="36"/>
      <c r="L9" s="13"/>
      <c r="M9" s="35"/>
      <c r="N9" s="28"/>
      <c r="O9" s="28"/>
      <c r="P9" s="19"/>
    </row>
    <row r="10" spans="1:17" x14ac:dyDescent="0.35">
      <c r="A10" s="27">
        <v>5</v>
      </c>
      <c r="B10" s="22" t="s">
        <v>34</v>
      </c>
      <c r="C10" s="22" t="s">
        <v>35</v>
      </c>
      <c r="D10" t="s">
        <v>16</v>
      </c>
      <c r="E10" t="s">
        <v>17</v>
      </c>
      <c r="F10" s="22">
        <v>58.8</v>
      </c>
      <c r="G10" s="3">
        <v>0.7</v>
      </c>
      <c r="H10" s="3">
        <v>128.16999999999999</v>
      </c>
      <c r="I10" s="25">
        <f>((G10/H10)/((G11/H11)+(G10/H10)))*100</f>
        <v>80.465860597439544</v>
      </c>
      <c r="J10" s="25">
        <f>((G11/H11)/((G11/H11)+(G10/H10)))*100</f>
        <v>19.534139402560452</v>
      </c>
      <c r="K10" s="25"/>
      <c r="L10" s="7"/>
      <c r="M10" s="34" t="str">
        <f>ROUND((I10/GCD(I10,J10)),1)&amp;":"&amp;ROUND((J10/GCD(I10,J10)),1)</f>
        <v>80.5:19.5</v>
      </c>
      <c r="N10" s="22" t="str">
        <f>ROUND((I10/SUM(I10,J10)), 2)&amp;":"&amp;ROUND((J10/SUM(I10,J10)),2)</f>
        <v>0.8:0.2</v>
      </c>
      <c r="O10" s="22">
        <v>14</v>
      </c>
      <c r="P10" s="19"/>
    </row>
    <row r="11" spans="1:17" x14ac:dyDescent="0.35">
      <c r="A11" s="27"/>
      <c r="B11" s="22"/>
      <c r="C11" s="22"/>
      <c r="D11" t="s">
        <v>36</v>
      </c>
      <c r="E11" t="s">
        <v>37</v>
      </c>
      <c r="F11" s="22"/>
      <c r="G11" s="3">
        <v>0.3</v>
      </c>
      <c r="H11" s="3">
        <v>226.27</v>
      </c>
      <c r="I11" s="25"/>
      <c r="J11" s="25"/>
      <c r="K11" s="25"/>
      <c r="L11" s="7"/>
      <c r="M11" s="34"/>
      <c r="N11" s="22"/>
      <c r="O11" s="22"/>
      <c r="P11" s="19"/>
    </row>
    <row r="12" spans="1:17" x14ac:dyDescent="0.35">
      <c r="A12" s="27">
        <v>6</v>
      </c>
      <c r="B12" s="27" t="s">
        <v>38</v>
      </c>
      <c r="C12" s="22" t="s">
        <v>39</v>
      </c>
      <c r="D12" t="s">
        <v>28</v>
      </c>
      <c r="E12" t="s">
        <v>29</v>
      </c>
      <c r="F12" s="22">
        <v>72</v>
      </c>
      <c r="G12" s="3">
        <v>0.38</v>
      </c>
      <c r="H12" s="3">
        <v>100.12</v>
      </c>
      <c r="I12" s="25">
        <f>(((G12/H12))/((G12/H12)+(G13/H13)+(G14/H14)))*100</f>
        <v>33.949327458485172</v>
      </c>
      <c r="J12" s="25">
        <f>(((G13/H13))/((G12/H12)+(G13/H13)+(G14/H14)))*100</f>
        <v>20.925284679761873</v>
      </c>
      <c r="K12" s="25">
        <f>(((G14/H14))/((G12/H12)+(G13/H13)+(G14/H14)))*100</f>
        <v>45.125387861752962</v>
      </c>
      <c r="L12" s="7"/>
      <c r="M12" s="24" t="str">
        <f>ROUND((I12/GCD(I12,J12,K12)),1)&amp;":"&amp;ROUND((J12/GCD(I12,J12,K12)),1)&amp;":"&amp;ROUND((K12/GCD(I12,J12,K12)),1)</f>
        <v>33.9:20.9:45.1</v>
      </c>
      <c r="N12" s="22" t="str">
        <f>ROUND((I12/SUM(I12,J12,K12)), 2)&amp;":"&amp;ROUND((J12/SUM(I12,J12,K12)),2)&amp;":"&amp;ROUND((K12/SUM(I12,J12,K12)),2)</f>
        <v>0.34:0.21:0.45</v>
      </c>
      <c r="O12" s="22">
        <v>8.891</v>
      </c>
      <c r="P12" s="19"/>
    </row>
    <row r="13" spans="1:17" x14ac:dyDescent="0.35">
      <c r="A13" s="27"/>
      <c r="B13" s="27"/>
      <c r="C13" s="22"/>
      <c r="D13" t="s">
        <v>40</v>
      </c>
      <c r="E13" t="s">
        <v>41</v>
      </c>
      <c r="F13" s="22"/>
      <c r="G13" s="3">
        <v>0.26</v>
      </c>
      <c r="H13" s="3">
        <v>111.14</v>
      </c>
      <c r="I13" s="25"/>
      <c r="J13" s="25"/>
      <c r="K13" s="25"/>
      <c r="L13" s="7"/>
      <c r="M13" s="26"/>
      <c r="N13" s="22"/>
      <c r="O13" s="22"/>
      <c r="P13" s="19"/>
    </row>
    <row r="14" spans="1:17" x14ac:dyDescent="0.35">
      <c r="A14" s="27"/>
      <c r="B14" s="27"/>
      <c r="C14" s="22"/>
      <c r="D14" t="s">
        <v>42</v>
      </c>
      <c r="E14" t="s">
        <v>43</v>
      </c>
      <c r="F14" s="22"/>
      <c r="G14" s="3">
        <v>1</v>
      </c>
      <c r="H14" s="3">
        <v>198.22</v>
      </c>
      <c r="I14" s="25"/>
      <c r="J14" s="25"/>
      <c r="K14" s="25"/>
      <c r="L14" s="7"/>
      <c r="M14" s="26"/>
      <c r="N14" s="22"/>
      <c r="O14" s="22"/>
      <c r="P14" s="19"/>
    </row>
    <row r="15" spans="1:17" s="9" customFormat="1" ht="16" customHeight="1" x14ac:dyDescent="0.35">
      <c r="A15" s="29">
        <v>7</v>
      </c>
      <c r="B15" s="30" t="s">
        <v>44</v>
      </c>
      <c r="C15" s="30" t="s">
        <v>45</v>
      </c>
      <c r="D15" s="9" t="s">
        <v>46</v>
      </c>
      <c r="E15" s="9" t="s">
        <v>47</v>
      </c>
      <c r="F15" s="30">
        <v>238</v>
      </c>
      <c r="G15" s="8"/>
      <c r="H15" s="8"/>
      <c r="I15" s="30">
        <v>50</v>
      </c>
      <c r="J15" s="30">
        <v>50</v>
      </c>
      <c r="K15" s="30"/>
      <c r="L15" s="8"/>
      <c r="M15" s="37" t="str">
        <f>I15/GCD(I15,J15)&amp;":"&amp;J15/GCD(I15,J15)</f>
        <v>1:1</v>
      </c>
      <c r="N15" s="22" t="str">
        <f>ROUND((I15/SUM(I15,J15)), 2)&amp;":"&amp;ROUND((J15/SUM(I15,J15)),2)</f>
        <v>0.5:0.5</v>
      </c>
      <c r="O15" s="30">
        <v>1.407</v>
      </c>
      <c r="P15" s="20"/>
    </row>
    <row r="16" spans="1:17" s="9" customFormat="1" x14ac:dyDescent="0.35">
      <c r="A16" s="29"/>
      <c r="B16" s="30"/>
      <c r="C16" s="30"/>
      <c r="D16" s="9" t="s">
        <v>48</v>
      </c>
      <c r="E16" s="9" t="s">
        <v>49</v>
      </c>
      <c r="F16" s="30"/>
      <c r="G16" s="8"/>
      <c r="H16" s="8"/>
      <c r="I16" s="30"/>
      <c r="J16" s="30"/>
      <c r="K16" s="30"/>
      <c r="L16" s="8"/>
      <c r="M16" s="37"/>
      <c r="N16" s="22"/>
      <c r="O16" s="30"/>
      <c r="P16" s="20"/>
    </row>
    <row r="17" spans="1:16" s="12" customFormat="1" x14ac:dyDescent="0.35">
      <c r="A17" s="31">
        <v>8</v>
      </c>
      <c r="B17" s="31" t="s">
        <v>50</v>
      </c>
      <c r="C17" s="28" t="s">
        <v>51</v>
      </c>
      <c r="D17" s="12" t="s">
        <v>52</v>
      </c>
      <c r="E17" s="12" t="s">
        <v>53</v>
      </c>
      <c r="F17" s="28">
        <v>10.79</v>
      </c>
      <c r="G17" s="11"/>
      <c r="H17" s="11"/>
      <c r="I17" s="28">
        <v>2</v>
      </c>
      <c r="J17" s="28">
        <v>1</v>
      </c>
      <c r="K17" s="39">
        <v>0.66659999999999997</v>
      </c>
      <c r="L17" s="11"/>
      <c r="M17" s="38" t="str">
        <f>ROUND((I17/GCD(I17,J17,K17)),1)&amp;":"&amp;ROUND((J17/GCD(I17,J17,K17)),1)&amp;":"&amp;ROUND((K17/GCD(I17,J17,K17)),1)</f>
        <v>2:1:0.7</v>
      </c>
      <c r="N17" s="28" t="str">
        <f>ROUND((I17/SUM(I17,J17,K17)), 2)&amp;":"&amp;ROUND((J17/SUM(I17,J17,K17)),2)&amp;":"&amp;ROUND((K17/SUM(I17,J17,K17)),2)</f>
        <v>0.55:0.27:0.18</v>
      </c>
      <c r="O17" s="28">
        <v>9.391</v>
      </c>
      <c r="P17" s="21"/>
    </row>
    <row r="18" spans="1:16" s="12" customFormat="1" x14ac:dyDescent="0.35">
      <c r="A18" s="31"/>
      <c r="B18" s="31"/>
      <c r="C18" s="28"/>
      <c r="D18" s="10" t="s">
        <v>54</v>
      </c>
      <c r="E18" s="12" t="s">
        <v>55</v>
      </c>
      <c r="F18" s="28"/>
      <c r="G18" s="11"/>
      <c r="H18" s="11"/>
      <c r="I18" s="28"/>
      <c r="J18" s="28"/>
      <c r="K18" s="39"/>
      <c r="L18" s="11"/>
      <c r="M18" s="32"/>
      <c r="N18" s="28"/>
      <c r="O18" s="28"/>
      <c r="P18" s="21"/>
    </row>
    <row r="19" spans="1:16" s="12" customFormat="1" ht="14.5" customHeight="1" x14ac:dyDescent="0.35">
      <c r="A19" s="31"/>
      <c r="B19" s="31"/>
      <c r="C19" s="28"/>
      <c r="D19" s="12" t="s">
        <v>56</v>
      </c>
      <c r="E19" s="12" t="s">
        <v>57</v>
      </c>
      <c r="F19" s="28"/>
      <c r="G19" s="11"/>
      <c r="H19" s="11"/>
      <c r="I19" s="28"/>
      <c r="J19" s="28"/>
      <c r="K19" s="39"/>
      <c r="L19" s="11"/>
      <c r="M19" s="32"/>
      <c r="N19" s="28"/>
      <c r="O19" s="28"/>
      <c r="P19" s="21"/>
    </row>
    <row r="20" spans="1:16" x14ac:dyDescent="0.35">
      <c r="A20" s="27">
        <v>9</v>
      </c>
      <c r="B20" s="27" t="s">
        <v>58</v>
      </c>
      <c r="C20" s="22" t="s">
        <v>59</v>
      </c>
      <c r="D20" t="s">
        <v>16</v>
      </c>
      <c r="E20" t="s">
        <v>17</v>
      </c>
      <c r="F20" s="22">
        <v>69.5</v>
      </c>
      <c r="G20" s="3">
        <v>60</v>
      </c>
      <c r="H20" s="3">
        <v>128.16999999999999</v>
      </c>
      <c r="I20" s="25">
        <f>((G20/H20)/((G20/H20)+(G21/H21)))*100</f>
        <v>71.486095661846491</v>
      </c>
      <c r="J20" s="25">
        <f>((G21/H21)/((G21/H21)+(G20/H20)))*100</f>
        <v>28.513904338153502</v>
      </c>
      <c r="K20" s="25"/>
      <c r="L20" s="7"/>
      <c r="M20" s="26" t="str">
        <f>ROUND((I20/GCD(I20,J20)),1)&amp;":"&amp;ROUND((J20/GCD(I20,J20)),1)</f>
        <v>71.5:28.5</v>
      </c>
      <c r="N20" s="22" t="str">
        <f>ROUND((I20/SUM(I20,J20)), 2)&amp;":"&amp;ROUND((J20/SUM(I20,J20)),2)</f>
        <v>0.71:0.29</v>
      </c>
      <c r="O20" s="22">
        <v>7.2590000000000003</v>
      </c>
      <c r="P20" s="19"/>
    </row>
    <row r="21" spans="1:16" x14ac:dyDescent="0.35">
      <c r="A21" s="27"/>
      <c r="B21" s="27"/>
      <c r="C21" s="22"/>
      <c r="D21" t="s">
        <v>60</v>
      </c>
      <c r="E21" t="s">
        <v>61</v>
      </c>
      <c r="F21" s="22"/>
      <c r="G21" s="3">
        <v>40</v>
      </c>
      <c r="H21" s="5">
        <v>214.22</v>
      </c>
      <c r="I21" s="25"/>
      <c r="J21" s="25"/>
      <c r="K21" s="25"/>
      <c r="L21" s="7"/>
      <c r="M21" s="26"/>
      <c r="N21" s="22"/>
      <c r="O21" s="22"/>
      <c r="P21" s="19"/>
    </row>
    <row r="22" spans="1:16" s="12" customFormat="1" x14ac:dyDescent="0.35">
      <c r="A22" s="31">
        <v>10</v>
      </c>
      <c r="B22" s="31" t="s">
        <v>62</v>
      </c>
      <c r="C22" s="28" t="s">
        <v>63</v>
      </c>
      <c r="D22" s="12" t="s">
        <v>64</v>
      </c>
      <c r="E22" s="12" t="s">
        <v>65</v>
      </c>
      <c r="F22" s="28">
        <v>36</v>
      </c>
      <c r="G22" s="11"/>
      <c r="H22" s="11"/>
      <c r="I22" s="28">
        <v>50</v>
      </c>
      <c r="J22" s="28">
        <v>50</v>
      </c>
      <c r="K22" s="28"/>
      <c r="L22" s="11"/>
      <c r="M22" s="32" t="str">
        <f>ROUND((I22/GCD(I22,J22)),1)&amp;":"&amp;ROUND((J22/GCD(I22,J22)),1)</f>
        <v>1:1</v>
      </c>
      <c r="N22" s="28" t="str">
        <f>ROUND((I22/SUM(I22,J22)), 2)&amp;":"&amp;ROUND((J22/SUM(I22,J22)),2)</f>
        <v>0.5:0.5</v>
      </c>
      <c r="O22" s="28">
        <v>7.2409999999999997</v>
      </c>
      <c r="P22" s="21"/>
    </row>
    <row r="23" spans="1:16" s="12" customFormat="1" ht="14.5" customHeight="1" x14ac:dyDescent="0.35">
      <c r="A23" s="31"/>
      <c r="B23" s="31"/>
      <c r="C23" s="28"/>
      <c r="D23" s="12" t="s">
        <v>66</v>
      </c>
      <c r="E23" s="12" t="s">
        <v>67</v>
      </c>
      <c r="F23" s="28"/>
      <c r="G23" s="11"/>
      <c r="H23" s="11"/>
      <c r="I23" s="28"/>
      <c r="J23" s="28"/>
      <c r="K23" s="28"/>
      <c r="L23" s="11"/>
      <c r="M23" s="32"/>
      <c r="N23" s="28"/>
      <c r="O23" s="28"/>
      <c r="P23" s="21"/>
    </row>
    <row r="24" spans="1:16" ht="17.5" customHeight="1" x14ac:dyDescent="0.35">
      <c r="A24" s="31">
        <v>11</v>
      </c>
      <c r="B24" s="27" t="s">
        <v>68</v>
      </c>
      <c r="C24" s="22" t="s">
        <v>69</v>
      </c>
      <c r="D24" t="s">
        <v>28</v>
      </c>
      <c r="E24" t="s">
        <v>29</v>
      </c>
      <c r="F24" s="22">
        <v>126.1</v>
      </c>
      <c r="G24" s="3">
        <v>100</v>
      </c>
      <c r="H24" s="3">
        <v>100.12</v>
      </c>
      <c r="I24" s="25">
        <f>((G24/H24)/((G24/H24)+(G25/H25)))*100</f>
        <v>100</v>
      </c>
      <c r="J24" s="25">
        <f>((G25/H25)/((G25/H25)+(G24/H24)))*100</f>
        <v>0</v>
      </c>
      <c r="K24" s="25"/>
      <c r="L24" s="7"/>
      <c r="M24" s="26" t="str">
        <f>ROUND((I24/GCD(I24,J24)),1)&amp;":"&amp;ROUND((J24/GCD(I24,J24)),1)</f>
        <v>1:0</v>
      </c>
      <c r="N24" s="22" t="str">
        <f>ROUND((I24/SUM(I24,J24)), 2)&amp;":"&amp;ROUND((J24/SUM(I24,J24)),2)</f>
        <v>1:0</v>
      </c>
      <c r="O24" s="22">
        <v>1.514</v>
      </c>
      <c r="P24" s="19"/>
    </row>
    <row r="25" spans="1:16" x14ac:dyDescent="0.35">
      <c r="A25" s="31"/>
      <c r="B25" s="27"/>
      <c r="C25" s="22"/>
      <c r="D25" t="s">
        <v>70</v>
      </c>
      <c r="E25" t="s">
        <v>71</v>
      </c>
      <c r="F25" s="22"/>
      <c r="G25" s="3">
        <v>0</v>
      </c>
      <c r="H25" s="5">
        <v>286.32</v>
      </c>
      <c r="I25" s="25"/>
      <c r="J25" s="25"/>
      <c r="K25" s="25"/>
      <c r="L25" s="7"/>
      <c r="M25" s="26"/>
      <c r="N25" s="22"/>
      <c r="O25" s="22"/>
      <c r="P25" s="19"/>
    </row>
    <row r="26" spans="1:16" x14ac:dyDescent="0.35">
      <c r="A26" s="31">
        <v>12</v>
      </c>
      <c r="B26" s="27" t="s">
        <v>72</v>
      </c>
      <c r="C26" s="22" t="s">
        <v>73</v>
      </c>
      <c r="D26" t="s">
        <v>74</v>
      </c>
      <c r="E26" t="s">
        <v>75</v>
      </c>
      <c r="F26" s="22">
        <v>46</v>
      </c>
      <c r="H26" s="3">
        <v>176.21</v>
      </c>
      <c r="I26" s="22">
        <v>90</v>
      </c>
      <c r="J26" s="22">
        <v>10</v>
      </c>
      <c r="K26" s="25"/>
      <c r="L26" s="7"/>
      <c r="M26" s="26" t="str">
        <f>ROUND((I26/GCD(I26,J26)),1)&amp;":"&amp;ROUND((J26/GCD(I26,J26)),1)</f>
        <v>9:1</v>
      </c>
      <c r="N26" s="22" t="str">
        <f>ROUND((I26/SUM(I26,J26)), 2)&amp;":"&amp;ROUND((J26/SUM(I26,J26)),2)</f>
        <v>0.9:0.1</v>
      </c>
      <c r="O26" s="22">
        <v>8.4450000000000003</v>
      </c>
      <c r="P26" s="19"/>
    </row>
    <row r="27" spans="1:16" x14ac:dyDescent="0.35">
      <c r="A27" s="31"/>
      <c r="B27" s="27"/>
      <c r="C27" s="22"/>
      <c r="D27" t="s">
        <v>18</v>
      </c>
      <c r="E27" t="s">
        <v>19</v>
      </c>
      <c r="F27" s="22"/>
      <c r="H27" s="3">
        <v>198.22</v>
      </c>
      <c r="I27" s="22"/>
      <c r="J27" s="22"/>
      <c r="K27" s="25"/>
      <c r="L27" s="7"/>
      <c r="M27" s="26"/>
      <c r="N27" s="22"/>
      <c r="O27" s="22"/>
      <c r="P27" s="19"/>
    </row>
    <row r="28" spans="1:16" x14ac:dyDescent="0.35">
      <c r="A28" s="31">
        <v>13</v>
      </c>
      <c r="B28" s="27" t="s">
        <v>76</v>
      </c>
      <c r="C28" s="22" t="s">
        <v>77</v>
      </c>
      <c r="D28" t="s">
        <v>78</v>
      </c>
      <c r="E28" t="s">
        <v>79</v>
      </c>
      <c r="F28" s="22">
        <v>40</v>
      </c>
      <c r="H28" s="3">
        <v>450</v>
      </c>
      <c r="I28" s="22">
        <v>50</v>
      </c>
      <c r="J28" s="22">
        <v>50</v>
      </c>
      <c r="K28" s="25"/>
      <c r="L28" s="7"/>
      <c r="M28" s="26" t="str">
        <f>ROUND((I28/GCD(I28,J28)),1)&amp;":"&amp;ROUND((J28/GCD(I28,J28)),1)</f>
        <v>1:1</v>
      </c>
      <c r="N28" s="22" t="str">
        <f>ROUND((I28/SUM(I28,J28)), 2)&amp;":"&amp;ROUND((J28/SUM(I28,J28)),2)</f>
        <v>0.5:0.5</v>
      </c>
      <c r="O28" s="22">
        <v>10.67</v>
      </c>
      <c r="P28" s="19"/>
    </row>
    <row r="29" spans="1:16" x14ac:dyDescent="0.35">
      <c r="A29" s="31"/>
      <c r="B29" s="27"/>
      <c r="C29" s="22"/>
      <c r="D29" t="s">
        <v>80</v>
      </c>
      <c r="E29" t="s">
        <v>81</v>
      </c>
      <c r="F29" s="22"/>
      <c r="H29" s="3">
        <v>230</v>
      </c>
      <c r="I29" s="22"/>
      <c r="J29" s="22"/>
      <c r="K29" s="25"/>
      <c r="L29" s="7"/>
      <c r="M29" s="26"/>
      <c r="N29" s="22"/>
      <c r="O29" s="22"/>
      <c r="P29" s="19"/>
    </row>
    <row r="30" spans="1:16" ht="14.5" customHeight="1" x14ac:dyDescent="0.35">
      <c r="A30" s="31">
        <v>14</v>
      </c>
      <c r="B30" s="27" t="s">
        <v>82</v>
      </c>
      <c r="C30" s="22" t="s">
        <v>83</v>
      </c>
      <c r="D30" t="s">
        <v>84</v>
      </c>
      <c r="E30" t="s">
        <v>85</v>
      </c>
      <c r="F30" s="22">
        <v>140</v>
      </c>
      <c r="G30" s="3">
        <v>100</v>
      </c>
      <c r="H30" s="3">
        <v>340.41</v>
      </c>
      <c r="I30" s="25">
        <f>((G30/H30)/((G30/H30)+(G31/H31)))*100</f>
        <v>73.498745672319259</v>
      </c>
      <c r="J30" s="25">
        <f>((G31/H31)/((G31/H31)+(G30/H30)))*100</f>
        <v>26.501254327680734</v>
      </c>
      <c r="K30" s="25"/>
      <c r="L30" s="7"/>
      <c r="M30" s="26" t="str">
        <f>ROUND((I30/GCD(I30,J30)),1)&amp;":"&amp;ROUND((J30/GCD(I30,J30)),1)</f>
        <v>73.5:26.5</v>
      </c>
      <c r="N30" s="22" t="str">
        <f>ROUND((I30/SUM(I30,J30)), 2)&amp;":"&amp;ROUND((J30/SUM(I30,J30)),2)</f>
        <v>0.73:0.27</v>
      </c>
      <c r="O30" s="22">
        <v>2.0150000000000001</v>
      </c>
      <c r="P30" s="19"/>
    </row>
    <row r="31" spans="1:16" ht="14.5" customHeight="1" x14ac:dyDescent="0.35">
      <c r="A31" s="31"/>
      <c r="B31" s="27"/>
      <c r="C31" s="22"/>
      <c r="D31" t="s">
        <v>86</v>
      </c>
      <c r="E31" t="s">
        <v>87</v>
      </c>
      <c r="F31" s="22"/>
      <c r="G31" s="3">
        <v>21</v>
      </c>
      <c r="H31" s="3">
        <v>198.26</v>
      </c>
      <c r="I31" s="25"/>
      <c r="J31" s="25"/>
      <c r="K31" s="25"/>
      <c r="L31" s="7"/>
      <c r="M31" s="26"/>
      <c r="N31" s="22"/>
      <c r="O31" s="22"/>
      <c r="P31" s="19"/>
    </row>
    <row r="32" spans="1:16" ht="14.5" customHeight="1" x14ac:dyDescent="0.35">
      <c r="A32" s="31">
        <v>15</v>
      </c>
      <c r="B32" s="27" t="s">
        <v>82</v>
      </c>
      <c r="C32" s="22" t="s">
        <v>88</v>
      </c>
      <c r="D32" t="s">
        <v>84</v>
      </c>
      <c r="E32" t="s">
        <v>85</v>
      </c>
      <c r="F32" s="22">
        <v>125.9</v>
      </c>
      <c r="G32" s="3">
        <v>100</v>
      </c>
      <c r="H32" s="3">
        <v>340.41</v>
      </c>
      <c r="I32" s="25">
        <f>((G32/H32)/((G32/H32)+(G33/H33)))*100</f>
        <v>75.401834425543072</v>
      </c>
      <c r="J32" s="25">
        <f>((G33/H33)/((G33/H33)+(G32/H32)))*100</f>
        <v>24.598165574456939</v>
      </c>
      <c r="K32" s="25"/>
      <c r="L32" s="7"/>
      <c r="M32" s="26" t="str">
        <f>ROUND((I32/GCD(I32,J32)),1)&amp;":"&amp;ROUND((J32/GCD(I32,J32)),1)</f>
        <v>25.1:8.2</v>
      </c>
      <c r="N32" s="22" t="str">
        <f>ROUND((I32/SUM(I32,J32)), 2)&amp;":"&amp;ROUND((J32/SUM(I32,J32)),2)</f>
        <v>0.75:0.25</v>
      </c>
      <c r="O32" s="22">
        <v>3.4129999999999998</v>
      </c>
      <c r="P32" s="19"/>
    </row>
    <row r="33" spans="1:16" ht="14.5" customHeight="1" x14ac:dyDescent="0.35">
      <c r="A33" s="31"/>
      <c r="B33" s="27"/>
      <c r="C33" s="22"/>
      <c r="D33" t="s">
        <v>86</v>
      </c>
      <c r="E33" t="s">
        <v>87</v>
      </c>
      <c r="F33" s="22"/>
      <c r="G33" s="3">
        <v>19</v>
      </c>
      <c r="H33" s="3">
        <v>198.26</v>
      </c>
      <c r="I33" s="25"/>
      <c r="J33" s="25"/>
      <c r="K33" s="25"/>
      <c r="L33" s="7"/>
      <c r="M33" s="26"/>
      <c r="N33" s="22"/>
      <c r="O33" s="22"/>
      <c r="P33" s="19"/>
    </row>
    <row r="34" spans="1:16" x14ac:dyDescent="0.35">
      <c r="A34" s="31">
        <v>16</v>
      </c>
      <c r="B34" s="27" t="s">
        <v>89</v>
      </c>
      <c r="C34" s="22" t="s">
        <v>90</v>
      </c>
      <c r="D34" t="s">
        <v>16</v>
      </c>
      <c r="E34" t="s">
        <v>17</v>
      </c>
      <c r="F34" s="22">
        <v>53.9</v>
      </c>
      <c r="G34" s="3">
        <v>90</v>
      </c>
      <c r="H34" s="3">
        <v>128.16999999999999</v>
      </c>
      <c r="I34" s="25">
        <f>((G34/H34)/((G34/H34)+(G35/H35)))*100</f>
        <v>93.766505361962899</v>
      </c>
      <c r="J34" s="25">
        <f>((G35/H35)/((G35/H35)+(G34/H34)))*100</f>
        <v>6.2334946380371088</v>
      </c>
      <c r="K34" s="25"/>
      <c r="L34" s="7"/>
      <c r="M34" s="26" t="str">
        <f>ROUND((I34/GCD(I34,J34)),1)&amp;":"&amp;ROUND((J34/GCD(I34,J34)),1)</f>
        <v>31.3:2.1</v>
      </c>
      <c r="N34" s="22" t="str">
        <f>ROUND((I34/SUM(I34,J34)), 2)&amp;":"&amp;ROUND((J34/SUM(I34,J34)),2)</f>
        <v>0.94:0.06</v>
      </c>
      <c r="O34" s="22">
        <v>9.5090000000000003</v>
      </c>
      <c r="P34" s="19"/>
    </row>
    <row r="35" spans="1:16" x14ac:dyDescent="0.35">
      <c r="A35" s="31"/>
      <c r="B35" s="27"/>
      <c r="C35" s="22"/>
      <c r="D35" t="s">
        <v>60</v>
      </c>
      <c r="E35" t="s">
        <v>61</v>
      </c>
      <c r="F35" s="22"/>
      <c r="G35" s="3">
        <v>10</v>
      </c>
      <c r="H35" s="5">
        <v>214.22</v>
      </c>
      <c r="I35" s="25"/>
      <c r="J35" s="25"/>
      <c r="K35" s="25"/>
      <c r="L35" s="7"/>
      <c r="M35" s="26"/>
      <c r="N35" s="22"/>
      <c r="O35" s="22"/>
      <c r="P35" s="19"/>
    </row>
    <row r="36" spans="1:16" ht="14.5" customHeight="1" x14ac:dyDescent="0.35">
      <c r="A36" s="31">
        <v>17</v>
      </c>
      <c r="B36" s="27" t="s">
        <v>89</v>
      </c>
      <c r="C36" s="22" t="s">
        <v>91</v>
      </c>
      <c r="D36" t="s">
        <v>16</v>
      </c>
      <c r="E36" t="s">
        <v>17</v>
      </c>
      <c r="F36" s="22">
        <v>74.099999999999994</v>
      </c>
      <c r="G36" s="3">
        <v>50</v>
      </c>
      <c r="H36" s="3">
        <v>128.16999999999999</v>
      </c>
      <c r="I36" s="25">
        <f>((G36/H36)/((G36/H36)+(G37/H37)))*100</f>
        <v>62.566079616811244</v>
      </c>
      <c r="J36" s="25">
        <f>((G37/H37)/((G37/H37)+(G36/H36)))*100</f>
        <v>37.433920383188756</v>
      </c>
      <c r="K36" s="25"/>
      <c r="L36" s="7"/>
      <c r="M36" s="26" t="str">
        <f>ROUND((I36/GCD(I36,J36)),1)&amp;":"&amp;ROUND((J36/GCD(I36,J36)),1)</f>
        <v>62.6:37.4</v>
      </c>
      <c r="N36" s="22" t="str">
        <f>ROUND((I36/SUM(I36,J36)), 2)&amp;":"&amp;ROUND((J36/SUM(I36,J36)),2)</f>
        <v>0.63:0.37</v>
      </c>
      <c r="O36" s="22">
        <v>8.52</v>
      </c>
      <c r="P36" s="19"/>
    </row>
    <row r="37" spans="1:16" ht="14.5" customHeight="1" x14ac:dyDescent="0.35">
      <c r="A37" s="31"/>
      <c r="B37" s="27"/>
      <c r="C37" s="22"/>
      <c r="D37" t="s">
        <v>60</v>
      </c>
      <c r="E37" t="s">
        <v>61</v>
      </c>
      <c r="F37" s="22"/>
      <c r="G37" s="3">
        <v>50</v>
      </c>
      <c r="H37" s="5">
        <v>214.22</v>
      </c>
      <c r="I37" s="25"/>
      <c r="J37" s="25"/>
      <c r="K37" s="25"/>
      <c r="L37" s="7"/>
      <c r="M37" s="26"/>
      <c r="N37" s="22"/>
      <c r="O37" s="22"/>
      <c r="P37" s="19"/>
    </row>
    <row r="38" spans="1:16" x14ac:dyDescent="0.35">
      <c r="A38" s="27">
        <v>18</v>
      </c>
      <c r="B38" s="27" t="s">
        <v>92</v>
      </c>
      <c r="C38" s="22" t="s">
        <v>93</v>
      </c>
      <c r="D38" t="s">
        <v>94</v>
      </c>
      <c r="E38" t="s">
        <v>17</v>
      </c>
      <c r="F38" s="22">
        <v>53.31</v>
      </c>
      <c r="G38" s="3">
        <v>90</v>
      </c>
      <c r="H38" s="3">
        <v>128.16999999999999</v>
      </c>
      <c r="I38" s="25">
        <f>(((G38/H38))/((G38/H38)+(G39/H39)+(G40/H40)))*100</f>
        <v>95.935201717636545</v>
      </c>
      <c r="J38" s="25">
        <f>(((G39/H39))/((G38/H38)+(G39/H39)+(G40/H40)))*100</f>
        <v>2.8227765849746267</v>
      </c>
      <c r="K38" s="25">
        <f>(((G40/H40))/((G38/H38)+(G39/H39)+(G40/H40)))*100</f>
        <v>1.2420216973888356</v>
      </c>
      <c r="L38" s="7"/>
      <c r="M38" s="24" t="str">
        <f>ROUND((I38/GCD(I38,J38,K38)),1)&amp;":"&amp;ROUND((J38/GCD(I38,J38,K38)),1)&amp;":"&amp;ROUND((K38/GCD(I38,J38,K38)),1)</f>
        <v>95.9:2.8:1.2</v>
      </c>
      <c r="N38" s="22" t="str">
        <f>ROUND((I38/SUM(I38,J38,K38)), 2)&amp;":"&amp;ROUND((J38/SUM(I38,J38,K38)),2)&amp;":"&amp;ROUND((K38/SUM(I38,J38,K38)),2)</f>
        <v>0.96:0.03:0.01</v>
      </c>
      <c r="O38" s="22">
        <v>8.6059999999999999</v>
      </c>
      <c r="P38" s="19"/>
    </row>
    <row r="39" spans="1:16" ht="15.65" customHeight="1" x14ac:dyDescent="0.35">
      <c r="A39" s="27"/>
      <c r="B39" s="27"/>
      <c r="C39" s="22"/>
      <c r="D39" t="s">
        <v>95</v>
      </c>
      <c r="E39" t="s">
        <v>19</v>
      </c>
      <c r="F39" s="22"/>
      <c r="G39" s="3">
        <v>5</v>
      </c>
      <c r="H39" s="3">
        <v>242</v>
      </c>
      <c r="I39" s="25"/>
      <c r="J39" s="25"/>
      <c r="K39" s="25"/>
      <c r="L39" s="7"/>
      <c r="M39" s="26"/>
      <c r="N39" s="22"/>
      <c r="O39" s="22"/>
      <c r="P39" s="19"/>
    </row>
    <row r="40" spans="1:16" x14ac:dyDescent="0.35">
      <c r="A40" s="27"/>
      <c r="B40" s="27"/>
      <c r="C40" s="22"/>
      <c r="D40" t="s">
        <v>96</v>
      </c>
      <c r="E40" t="s">
        <v>97</v>
      </c>
      <c r="F40" s="22"/>
      <c r="G40" s="3">
        <v>5</v>
      </c>
      <c r="H40" s="3">
        <v>550</v>
      </c>
      <c r="I40" s="25"/>
      <c r="J40" s="25"/>
      <c r="K40" s="25"/>
      <c r="L40" s="7"/>
      <c r="M40" s="26"/>
      <c r="N40" s="22"/>
      <c r="O40" s="22"/>
      <c r="P40" s="19"/>
    </row>
    <row r="41" spans="1:16" ht="14.5" customHeight="1" x14ac:dyDescent="0.35">
      <c r="A41" s="27">
        <v>19</v>
      </c>
      <c r="B41" s="27" t="s">
        <v>98</v>
      </c>
      <c r="C41" s="22" t="s">
        <v>99</v>
      </c>
      <c r="D41" t="s">
        <v>16</v>
      </c>
      <c r="E41" t="s">
        <v>17</v>
      </c>
      <c r="F41" s="22">
        <v>56</v>
      </c>
      <c r="I41" s="33">
        <v>96.8</v>
      </c>
      <c r="J41" s="33">
        <v>2</v>
      </c>
      <c r="K41" s="33">
        <v>1.6</v>
      </c>
      <c r="L41" s="7" t="s">
        <v>100</v>
      </c>
      <c r="M41" s="24" t="str">
        <f>ROUND((I41/GCD(I41,J41,K41)),1)&amp;":"&amp;ROUND((J41/GCD(I41,J41,K41)),1)&amp;":"&amp;ROUND((K41/GCD(I41,J41,K41)),1)</f>
        <v>96.8:2:1.6</v>
      </c>
      <c r="N41" s="22" t="str">
        <f>ROUND((I41/SUM(I41,J41,K41)), 3)&amp;":"&amp;ROUND((J41/SUM(I41,J41,K41)),3)&amp;":"&amp;ROUND((K41/SUM(I41,J41,K41)),3)</f>
        <v>0.964:0.02:0.016</v>
      </c>
      <c r="O41" s="22">
        <v>1.1100000000000001</v>
      </c>
      <c r="P41" s="19"/>
    </row>
    <row r="42" spans="1:16" ht="14.5" customHeight="1" x14ac:dyDescent="0.35">
      <c r="A42" s="27"/>
      <c r="B42" s="27"/>
      <c r="C42" s="22"/>
      <c r="D42" t="s">
        <v>101</v>
      </c>
      <c r="E42" t="s">
        <v>102</v>
      </c>
      <c r="F42" s="22"/>
      <c r="I42" s="33"/>
      <c r="J42" s="33"/>
      <c r="K42" s="33"/>
      <c r="L42" s="7"/>
      <c r="M42" s="26"/>
      <c r="N42" s="22"/>
      <c r="O42" s="22"/>
      <c r="P42" s="19"/>
    </row>
    <row r="43" spans="1:16" ht="14.5" customHeight="1" x14ac:dyDescent="0.35">
      <c r="A43" s="27"/>
      <c r="B43" s="27"/>
      <c r="C43" s="22"/>
      <c r="D43" t="s">
        <v>103</v>
      </c>
      <c r="E43" t="s">
        <v>104</v>
      </c>
      <c r="F43" s="22"/>
      <c r="I43" s="33"/>
      <c r="J43" s="33"/>
      <c r="K43" s="33"/>
      <c r="L43" s="7"/>
      <c r="M43" s="26"/>
      <c r="N43" s="22"/>
      <c r="O43" s="22"/>
      <c r="P43" s="19"/>
    </row>
    <row r="44" spans="1:16" x14ac:dyDescent="0.35">
      <c r="A44" s="27">
        <v>20</v>
      </c>
      <c r="B44" s="27" t="s">
        <v>76</v>
      </c>
      <c r="C44" s="22" t="s">
        <v>105</v>
      </c>
      <c r="D44" t="s">
        <v>78</v>
      </c>
      <c r="E44" t="s">
        <v>79</v>
      </c>
      <c r="F44" s="22">
        <v>80</v>
      </c>
      <c r="H44" s="3">
        <v>450</v>
      </c>
      <c r="I44" s="22">
        <v>2</v>
      </c>
      <c r="J44" s="22">
        <v>1</v>
      </c>
      <c r="K44" s="22"/>
      <c r="L44" s="3"/>
      <c r="M44" s="26" t="str">
        <f>ROUND((I44/GCD(I44,J44)),1)&amp;":"&amp;ROUND((J44/GCD(I44,J44)),1)</f>
        <v>2:1</v>
      </c>
      <c r="N44" s="22" t="str">
        <f>ROUND((I44/SUM(I44,J44)), 2)&amp;":"&amp;ROUND((J44/SUM(I44,J44)),2)</f>
        <v>0.67:0.33</v>
      </c>
      <c r="O44" s="22">
        <v>10.093999999999999</v>
      </c>
      <c r="P44" s="19"/>
    </row>
    <row r="45" spans="1:16" x14ac:dyDescent="0.35">
      <c r="A45" s="27"/>
      <c r="B45" s="27"/>
      <c r="C45" s="22"/>
      <c r="D45" t="s">
        <v>80</v>
      </c>
      <c r="E45" t="s">
        <v>81</v>
      </c>
      <c r="F45" s="22"/>
      <c r="H45" s="3">
        <v>230</v>
      </c>
      <c r="I45" s="22"/>
      <c r="J45" s="22"/>
      <c r="K45" s="22"/>
      <c r="L45" s="3"/>
      <c r="M45" s="26"/>
      <c r="N45" s="22"/>
      <c r="O45" s="22"/>
      <c r="P45" s="19"/>
    </row>
    <row r="46" spans="1:16" x14ac:dyDescent="0.35">
      <c r="A46" s="27">
        <v>21</v>
      </c>
      <c r="B46" s="27" t="s">
        <v>106</v>
      </c>
      <c r="C46" s="22" t="s">
        <v>107</v>
      </c>
      <c r="D46" t="s">
        <v>78</v>
      </c>
      <c r="E46" t="s">
        <v>85</v>
      </c>
      <c r="F46" s="22">
        <v>60</v>
      </c>
      <c r="G46" s="3">
        <v>63.5</v>
      </c>
      <c r="H46" s="3">
        <v>182</v>
      </c>
      <c r="I46" s="25">
        <f>(((G46/H46))/((G46/H46)+(G47/H47)+(G48/H48)))*100</f>
        <v>80.772308099394763</v>
      </c>
      <c r="J46" s="25">
        <f>(((G47/H47))/((G46/H46)+(G47/H47)+(G48/H48)))*100</f>
        <v>18.735744024110112</v>
      </c>
      <c r="K46" s="25">
        <f>(((G48/H48))/((G46/H46)+(G47/H47)+(G48/H48)))*100</f>
        <v>0.49194787649513266</v>
      </c>
      <c r="L46" s="7"/>
      <c r="M46" s="24" t="str">
        <f>ROUND((I46/GCD(I46,J46,K46)),1)&amp;":"&amp;ROUND((J46/GCD(I46,J46,K46)),1)&amp;":"&amp;ROUND((K46/GCD(I46,J46,K46)),1)</f>
        <v>40.4:9.4:0.2</v>
      </c>
      <c r="N46" s="22" t="str">
        <f>ROUND((I46/SUM(I46,J46,K46)), 2)&amp;":"&amp;ROUND((J46/SUM(I46,J46,K46)),2)&amp;":"&amp;ROUND((K46/SUM(I46,J46,K46)),2)</f>
        <v>0.81:0.19:0</v>
      </c>
      <c r="O46" s="22">
        <v>2.8780000000000001</v>
      </c>
      <c r="P46" s="19"/>
    </row>
    <row r="47" spans="1:16" x14ac:dyDescent="0.35">
      <c r="A47" s="27"/>
      <c r="B47" s="27"/>
      <c r="C47" s="22"/>
      <c r="D47" t="s">
        <v>80</v>
      </c>
      <c r="E47" t="s">
        <v>108</v>
      </c>
      <c r="F47" s="22"/>
      <c r="G47" s="3">
        <v>34.799999999999997</v>
      </c>
      <c r="H47" s="3">
        <v>430</v>
      </c>
      <c r="I47" s="25"/>
      <c r="J47" s="25"/>
      <c r="K47" s="25"/>
      <c r="L47" s="7"/>
      <c r="M47" s="26"/>
      <c r="N47" s="22"/>
      <c r="O47" s="22"/>
      <c r="P47" s="19"/>
    </row>
    <row r="48" spans="1:16" x14ac:dyDescent="0.35">
      <c r="A48" s="27"/>
      <c r="B48" s="27"/>
      <c r="C48" s="22"/>
      <c r="D48" t="s">
        <v>109</v>
      </c>
      <c r="E48" t="s">
        <v>110</v>
      </c>
      <c r="F48" s="22"/>
      <c r="G48" s="3">
        <v>1.7</v>
      </c>
      <c r="H48" s="3">
        <v>800</v>
      </c>
      <c r="I48" s="25"/>
      <c r="J48" s="25"/>
      <c r="K48" s="25"/>
      <c r="L48" s="7"/>
      <c r="M48" s="26"/>
      <c r="N48" s="22"/>
      <c r="O48" s="22"/>
      <c r="P48" s="19"/>
    </row>
    <row r="49" spans="1:16" ht="13" customHeight="1" x14ac:dyDescent="0.35">
      <c r="A49" s="27">
        <v>22</v>
      </c>
      <c r="B49" s="27" t="s">
        <v>106</v>
      </c>
      <c r="C49" s="22" t="s">
        <v>111</v>
      </c>
      <c r="D49" t="s">
        <v>78</v>
      </c>
      <c r="E49" t="s">
        <v>85</v>
      </c>
      <c r="F49" s="22">
        <v>68</v>
      </c>
      <c r="G49" s="3">
        <v>65.7</v>
      </c>
      <c r="H49" s="3">
        <v>182</v>
      </c>
      <c r="I49" s="25">
        <f>(((G49/H49))/((G49/H49)+(G50/H50)+(G51/H51)))*100</f>
        <v>82.567063819669983</v>
      </c>
      <c r="J49" s="25">
        <f>(((G50/H50))/((G49/H49)+(G50/H50)+(G51/H51)))*100</f>
        <v>16.489447243303886</v>
      </c>
      <c r="K49" s="25">
        <f>(((G51/H51))/((G49/H49)+(G50/H50)+(G51/H51)))*100</f>
        <v>0.94348893702613756</v>
      </c>
      <c r="L49" s="7"/>
      <c r="M49" s="24" t="str">
        <f>ROUND((I49/GCD(I49,J49,K49)),1)&amp;":"&amp;ROUND((J49/GCD(I49,J49,K49)),1)&amp;":"&amp;ROUND((K49/GCD(I49,J49,K49)),1)</f>
        <v>41.3:8.2:0.5</v>
      </c>
      <c r="N49" s="22" t="str">
        <f>ROUND((I49/SUM(I49,J49,K49)), 2)&amp;":"&amp;ROUND((J49/SUM(I49,J49,K49)),2)&amp;":"&amp;ROUND((K49/SUM(I49,J49,K49)),2)</f>
        <v>0.83:0.16:0.01</v>
      </c>
      <c r="O49" s="22">
        <v>2.88</v>
      </c>
      <c r="P49" s="19"/>
    </row>
    <row r="50" spans="1:16" ht="14.5" customHeight="1" x14ac:dyDescent="0.35">
      <c r="A50" s="27"/>
      <c r="B50" s="27"/>
      <c r="C50" s="22"/>
      <c r="D50" t="s">
        <v>80</v>
      </c>
      <c r="E50" t="s">
        <v>108</v>
      </c>
      <c r="F50" s="22"/>
      <c r="G50" s="3">
        <v>31</v>
      </c>
      <c r="H50" s="3">
        <v>430</v>
      </c>
      <c r="I50" s="25"/>
      <c r="J50" s="25"/>
      <c r="K50" s="25"/>
      <c r="L50" s="7"/>
      <c r="M50" s="26"/>
      <c r="N50" s="22"/>
      <c r="O50" s="22"/>
      <c r="P50" s="19"/>
    </row>
    <row r="51" spans="1:16" ht="14.5" customHeight="1" x14ac:dyDescent="0.35">
      <c r="A51" s="27"/>
      <c r="B51" s="27"/>
      <c r="C51" s="22"/>
      <c r="D51" t="s">
        <v>109</v>
      </c>
      <c r="E51" t="s">
        <v>110</v>
      </c>
      <c r="F51" s="22"/>
      <c r="G51" s="3">
        <v>3.3</v>
      </c>
      <c r="H51" s="3">
        <v>800</v>
      </c>
      <c r="I51" s="25"/>
      <c r="J51" s="25"/>
      <c r="K51" s="25"/>
      <c r="L51" s="7"/>
      <c r="M51" s="26"/>
      <c r="N51" s="22"/>
      <c r="O51" s="22"/>
      <c r="P51" s="19"/>
    </row>
    <row r="52" spans="1:16" ht="14.5" customHeight="1" x14ac:dyDescent="0.35">
      <c r="A52" s="27">
        <v>23</v>
      </c>
      <c r="B52" s="27" t="s">
        <v>106</v>
      </c>
      <c r="C52" s="22" t="s">
        <v>112</v>
      </c>
      <c r="D52" t="s">
        <v>78</v>
      </c>
      <c r="E52" t="s">
        <v>85</v>
      </c>
      <c r="F52" s="22">
        <v>96</v>
      </c>
      <c r="G52" s="3">
        <v>72.400000000000006</v>
      </c>
      <c r="H52" s="3">
        <v>182</v>
      </c>
      <c r="I52" s="25">
        <f>(((G52/H52))/((G52/H52)+(G53/H53)+(G54/H54)))*100</f>
        <v>87.758200393110613</v>
      </c>
      <c r="J52" s="25">
        <f>(((G53/H53))/((G52/H52)+(G53/H53)+(G54/H54)))*100</f>
        <v>9.9529954371063507</v>
      </c>
      <c r="K52" s="25">
        <f>(((G54/H54))/((G52/H52)+(G53/H53)+(G54/H54)))*100</f>
        <v>2.2888041697830266</v>
      </c>
      <c r="L52" s="7"/>
      <c r="M52" s="24" t="str">
        <f>ROUND((I52/GCD(I52,J52,K52)),1)&amp;":"&amp;ROUND((J52/GCD(I52,J52,K52)),1)&amp;":"&amp;ROUND((K52/GCD(I52,J52,K52)),1)</f>
        <v>87.8:10:2.3</v>
      </c>
      <c r="N52" s="22" t="str">
        <f>ROUND((I52/SUM(I52,J52,K52)), 2)&amp;":"&amp;ROUND((J52/SUM(I52,J52,K52)),2)&amp;":"&amp;ROUND((K52/SUM(I52,J52,K52)),2)</f>
        <v>0.88:0.1:0.02</v>
      </c>
      <c r="O52" s="22">
        <v>3.11</v>
      </c>
    </row>
    <row r="53" spans="1:16" ht="14.5" customHeight="1" x14ac:dyDescent="0.35">
      <c r="A53" s="27"/>
      <c r="B53" s="27"/>
      <c r="C53" s="22"/>
      <c r="D53" t="s">
        <v>80</v>
      </c>
      <c r="E53" t="s">
        <v>108</v>
      </c>
      <c r="F53" s="22"/>
      <c r="G53" s="3">
        <v>19.399999999999999</v>
      </c>
      <c r="H53" s="3">
        <v>430</v>
      </c>
      <c r="I53" s="25"/>
      <c r="J53" s="25"/>
      <c r="K53" s="25"/>
      <c r="L53" s="7"/>
      <c r="M53" s="26"/>
      <c r="N53" s="22"/>
      <c r="O53" s="22"/>
    </row>
    <row r="54" spans="1:16" ht="14.5" customHeight="1" x14ac:dyDescent="0.35">
      <c r="A54" s="27"/>
      <c r="B54" s="27"/>
      <c r="C54" s="22"/>
      <c r="D54" t="s">
        <v>109</v>
      </c>
      <c r="E54" t="s">
        <v>110</v>
      </c>
      <c r="F54" s="22"/>
      <c r="G54" s="3">
        <v>8.3000000000000007</v>
      </c>
      <c r="H54" s="3">
        <v>800</v>
      </c>
      <c r="I54" s="25"/>
      <c r="J54" s="25"/>
      <c r="K54" s="25"/>
      <c r="L54" s="7"/>
      <c r="M54" s="26"/>
      <c r="N54" s="22"/>
      <c r="O54" s="22"/>
    </row>
    <row r="55" spans="1:16" x14ac:dyDescent="0.35">
      <c r="A55" s="27">
        <v>24</v>
      </c>
      <c r="B55" s="27" t="s">
        <v>106</v>
      </c>
      <c r="C55" s="22" t="s">
        <v>113</v>
      </c>
      <c r="D55" t="s">
        <v>78</v>
      </c>
      <c r="E55" t="s">
        <v>85</v>
      </c>
      <c r="F55" s="22">
        <v>117</v>
      </c>
      <c r="G55" s="3">
        <v>76.8</v>
      </c>
      <c r="H55" s="3">
        <v>182</v>
      </c>
      <c r="I55" s="25">
        <f>(((G55/H55))/((G55/H55)+(G56/H56)+(G57/H57)))*100</f>
        <v>91.05053023203493</v>
      </c>
      <c r="J55" s="25">
        <f>(((G56/H56))/((G55/H55)+(G56/H56)+(G57/H57)))*100</f>
        <v>5.8207933450179308</v>
      </c>
      <c r="K55" s="25">
        <f>(((G57/H57))/((G55/H55)+(G56/H56)+(G57/H57)))*100</f>
        <v>3.1286764229471373</v>
      </c>
      <c r="L55" s="7"/>
      <c r="M55" s="24" t="str">
        <f>ROUND((I55/GCD(I55,J55,K55)),1)&amp;":"&amp;ROUND((J55/GCD(I55,J55,K55)),1)&amp;":"&amp;ROUND((K55/GCD(I55,J55,K55)),1)</f>
        <v>91.1:5.8:3.1</v>
      </c>
      <c r="N55" s="22" t="str">
        <f>ROUND((I55/SUM(I55,J55,K55)), 2)&amp;":"&amp;ROUND((J55/SUM(I55,J55,K55)),2)&amp;":"&amp;ROUND((K55/SUM(I55,J55,K55)),2)</f>
        <v>0.91:0.06:0.03</v>
      </c>
      <c r="O55" s="22">
        <v>28.58</v>
      </c>
    </row>
    <row r="56" spans="1:16" ht="14.5" customHeight="1" x14ac:dyDescent="0.35">
      <c r="A56" s="27"/>
      <c r="B56" s="27"/>
      <c r="C56" s="22"/>
      <c r="D56" t="s">
        <v>80</v>
      </c>
      <c r="E56" t="s">
        <v>108</v>
      </c>
      <c r="F56" s="22"/>
      <c r="G56" s="3">
        <v>11.6</v>
      </c>
      <c r="H56" s="3">
        <v>430</v>
      </c>
      <c r="I56" s="25"/>
      <c r="J56" s="25"/>
      <c r="K56" s="25"/>
      <c r="L56" s="7"/>
      <c r="M56" s="26"/>
      <c r="N56" s="22"/>
      <c r="O56" s="22"/>
    </row>
    <row r="57" spans="1:16" x14ac:dyDescent="0.35">
      <c r="A57" s="27"/>
      <c r="B57" s="27"/>
      <c r="C57" s="22"/>
      <c r="D57" t="s">
        <v>109</v>
      </c>
      <c r="E57" t="s">
        <v>110</v>
      </c>
      <c r="F57" s="22"/>
      <c r="G57" s="3">
        <v>11.6</v>
      </c>
      <c r="H57" s="3">
        <v>800</v>
      </c>
      <c r="I57" s="25"/>
      <c r="J57" s="25"/>
      <c r="K57" s="25"/>
      <c r="L57" s="7"/>
      <c r="M57" s="26"/>
      <c r="N57" s="22"/>
      <c r="O57" s="22"/>
    </row>
    <row r="58" spans="1:16" ht="14.5" customHeight="1" x14ac:dyDescent="0.35">
      <c r="A58" s="27">
        <v>25</v>
      </c>
      <c r="B58" s="27" t="s">
        <v>114</v>
      </c>
      <c r="C58" s="22" t="s">
        <v>115</v>
      </c>
      <c r="D58" t="s">
        <v>116</v>
      </c>
      <c r="E58" t="s">
        <v>117</v>
      </c>
      <c r="F58" s="22">
        <v>47</v>
      </c>
      <c r="G58" s="3">
        <v>1</v>
      </c>
      <c r="I58" s="22">
        <v>33.33</v>
      </c>
      <c r="J58" s="22">
        <v>33.33</v>
      </c>
      <c r="K58" s="22">
        <v>33.33</v>
      </c>
      <c r="L58" s="3"/>
      <c r="M58" s="24" t="str">
        <f>ROUND((I58/GCD(I58,J58,K58)),1)&amp;":"&amp;ROUND((J58/GCD(I58,J58,K58)),1)&amp;":"&amp;ROUND((K58/GCD(I58,J58,K58)),1)</f>
        <v>1:1:1</v>
      </c>
      <c r="N58" s="22" t="str">
        <f>ROUND((I58/SUM(I58,J58,K58)), 2)&amp;":"&amp;ROUND((J58/SUM(I58,J58,K58)),2)&amp;":"&amp;ROUND((K58/SUM(I58,J58,K58)),2)</f>
        <v>0.33:0.33:0.33</v>
      </c>
      <c r="O58" s="22">
        <v>3.18</v>
      </c>
    </row>
    <row r="59" spans="1:16" ht="14.5" customHeight="1" x14ac:dyDescent="0.35">
      <c r="A59" s="27"/>
      <c r="B59" s="27"/>
      <c r="C59" s="22"/>
      <c r="D59" t="s">
        <v>118</v>
      </c>
      <c r="E59" t="s">
        <v>119</v>
      </c>
      <c r="F59" s="22"/>
      <c r="G59" s="3">
        <v>1</v>
      </c>
      <c r="I59" s="22"/>
      <c r="J59" s="22"/>
      <c r="K59" s="22"/>
      <c r="L59" s="3"/>
      <c r="M59" s="26"/>
      <c r="N59" s="22"/>
      <c r="O59" s="22"/>
    </row>
    <row r="60" spans="1:16" ht="14.5" customHeight="1" x14ac:dyDescent="0.35">
      <c r="A60" s="27"/>
      <c r="B60" s="27"/>
      <c r="C60" s="22"/>
      <c r="D60" t="s">
        <v>80</v>
      </c>
      <c r="E60" t="s">
        <v>81</v>
      </c>
      <c r="F60" s="22"/>
      <c r="G60" s="3">
        <v>1</v>
      </c>
      <c r="I60" s="22"/>
      <c r="J60" s="22"/>
      <c r="K60" s="22"/>
      <c r="L60" s="3"/>
      <c r="M60" s="26"/>
      <c r="N60" s="22"/>
      <c r="O60" s="22"/>
    </row>
    <row r="61" spans="1:16" x14ac:dyDescent="0.35">
      <c r="A61" s="27">
        <v>26</v>
      </c>
      <c r="B61" s="27" t="s">
        <v>114</v>
      </c>
      <c r="C61" s="22" t="s">
        <v>120</v>
      </c>
      <c r="D61" t="s">
        <v>116</v>
      </c>
      <c r="E61" t="s">
        <v>117</v>
      </c>
      <c r="F61" s="22">
        <v>72</v>
      </c>
      <c r="G61" s="3">
        <v>1</v>
      </c>
      <c r="I61" s="22">
        <v>1</v>
      </c>
      <c r="J61" s="22">
        <v>1</v>
      </c>
      <c r="K61" s="22">
        <v>0.8</v>
      </c>
      <c r="L61" s="22">
        <v>0.2</v>
      </c>
      <c r="M61" s="26" t="str">
        <f>ROUND((I61/GCD(I61,J61,K61,L61)),1)&amp;":"&amp;ROUND((J61/GCD(I61,J61,K61,L61)),1)&amp;":"&amp;ROUND((K61/GCD(78,J61,K61,L61)),1)&amp;":"&amp;ROUND((L61/GCD(78,J61,K61,L61)),1)</f>
        <v>1:1:0.8:0.2</v>
      </c>
      <c r="N61" s="22" t="str">
        <f>ROUND((I61/SUM(I61,J61,K61,L61)), 2)&amp;":"&amp;ROUND((J61/SUM(I61,J61,K61,L61)),2)&amp;":"&amp;ROUND((K61/SUM(I61,J61,K61,L61)),2)&amp;":"&amp;ROUND((L61/SUM(I61,J61,K61,L61)),2)</f>
        <v>0.33:0.33:0.27:0.07</v>
      </c>
      <c r="O61" s="22">
        <v>3.9</v>
      </c>
    </row>
    <row r="62" spans="1:16" ht="14.5" customHeight="1" x14ac:dyDescent="0.35">
      <c r="A62" s="27"/>
      <c r="B62" s="27"/>
      <c r="C62" s="22"/>
      <c r="D62" t="s">
        <v>118</v>
      </c>
      <c r="E62" t="s">
        <v>119</v>
      </c>
      <c r="F62" s="22"/>
      <c r="G62" s="3">
        <v>1</v>
      </c>
      <c r="I62" s="22"/>
      <c r="J62" s="22"/>
      <c r="K62" s="22"/>
      <c r="L62" s="22"/>
      <c r="M62" s="26"/>
      <c r="N62" s="22"/>
      <c r="O62" s="22"/>
    </row>
    <row r="63" spans="1:16" ht="14.5" customHeight="1" x14ac:dyDescent="0.35">
      <c r="A63" s="27"/>
      <c r="B63" s="27"/>
      <c r="C63" s="22"/>
      <c r="D63" t="s">
        <v>80</v>
      </c>
      <c r="E63" t="s">
        <v>81</v>
      </c>
      <c r="F63" s="22"/>
      <c r="G63" s="3">
        <v>0.8</v>
      </c>
      <c r="I63" s="22"/>
      <c r="J63" s="22"/>
      <c r="K63" s="22"/>
      <c r="L63" s="22"/>
      <c r="M63" s="26"/>
      <c r="N63" s="22"/>
      <c r="O63" s="22"/>
    </row>
    <row r="64" spans="1:16" ht="14.5" customHeight="1" x14ac:dyDescent="0.35">
      <c r="A64" s="27"/>
      <c r="B64" s="27"/>
      <c r="C64" s="22"/>
      <c r="D64" t="s">
        <v>121</v>
      </c>
      <c r="E64" t="s">
        <v>122</v>
      </c>
      <c r="F64" s="22"/>
      <c r="G64" s="3">
        <v>0.2</v>
      </c>
      <c r="I64" s="22"/>
      <c r="J64" s="22"/>
      <c r="K64" s="22"/>
      <c r="L64" s="22"/>
      <c r="M64" s="26"/>
      <c r="N64" s="22"/>
      <c r="O64" s="22"/>
    </row>
    <row r="65" spans="1:15" x14ac:dyDescent="0.35">
      <c r="A65" s="27">
        <v>27</v>
      </c>
      <c r="B65" s="27" t="s">
        <v>114</v>
      </c>
      <c r="C65" s="22" t="s">
        <v>123</v>
      </c>
      <c r="D65" t="s">
        <v>116</v>
      </c>
      <c r="E65" t="s">
        <v>117</v>
      </c>
      <c r="F65" s="22">
        <v>80</v>
      </c>
      <c r="G65" s="3">
        <v>1</v>
      </c>
      <c r="I65" s="22">
        <v>1</v>
      </c>
      <c r="J65" s="22">
        <v>1</v>
      </c>
      <c r="K65" s="22">
        <v>0.6</v>
      </c>
      <c r="L65" s="22">
        <v>0.4</v>
      </c>
      <c r="M65" s="26" t="str">
        <f>ROUND((I65/GCD(I65,J65,K65,L65)),1)&amp;":"&amp;ROUND((J65/GCD(I65,J65,K65,L65)),1)&amp;":"&amp;ROUND((K65/GCD(78,J65,K65,L65)),1)&amp;":"&amp;ROUND((L65/GCD(78,J65,K65,L65)),1)</f>
        <v>1:1:0.6:0.4</v>
      </c>
      <c r="N65" s="22" t="str">
        <f>ROUND((I65/SUM(I65,J65,K65,L65)), 2)&amp;":"&amp;ROUND((J65/SUM(I65,J65,K65,L65)),2)&amp;":"&amp;ROUND((K65/SUM(I65,J65,K65,L65)),2)&amp;":"&amp;ROUND((L65/SUM(I65,J65,K65,L65)),2)</f>
        <v>0.33:0.33:0.2:0.13</v>
      </c>
      <c r="O65" s="22">
        <v>4.34</v>
      </c>
    </row>
    <row r="66" spans="1:15" ht="14.5" customHeight="1" x14ac:dyDescent="0.35">
      <c r="A66" s="27"/>
      <c r="B66" s="27"/>
      <c r="C66" s="22"/>
      <c r="D66" t="s">
        <v>118</v>
      </c>
      <c r="E66" t="s">
        <v>119</v>
      </c>
      <c r="F66" s="22"/>
      <c r="G66" s="3">
        <v>1</v>
      </c>
      <c r="I66" s="22"/>
      <c r="J66" s="22"/>
      <c r="K66" s="22"/>
      <c r="L66" s="22"/>
      <c r="M66" s="26"/>
      <c r="N66" s="22"/>
      <c r="O66" s="22"/>
    </row>
    <row r="67" spans="1:15" ht="14.5" customHeight="1" x14ac:dyDescent="0.35">
      <c r="A67" s="27"/>
      <c r="B67" s="27"/>
      <c r="C67" s="22"/>
      <c r="D67" t="s">
        <v>80</v>
      </c>
      <c r="E67" t="s">
        <v>81</v>
      </c>
      <c r="F67" s="22"/>
      <c r="G67" s="3">
        <v>0.6</v>
      </c>
      <c r="I67" s="22"/>
      <c r="J67" s="22"/>
      <c r="K67" s="22"/>
      <c r="L67" s="22"/>
      <c r="M67" s="26"/>
      <c r="N67" s="22"/>
      <c r="O67" s="22"/>
    </row>
    <row r="68" spans="1:15" ht="14.5" customHeight="1" x14ac:dyDescent="0.35">
      <c r="A68" s="27"/>
      <c r="B68" s="27"/>
      <c r="C68" s="22"/>
      <c r="D68" t="s">
        <v>121</v>
      </c>
      <c r="E68" t="s">
        <v>122</v>
      </c>
      <c r="F68" s="22"/>
      <c r="G68" s="3">
        <v>0.4</v>
      </c>
      <c r="I68" s="22"/>
      <c r="J68" s="22"/>
      <c r="K68" s="22"/>
      <c r="L68" s="22"/>
      <c r="M68" s="26"/>
      <c r="N68" s="22"/>
      <c r="O68" s="22"/>
    </row>
    <row r="69" spans="1:15" x14ac:dyDescent="0.35">
      <c r="A69" s="27">
        <v>28</v>
      </c>
      <c r="B69" s="27" t="s">
        <v>114</v>
      </c>
      <c r="C69" s="22" t="s">
        <v>124</v>
      </c>
      <c r="D69" t="s">
        <v>116</v>
      </c>
      <c r="E69" t="s">
        <v>117</v>
      </c>
      <c r="F69" s="22">
        <v>92</v>
      </c>
      <c r="G69" s="3">
        <v>1</v>
      </c>
      <c r="I69" s="22">
        <v>1</v>
      </c>
      <c r="J69" s="22">
        <v>1</v>
      </c>
      <c r="K69" s="22">
        <v>0.2</v>
      </c>
      <c r="L69" s="22">
        <v>0.8</v>
      </c>
      <c r="M69" s="26" t="str">
        <f>ROUND((I69/GCD(I69,J69,K69,L69)),1)&amp;":"&amp;ROUND((J69/GCD(I69,J69,K69,L69)),1)&amp;":"&amp;ROUND((K69/GCD(78,J69,K69,L69)),1)&amp;":"&amp;ROUND((L69/GCD(78,J69,K69,L69)),1)</f>
        <v>1:1:0.2:0.8</v>
      </c>
      <c r="N69" s="22" t="str">
        <f>ROUND((I69/SUM(I69,J69,K69,L69)), 2)&amp;":"&amp;ROUND((J69/SUM(I69,J69,K69,L69)),2)&amp;":"&amp;ROUND((K69/SUM(I69,J69,K69,L69)),2)&amp;":"&amp;ROUND((L69/SUM(I69,J69,K69,L69)),2)</f>
        <v>0.33:0.33:0.07:0.27</v>
      </c>
      <c r="O69" s="22">
        <v>4.62</v>
      </c>
    </row>
    <row r="70" spans="1:15" ht="14.5" customHeight="1" x14ac:dyDescent="0.35">
      <c r="A70" s="27"/>
      <c r="B70" s="27"/>
      <c r="C70" s="22"/>
      <c r="D70" t="s">
        <v>118</v>
      </c>
      <c r="E70" t="s">
        <v>119</v>
      </c>
      <c r="F70" s="22"/>
      <c r="G70" s="3">
        <v>1</v>
      </c>
      <c r="I70" s="22"/>
      <c r="J70" s="22"/>
      <c r="K70" s="22"/>
      <c r="L70" s="22"/>
      <c r="M70" s="26"/>
      <c r="N70" s="22"/>
      <c r="O70" s="22"/>
    </row>
    <row r="71" spans="1:15" ht="14.5" customHeight="1" x14ac:dyDescent="0.35">
      <c r="A71" s="27"/>
      <c r="B71" s="27"/>
      <c r="C71" s="22"/>
      <c r="D71" t="s">
        <v>80</v>
      </c>
      <c r="E71" t="s">
        <v>81</v>
      </c>
      <c r="F71" s="22"/>
      <c r="G71" s="3">
        <v>0.2</v>
      </c>
      <c r="I71" s="22"/>
      <c r="J71" s="22"/>
      <c r="K71" s="22"/>
      <c r="L71" s="22"/>
      <c r="M71" s="26"/>
      <c r="N71" s="22"/>
      <c r="O71" s="22"/>
    </row>
    <row r="72" spans="1:15" ht="14.5" customHeight="1" x14ac:dyDescent="0.35">
      <c r="A72" s="27"/>
      <c r="B72" s="27"/>
      <c r="C72" s="22"/>
      <c r="D72" t="s">
        <v>121</v>
      </c>
      <c r="E72" t="s">
        <v>122</v>
      </c>
      <c r="F72" s="22"/>
      <c r="G72" s="3">
        <v>0.8</v>
      </c>
      <c r="I72" s="22"/>
      <c r="J72" s="22"/>
      <c r="K72" s="22"/>
      <c r="L72" s="22"/>
      <c r="M72" s="26"/>
      <c r="N72" s="22"/>
      <c r="O72" s="22"/>
    </row>
    <row r="73" spans="1:15" x14ac:dyDescent="0.35">
      <c r="A73" s="27">
        <v>29</v>
      </c>
      <c r="B73" s="27" t="s">
        <v>114</v>
      </c>
      <c r="C73" s="22" t="s">
        <v>125</v>
      </c>
      <c r="D73" t="s">
        <v>116</v>
      </c>
      <c r="E73" t="s">
        <v>117</v>
      </c>
      <c r="F73" s="22">
        <v>85</v>
      </c>
      <c r="G73" s="3">
        <v>1</v>
      </c>
      <c r="I73" s="22">
        <v>1</v>
      </c>
      <c r="J73" s="22">
        <v>1</v>
      </c>
      <c r="K73" s="22">
        <v>0.4</v>
      </c>
      <c r="L73" s="22">
        <v>0.6</v>
      </c>
      <c r="M73" s="26" t="str">
        <f>ROUND((I73/GCD(I73,J73,K73,L73)),1)&amp;":"&amp;ROUND((J73/GCD(I73,J73,K73,L73)),1)&amp;":"&amp;ROUND((K73/GCD(78,J73,K73,L73)),1)&amp;":"&amp;ROUND((L73/GCD(78,J73,K73,L73)),1)</f>
        <v>1:1:0.4:0.6</v>
      </c>
      <c r="N73" s="22" t="str">
        <f>ROUND((I73/SUM(I73,J73,K73,L73)), 2)&amp;":"&amp;ROUND((J73/SUM(I73,J73,K73,L73)),2)&amp;":"&amp;ROUND((K73/SUM(I73,J73,K73,L73)),2)&amp;":"&amp;ROUND((L73/SUM(I73,J73,K73,L73)),2)</f>
        <v>0.33:0.33:0.13:0.2</v>
      </c>
      <c r="O73" s="22">
        <v>4.4400000000000004</v>
      </c>
    </row>
    <row r="74" spans="1:15" ht="14.5" customHeight="1" x14ac:dyDescent="0.35">
      <c r="A74" s="27"/>
      <c r="B74" s="27"/>
      <c r="C74" s="22"/>
      <c r="D74" t="s">
        <v>118</v>
      </c>
      <c r="E74" t="s">
        <v>119</v>
      </c>
      <c r="F74" s="22"/>
      <c r="G74" s="3">
        <v>1</v>
      </c>
      <c r="I74" s="22"/>
      <c r="J74" s="22"/>
      <c r="K74" s="22"/>
      <c r="L74" s="22"/>
      <c r="M74" s="26"/>
      <c r="N74" s="22"/>
      <c r="O74" s="22"/>
    </row>
    <row r="75" spans="1:15" ht="14.5" customHeight="1" x14ac:dyDescent="0.35">
      <c r="A75" s="27"/>
      <c r="B75" s="27"/>
      <c r="C75" s="22"/>
      <c r="D75" t="s">
        <v>80</v>
      </c>
      <c r="E75" t="s">
        <v>81</v>
      </c>
      <c r="F75" s="22"/>
      <c r="G75" s="3">
        <v>0.4</v>
      </c>
      <c r="I75" s="22"/>
      <c r="J75" s="22"/>
      <c r="K75" s="22"/>
      <c r="L75" s="22"/>
      <c r="M75" s="26"/>
      <c r="N75" s="22"/>
      <c r="O75" s="22"/>
    </row>
    <row r="76" spans="1:15" ht="14.5" customHeight="1" x14ac:dyDescent="0.35">
      <c r="A76" s="27"/>
      <c r="B76" s="27"/>
      <c r="C76" s="22"/>
      <c r="D76" t="s">
        <v>121</v>
      </c>
      <c r="E76" t="s">
        <v>122</v>
      </c>
      <c r="F76" s="22"/>
      <c r="G76" s="3">
        <v>0.6</v>
      </c>
      <c r="I76" s="22"/>
      <c r="J76" s="22"/>
      <c r="K76" s="22"/>
      <c r="L76" s="22"/>
      <c r="M76" s="26"/>
      <c r="N76" s="22"/>
      <c r="O76" s="22"/>
    </row>
    <row r="77" spans="1:15" x14ac:dyDescent="0.35">
      <c r="A77" s="27">
        <v>30</v>
      </c>
      <c r="B77" s="27" t="s">
        <v>126</v>
      </c>
      <c r="C77" s="22" t="s">
        <v>127</v>
      </c>
      <c r="D77" t="s">
        <v>128</v>
      </c>
      <c r="E77" t="s">
        <v>129</v>
      </c>
      <c r="F77" s="22">
        <v>134.09</v>
      </c>
      <c r="I77" s="22">
        <v>1</v>
      </c>
      <c r="J77" s="22">
        <v>1</v>
      </c>
      <c r="K77" s="22">
        <v>0.1</v>
      </c>
      <c r="L77" s="3"/>
      <c r="M77" s="24" t="str">
        <f>ROUND((I77/GCD(I77,J77,K77)),1)&amp;":"&amp;ROUND((J77/GCD(I77,J77,K77)),1)&amp;":"&amp;ROUND((K77/GCD(I77,J77,K77)),1)</f>
        <v>1:1:0.1</v>
      </c>
      <c r="N77" s="22" t="str">
        <f>ROUND((I77/SUM(I77,J77,K77)), 3)&amp;":"&amp;ROUND((J77/SUM(I77,J77,K77)),3)&amp;":"&amp;ROUND((K77/SUM(I77,J77,K77)),3)</f>
        <v>0.476:0.476:0.048</v>
      </c>
      <c r="O77" s="22">
        <v>2.2509999999999999</v>
      </c>
    </row>
    <row r="78" spans="1:15" x14ac:dyDescent="0.35">
      <c r="A78" s="27"/>
      <c r="B78" s="27"/>
      <c r="C78" s="22"/>
      <c r="D78" t="s">
        <v>130</v>
      </c>
      <c r="E78" t="s">
        <v>131</v>
      </c>
      <c r="F78" s="22"/>
      <c r="I78" s="22"/>
      <c r="J78" s="22"/>
      <c r="K78" s="22"/>
      <c r="L78" s="3"/>
      <c r="M78" s="26"/>
      <c r="N78" s="22"/>
      <c r="O78" s="22"/>
    </row>
    <row r="79" spans="1:15" x14ac:dyDescent="0.35">
      <c r="A79" s="27"/>
      <c r="B79" s="27"/>
      <c r="C79" s="22"/>
      <c r="D79" t="s">
        <v>132</v>
      </c>
      <c r="E79" t="s">
        <v>133</v>
      </c>
      <c r="F79" s="22"/>
      <c r="I79" s="22"/>
      <c r="J79" s="22"/>
      <c r="K79" s="22"/>
      <c r="L79" s="3"/>
      <c r="M79" s="26"/>
      <c r="N79" s="22"/>
      <c r="O79" s="22"/>
    </row>
    <row r="80" spans="1:15" s="12" customFormat="1" x14ac:dyDescent="0.35">
      <c r="A80" s="31">
        <v>31</v>
      </c>
      <c r="B80" s="28" t="s">
        <v>134</v>
      </c>
      <c r="C80" s="28" t="s">
        <v>135</v>
      </c>
      <c r="D80" s="12" t="s">
        <v>136</v>
      </c>
      <c r="E80" s="12" t="s">
        <v>137</v>
      </c>
      <c r="F80" s="28">
        <v>45</v>
      </c>
      <c r="G80" s="11"/>
      <c r="H80" s="11"/>
      <c r="I80" s="28">
        <v>60</v>
      </c>
      <c r="J80" s="28">
        <v>40</v>
      </c>
      <c r="K80" s="11"/>
      <c r="L80" s="11"/>
      <c r="M80" s="32" t="str">
        <f>ROUND((I80/GCD(I80,J80)),1)&amp;":"&amp;ROUND((J80/GCD(I80,J80)),1)</f>
        <v>3:2</v>
      </c>
      <c r="N80" s="28" t="str">
        <f>ROUND((I80/SUM(I80,J80)), 2)&amp;":"&amp;ROUND((J80/SUM(I80,J80)),2)</f>
        <v>0.6:0.4</v>
      </c>
      <c r="O80" s="21">
        <v>1.05</v>
      </c>
    </row>
    <row r="81" spans="1:15" s="12" customFormat="1" x14ac:dyDescent="0.35">
      <c r="A81" s="31"/>
      <c r="B81" s="28"/>
      <c r="C81" s="28"/>
      <c r="D81" s="12" t="s">
        <v>138</v>
      </c>
      <c r="E81" s="12" t="s">
        <v>139</v>
      </c>
      <c r="F81" s="28"/>
      <c r="G81" s="11"/>
      <c r="H81" s="11"/>
      <c r="I81" s="28"/>
      <c r="J81" s="28"/>
      <c r="K81" s="11"/>
      <c r="L81" s="11"/>
      <c r="M81" s="32"/>
      <c r="N81" s="28"/>
      <c r="O81" s="21"/>
    </row>
    <row r="82" spans="1:15" s="12" customFormat="1" ht="14.5" customHeight="1" x14ac:dyDescent="0.35">
      <c r="A82" s="31">
        <v>32</v>
      </c>
      <c r="B82" s="28" t="s">
        <v>134</v>
      </c>
      <c r="C82" s="28" t="s">
        <v>140</v>
      </c>
      <c r="D82" s="12" t="s">
        <v>136</v>
      </c>
      <c r="E82" s="12" t="s">
        <v>137</v>
      </c>
      <c r="F82" s="28">
        <v>65</v>
      </c>
      <c r="G82" s="11"/>
      <c r="H82" s="11"/>
      <c r="I82" s="28">
        <v>50</v>
      </c>
      <c r="J82" s="28">
        <v>50</v>
      </c>
      <c r="K82" s="11"/>
      <c r="L82" s="11"/>
      <c r="M82" s="32" t="str">
        <f>ROUND((I82/GCD(I82,J82)),1)&amp;":"&amp;ROUND((J82/GCD(I82,J82)),1)</f>
        <v>1:1</v>
      </c>
      <c r="N82" s="28" t="str">
        <f>ROUND((I82/SUM(I82,J82)), 2)&amp;":"&amp;ROUND((J82/SUM(I82,J82)),2)</f>
        <v>0.5:0.5</v>
      </c>
      <c r="O82" s="28">
        <v>1.054</v>
      </c>
    </row>
    <row r="83" spans="1:15" s="12" customFormat="1" ht="14.5" customHeight="1" x14ac:dyDescent="0.35">
      <c r="A83" s="31"/>
      <c r="B83" s="28"/>
      <c r="C83" s="28"/>
      <c r="D83" s="12" t="s">
        <v>138</v>
      </c>
      <c r="E83" s="12" t="s">
        <v>139</v>
      </c>
      <c r="F83" s="28"/>
      <c r="G83" s="11"/>
      <c r="H83" s="11"/>
      <c r="I83" s="28"/>
      <c r="J83" s="28"/>
      <c r="K83" s="11"/>
      <c r="L83" s="11"/>
      <c r="M83" s="32"/>
      <c r="N83" s="28"/>
      <c r="O83" s="28"/>
    </row>
    <row r="84" spans="1:15" x14ac:dyDescent="0.35">
      <c r="A84" s="31">
        <v>33</v>
      </c>
      <c r="B84" s="27" t="s">
        <v>141</v>
      </c>
      <c r="C84" s="22" t="s">
        <v>142</v>
      </c>
      <c r="D84" t="s">
        <v>143</v>
      </c>
      <c r="E84" t="s">
        <v>144</v>
      </c>
      <c r="F84" s="22">
        <v>163</v>
      </c>
      <c r="G84" s="3">
        <v>90</v>
      </c>
      <c r="H84" s="3">
        <v>252.31</v>
      </c>
      <c r="I84" s="25">
        <f>((G84/H84)/((G84/H84)+(G85/H85)))*100</f>
        <v>99.305740334062421</v>
      </c>
      <c r="J84" s="25">
        <f>((G85/H85)/((G84/H84)+(G85/H85)))*100</f>
        <v>0.69425966593758071</v>
      </c>
      <c r="K84" s="7"/>
      <c r="L84" s="7"/>
      <c r="M84" s="26" t="str">
        <f>ROUND((I84/GCD(I84,J84)),3)&amp;":"&amp;ROUND((J84/GCD(I84,J84)),3)</f>
        <v>1.003:0.007</v>
      </c>
      <c r="N84" s="22" t="str">
        <f>ROUND((I84/SUM(I84,J84)), 2)&amp;":"&amp;ROUND((J84/SUM(I84,J84)),2)</f>
        <v>0.99:0.01</v>
      </c>
      <c r="O84" s="22">
        <v>2.27</v>
      </c>
    </row>
    <row r="85" spans="1:15" ht="14.5" customHeight="1" x14ac:dyDescent="0.35">
      <c r="A85" s="31"/>
      <c r="B85" s="27"/>
      <c r="C85" s="22"/>
      <c r="D85" t="s">
        <v>145</v>
      </c>
      <c r="E85" t="s">
        <v>146</v>
      </c>
      <c r="F85" s="22"/>
      <c r="G85" s="3">
        <v>10</v>
      </c>
      <c r="H85" s="3">
        <v>4010</v>
      </c>
      <c r="I85" s="25"/>
      <c r="J85" s="25"/>
      <c r="K85" s="7"/>
      <c r="L85" s="7"/>
      <c r="M85" s="26"/>
      <c r="N85" s="22"/>
      <c r="O85" s="22"/>
    </row>
    <row r="86" spans="1:15" x14ac:dyDescent="0.35">
      <c r="A86" s="31">
        <v>34</v>
      </c>
      <c r="B86" s="27" t="s">
        <v>147</v>
      </c>
      <c r="C86" s="22" t="s">
        <v>148</v>
      </c>
      <c r="D86" t="s">
        <v>143</v>
      </c>
      <c r="E86" t="s">
        <v>144</v>
      </c>
      <c r="F86" s="22">
        <v>143</v>
      </c>
      <c r="G86" s="3">
        <v>80</v>
      </c>
      <c r="H86" s="3">
        <v>252.31</v>
      </c>
      <c r="I86" s="25">
        <f>((G86/H86)/((G86/H86)+(G87/H87)))*100</f>
        <v>98.451355271290566</v>
      </c>
      <c r="J86" s="25">
        <f>((G87/H87)/((G86/H86)+(G87/H87)))*100</f>
        <v>1.548644728709434</v>
      </c>
      <c r="K86" s="7"/>
      <c r="L86" s="7"/>
      <c r="M86" s="26" t="str">
        <f>ROUND((I86/GCD(I86,J86)),1)&amp;":"&amp;ROUND((J86/GCD(I86,J86)),1)</f>
        <v>98.5:1.5</v>
      </c>
      <c r="N86" s="22" t="str">
        <f>ROUND((I86/SUM(I86,J86)), 2)&amp;":"&amp;ROUND((J86/SUM(I86,J86)),2)</f>
        <v>0.98:0.02</v>
      </c>
      <c r="O86" s="22">
        <v>1.54</v>
      </c>
    </row>
    <row r="87" spans="1:15" ht="14.5" customHeight="1" x14ac:dyDescent="0.35">
      <c r="A87" s="31"/>
      <c r="B87" s="27"/>
      <c r="C87" s="22"/>
      <c r="D87" t="s">
        <v>145</v>
      </c>
      <c r="E87" t="s">
        <v>146</v>
      </c>
      <c r="F87" s="22"/>
      <c r="G87" s="3">
        <v>20</v>
      </c>
      <c r="H87" s="3">
        <v>4010</v>
      </c>
      <c r="I87" s="25"/>
      <c r="J87" s="25"/>
      <c r="K87" s="7"/>
      <c r="L87" s="7"/>
      <c r="M87" s="26"/>
      <c r="N87" s="22"/>
      <c r="O87" s="22"/>
    </row>
    <row r="88" spans="1:15" ht="14.5" customHeight="1" x14ac:dyDescent="0.35">
      <c r="A88" s="31">
        <v>35</v>
      </c>
      <c r="B88" s="27" t="s">
        <v>147</v>
      </c>
      <c r="C88" s="22" t="s">
        <v>149</v>
      </c>
      <c r="D88" t="s">
        <v>143</v>
      </c>
      <c r="E88" t="s">
        <v>144</v>
      </c>
      <c r="F88" s="22">
        <v>105</v>
      </c>
      <c r="G88" s="3">
        <v>70</v>
      </c>
      <c r="H88" s="3">
        <v>252.31</v>
      </c>
      <c r="I88" s="25">
        <f>((G88/H88)/((G88/H88)+(G89/H89)))*100</f>
        <v>97.374226114261916</v>
      </c>
      <c r="J88" s="25">
        <f>((G89/H89)/((G88/H88)+(G89/H89)))*100</f>
        <v>2.6257738857380928</v>
      </c>
      <c r="K88" s="7"/>
      <c r="L88" s="7"/>
      <c r="M88" s="26" t="str">
        <f>ROUND((I88/GCD(I88,J88)),1)&amp;":"&amp;ROUND((J88/GCD(I88,J88)),1)</f>
        <v>97.4:2.6</v>
      </c>
      <c r="N88" s="22" t="str">
        <f>ROUND((I88/SUM(I88,J88)), 2)&amp;":"&amp;ROUND((J88/SUM(I88,J88)),2)</f>
        <v>0.97:0.03</v>
      </c>
      <c r="O88" s="22">
        <v>1.29</v>
      </c>
    </row>
    <row r="89" spans="1:15" ht="14.5" customHeight="1" x14ac:dyDescent="0.35">
      <c r="A89" s="31"/>
      <c r="B89" s="27"/>
      <c r="C89" s="22"/>
      <c r="D89" t="s">
        <v>145</v>
      </c>
      <c r="E89" t="s">
        <v>146</v>
      </c>
      <c r="F89" s="22"/>
      <c r="G89" s="3">
        <v>30</v>
      </c>
      <c r="H89" s="3">
        <v>4010</v>
      </c>
      <c r="I89" s="25"/>
      <c r="J89" s="25"/>
      <c r="K89" s="7"/>
      <c r="L89" s="7"/>
      <c r="M89" s="26"/>
      <c r="N89" s="22"/>
      <c r="O89" s="22"/>
    </row>
    <row r="90" spans="1:15" x14ac:dyDescent="0.35">
      <c r="A90" s="31">
        <v>36</v>
      </c>
      <c r="B90" s="27" t="s">
        <v>141</v>
      </c>
      <c r="C90" s="22" t="s">
        <v>150</v>
      </c>
      <c r="D90" t="s">
        <v>143</v>
      </c>
      <c r="E90" t="s">
        <v>144</v>
      </c>
      <c r="F90" s="22">
        <v>60</v>
      </c>
      <c r="G90" s="3">
        <v>50</v>
      </c>
      <c r="H90" s="3">
        <v>252.31</v>
      </c>
      <c r="I90" s="25">
        <f>((G90/H90)/((G90/H90)+(G91/H91)))*100</f>
        <v>94.080439949229415</v>
      </c>
      <c r="J90" s="25">
        <f>((G91/H91)/((G90/H90)+(G91/H91)))*100</f>
        <v>5.9195600507705919</v>
      </c>
      <c r="K90" s="7"/>
      <c r="L90" s="7"/>
      <c r="M90" s="26" t="str">
        <f>ROUND((I90/GCD(I90,J90)),1)&amp;":"&amp;ROUND((J90/GCD(I90,J90)),1)</f>
        <v>94.1:5.9</v>
      </c>
      <c r="N90" s="22" t="str">
        <f>ROUND((I90/SUM(I90,J90)), 2)&amp;":"&amp;ROUND((J90/SUM(I90,J90)),2)</f>
        <v>0.94:0.06</v>
      </c>
      <c r="O90" s="22">
        <v>0.66</v>
      </c>
    </row>
    <row r="91" spans="1:15" ht="14.5" customHeight="1" x14ac:dyDescent="0.35">
      <c r="A91" s="31"/>
      <c r="B91" s="27"/>
      <c r="C91" s="22"/>
      <c r="D91" t="s">
        <v>145</v>
      </c>
      <c r="E91" t="s">
        <v>146</v>
      </c>
      <c r="F91" s="22"/>
      <c r="G91" s="3">
        <v>50</v>
      </c>
      <c r="H91" s="3">
        <v>4010</v>
      </c>
      <c r="I91" s="25"/>
      <c r="J91" s="25"/>
      <c r="K91" s="7"/>
      <c r="L91" s="7"/>
      <c r="M91" s="26"/>
      <c r="N91" s="22"/>
      <c r="O91" s="22"/>
    </row>
    <row r="92" spans="1:15" ht="14.5" customHeight="1" x14ac:dyDescent="0.35">
      <c r="A92" s="31">
        <v>37</v>
      </c>
      <c r="B92" s="27" t="s">
        <v>147</v>
      </c>
      <c r="C92" s="22" t="s">
        <v>151</v>
      </c>
      <c r="D92" t="s">
        <v>143</v>
      </c>
      <c r="E92" t="s">
        <v>144</v>
      </c>
      <c r="F92" s="22">
        <v>28</v>
      </c>
      <c r="G92" s="3">
        <v>50</v>
      </c>
      <c r="H92" s="3">
        <v>252.31</v>
      </c>
      <c r="I92" s="25">
        <f>((G92/H92)/((G92/H92)+(G93/H93)))*100</f>
        <v>94.476950995006902</v>
      </c>
      <c r="J92" s="25">
        <f>((G93/H93)/((G92/H92)+(G93/H93)))*100</f>
        <v>5.5230490049930934</v>
      </c>
      <c r="K92" s="7"/>
      <c r="L92" s="7"/>
      <c r="M92" s="26" t="str">
        <f>ROUND((I92/GCD(I92,J92)),1)&amp;":"&amp;ROUND((J92/GCD(I92,J92)),1)</f>
        <v>94.5:5.5</v>
      </c>
      <c r="N92" s="22" t="str">
        <f>ROUND((I92/SUM(I92,J92)), 2)&amp;":"&amp;ROUND((J92/SUM(I92,J92)),2)</f>
        <v>0.94:0.06</v>
      </c>
      <c r="O92" s="22">
        <v>0.21</v>
      </c>
    </row>
    <row r="93" spans="1:15" ht="14.5" customHeight="1" x14ac:dyDescent="0.35">
      <c r="A93" s="31"/>
      <c r="B93" s="27"/>
      <c r="C93" s="22"/>
      <c r="D93" t="s">
        <v>152</v>
      </c>
      <c r="E93" t="s">
        <v>153</v>
      </c>
      <c r="F93" s="22"/>
      <c r="G93" s="3">
        <v>50</v>
      </c>
      <c r="H93" s="3">
        <v>4316</v>
      </c>
      <c r="I93" s="25"/>
      <c r="J93" s="25"/>
      <c r="K93" s="7"/>
      <c r="L93" s="7"/>
      <c r="M93" s="26"/>
      <c r="N93" s="22"/>
      <c r="O93" s="22"/>
    </row>
    <row r="94" spans="1:15" ht="14.5" customHeight="1" x14ac:dyDescent="0.35">
      <c r="A94" s="31">
        <v>38</v>
      </c>
      <c r="B94" s="27" t="s">
        <v>147</v>
      </c>
      <c r="C94" s="22" t="s">
        <v>154</v>
      </c>
      <c r="D94" t="s">
        <v>143</v>
      </c>
      <c r="E94" t="s">
        <v>144</v>
      </c>
      <c r="F94" s="22">
        <v>62</v>
      </c>
      <c r="G94" s="3">
        <v>60</v>
      </c>
      <c r="H94" s="3">
        <v>252.31</v>
      </c>
      <c r="I94" s="25">
        <f>((G94/H94)/((G94/H94)+(G95/H95)))*100</f>
        <v>96.248909134428843</v>
      </c>
      <c r="J94" s="25">
        <f>((G95/H95)/((G94/H94)+(G95/H95)))*100</f>
        <v>3.7510908655711677</v>
      </c>
      <c r="K94" s="7"/>
      <c r="L94" s="7"/>
      <c r="M94" s="26" t="str">
        <f>ROUND((I94/GCD(I94,J94)),1)&amp;":"&amp;ROUND((J94/GCD(I94,J94)),1)</f>
        <v>32.1:1.3</v>
      </c>
      <c r="N94" s="22" t="str">
        <f>ROUND((I94/SUM(I94,J94)), 2)&amp;":"&amp;ROUND((J94/SUM(I94,J94)),2)</f>
        <v>0.96:0.04</v>
      </c>
      <c r="O94" s="22">
        <v>0.15</v>
      </c>
    </row>
    <row r="95" spans="1:15" ht="14.5" customHeight="1" x14ac:dyDescent="0.35">
      <c r="A95" s="31"/>
      <c r="B95" s="27"/>
      <c r="C95" s="22"/>
      <c r="D95" t="s">
        <v>152</v>
      </c>
      <c r="E95" t="s">
        <v>153</v>
      </c>
      <c r="F95" s="22"/>
      <c r="G95" s="3">
        <v>40</v>
      </c>
      <c r="H95" s="3">
        <v>4316</v>
      </c>
      <c r="I95" s="25"/>
      <c r="J95" s="25"/>
      <c r="K95" s="7"/>
      <c r="L95" s="7"/>
      <c r="M95" s="26"/>
      <c r="N95" s="22"/>
      <c r="O95" s="22"/>
    </row>
    <row r="96" spans="1:15" ht="14.5" customHeight="1" x14ac:dyDescent="0.35">
      <c r="A96" s="31">
        <v>39</v>
      </c>
      <c r="B96" s="27" t="s">
        <v>141</v>
      </c>
      <c r="C96" s="22" t="s">
        <v>155</v>
      </c>
      <c r="D96" t="s">
        <v>143</v>
      </c>
      <c r="E96" t="s">
        <v>144</v>
      </c>
      <c r="F96" s="22">
        <v>85</v>
      </c>
      <c r="G96" s="3">
        <v>70</v>
      </c>
      <c r="H96" s="3">
        <v>252.31</v>
      </c>
      <c r="I96" s="25">
        <f>((G96/H96)/((G96/H96)+(G97/H97)))*100</f>
        <v>97.555840644155282</v>
      </c>
      <c r="J96" s="25">
        <f>((G97/H97)/((G96/H96)+(G97/H97)))*100</f>
        <v>2.4441593558447128</v>
      </c>
      <c r="K96" s="7"/>
      <c r="L96" s="7"/>
      <c r="M96" s="26" t="str">
        <f>ROUND((I96/GCD(I96,J96)),1)&amp;":"&amp;ROUND((J96/GCD(I96,J96)),1)</f>
        <v>97.6:2.4</v>
      </c>
      <c r="N96" s="22" t="str">
        <f>ROUND((I96/SUM(I96,J96)), 2)&amp;":"&amp;ROUND((J96/SUM(I96,J96)),2)</f>
        <v>0.98:0.02</v>
      </c>
      <c r="O96" s="22">
        <v>0.43</v>
      </c>
    </row>
    <row r="97" spans="1:15" ht="14.5" customHeight="1" x14ac:dyDescent="0.35">
      <c r="A97" s="31"/>
      <c r="B97" s="27"/>
      <c r="C97" s="22"/>
      <c r="D97" t="s">
        <v>152</v>
      </c>
      <c r="E97" t="s">
        <v>153</v>
      </c>
      <c r="F97" s="22"/>
      <c r="G97" s="3">
        <v>30</v>
      </c>
      <c r="H97" s="3">
        <v>4316</v>
      </c>
      <c r="I97" s="25"/>
      <c r="J97" s="25"/>
      <c r="K97" s="7"/>
      <c r="L97" s="7"/>
      <c r="M97" s="26"/>
      <c r="N97" s="22"/>
      <c r="O97" s="22"/>
    </row>
    <row r="98" spans="1:15" ht="14.5" customHeight="1" x14ac:dyDescent="0.35">
      <c r="A98" s="31">
        <v>40</v>
      </c>
      <c r="B98" s="27" t="s">
        <v>141</v>
      </c>
      <c r="C98" s="22" t="s">
        <v>156</v>
      </c>
      <c r="D98" t="s">
        <v>143</v>
      </c>
      <c r="E98" t="s">
        <v>144</v>
      </c>
      <c r="F98" s="22">
        <v>128</v>
      </c>
      <c r="G98" s="3">
        <v>90</v>
      </c>
      <c r="H98" s="3">
        <v>252.31</v>
      </c>
      <c r="I98" s="25">
        <f>((G98/H98)/((G98/H98)+(G99/H99)))*100</f>
        <v>99.354644978004316</v>
      </c>
      <c r="J98" s="25">
        <f>((G99/H99)/((G98/H98)+(G99/H99)))*100</f>
        <v>0.64535502199568184</v>
      </c>
      <c r="K98" s="7"/>
      <c r="L98" s="7"/>
      <c r="M98" s="26" t="str">
        <f>ROUND((I98/GCD(I98,J98)),3)&amp;":"&amp;ROUND((J98/GCD(I98,J98)),3)</f>
        <v>1.004:0.007</v>
      </c>
      <c r="N98" s="22" t="str">
        <f>ROUND((I98/SUM(I98,J98)), 2)&amp;":"&amp;ROUND((J98/SUM(I98,J98)),2)</f>
        <v>0.99:0.01</v>
      </c>
      <c r="O98" s="22">
        <v>1.5</v>
      </c>
    </row>
    <row r="99" spans="1:15" x14ac:dyDescent="0.35">
      <c r="A99" s="31"/>
      <c r="B99" s="27"/>
      <c r="C99" s="22"/>
      <c r="D99" t="s">
        <v>152</v>
      </c>
      <c r="E99" t="s">
        <v>153</v>
      </c>
      <c r="F99" s="22"/>
      <c r="G99" s="3">
        <v>10</v>
      </c>
      <c r="H99" s="3">
        <v>4316</v>
      </c>
      <c r="I99" s="25"/>
      <c r="J99" s="25"/>
      <c r="K99" s="7"/>
      <c r="L99" s="7"/>
      <c r="M99" s="26"/>
      <c r="N99" s="22"/>
      <c r="O99" s="22"/>
    </row>
    <row r="100" spans="1:15" ht="14.5" customHeight="1" x14ac:dyDescent="0.35">
      <c r="A100" s="27">
        <v>41</v>
      </c>
      <c r="B100" s="22" t="s">
        <v>157</v>
      </c>
      <c r="C100" s="22" t="s">
        <v>158</v>
      </c>
      <c r="D100" t="s">
        <v>84</v>
      </c>
      <c r="E100" t="s">
        <v>85</v>
      </c>
      <c r="F100" s="22">
        <v>36.200000000000003</v>
      </c>
      <c r="I100" s="22">
        <v>50</v>
      </c>
      <c r="J100" s="22">
        <v>45</v>
      </c>
      <c r="K100" s="22">
        <v>5</v>
      </c>
      <c r="L100" s="3"/>
      <c r="M100" s="26" t="str">
        <f>ROUND((I100/GCD(I100,J100,K100)),1)&amp;":"&amp;ROUND((J100/GCD(I100,J100,K100)),1)&amp;":"&amp;ROUND((K100/GCD(I100,J100,K100)),1)</f>
        <v>10:9:1</v>
      </c>
      <c r="N100" s="22" t="str">
        <f>ROUND((I100/SUM(I100,J100,K100)), 2)&amp;":"&amp;ROUND((J100/SUM(I100,J100,K100)),2)&amp;":"&amp;ROUND((K100/SUM(I100,J100,K100)),2)</f>
        <v>0.5:0.45:0.05</v>
      </c>
      <c r="O100" s="22">
        <v>1.768</v>
      </c>
    </row>
    <row r="101" spans="1:15" ht="14.5" customHeight="1" x14ac:dyDescent="0.35">
      <c r="A101" s="27"/>
      <c r="B101" s="22"/>
      <c r="C101" s="22"/>
      <c r="D101" t="s">
        <v>159</v>
      </c>
      <c r="E101" t="s">
        <v>160</v>
      </c>
      <c r="F101" s="22"/>
      <c r="I101" s="22"/>
      <c r="J101" s="22"/>
      <c r="K101" s="22"/>
      <c r="L101" s="3"/>
      <c r="M101" s="26"/>
      <c r="N101" s="22"/>
      <c r="O101" s="22"/>
    </row>
    <row r="102" spans="1:15" ht="14.5" customHeight="1" x14ac:dyDescent="0.35">
      <c r="A102" s="27"/>
      <c r="B102" s="22"/>
      <c r="C102" s="22"/>
      <c r="D102" t="s">
        <v>161</v>
      </c>
      <c r="E102" t="s">
        <v>162</v>
      </c>
      <c r="F102" s="22"/>
      <c r="I102" s="22"/>
      <c r="J102" s="22"/>
      <c r="K102" s="22"/>
      <c r="L102" s="3"/>
      <c r="M102" s="26"/>
      <c r="N102" s="22"/>
      <c r="O102" s="22"/>
    </row>
    <row r="103" spans="1:15" x14ac:dyDescent="0.35">
      <c r="A103" s="27">
        <v>42</v>
      </c>
      <c r="B103" s="22" t="s">
        <v>157</v>
      </c>
      <c r="C103" s="22" t="s">
        <v>163</v>
      </c>
      <c r="D103" t="s">
        <v>164</v>
      </c>
      <c r="E103" t="s">
        <v>85</v>
      </c>
      <c r="F103" s="22">
        <v>40.9</v>
      </c>
      <c r="I103" s="22">
        <v>50</v>
      </c>
      <c r="J103" s="22">
        <v>40</v>
      </c>
      <c r="K103" s="22">
        <v>10</v>
      </c>
      <c r="L103" s="3"/>
      <c r="M103" s="26" t="str">
        <f>ROUND((I103/GCD(I103,J103,K103)),1)&amp;":"&amp;ROUND((J103/GCD(I103,J103,K103)),1)&amp;":"&amp;ROUND((K103/GCD(I103,J103,K103)),1)</f>
        <v>5:4:1</v>
      </c>
      <c r="N103" s="22" t="str">
        <f>ROUND((I103/SUM(I103,J103,K103)), 2)&amp;":"&amp;ROUND((J103/SUM(I103,J103,K103)),2)&amp;":"&amp;ROUND((K103/SUM(I103,J103,K103)),2)</f>
        <v>0.5:0.4:0.1</v>
      </c>
      <c r="O103" s="22">
        <v>1.865</v>
      </c>
    </row>
    <row r="104" spans="1:15" ht="14.5" customHeight="1" x14ac:dyDescent="0.35">
      <c r="A104" s="27"/>
      <c r="B104" s="22"/>
      <c r="C104" s="22"/>
      <c r="D104" t="s">
        <v>159</v>
      </c>
      <c r="E104" t="s">
        <v>160</v>
      </c>
      <c r="F104" s="22"/>
      <c r="I104" s="22"/>
      <c r="J104" s="22"/>
      <c r="K104" s="22"/>
      <c r="L104" s="3"/>
      <c r="M104" s="26"/>
      <c r="N104" s="22"/>
      <c r="O104" s="22"/>
    </row>
    <row r="105" spans="1:15" ht="14.5" customHeight="1" x14ac:dyDescent="0.35">
      <c r="A105" s="27"/>
      <c r="B105" s="22"/>
      <c r="C105" s="22"/>
      <c r="D105" t="s">
        <v>161</v>
      </c>
      <c r="E105" t="s">
        <v>162</v>
      </c>
      <c r="F105" s="22"/>
      <c r="I105" s="22"/>
      <c r="J105" s="22"/>
      <c r="K105" s="22"/>
      <c r="L105" s="3"/>
      <c r="M105" s="26"/>
      <c r="N105" s="22"/>
      <c r="O105" s="22"/>
    </row>
    <row r="106" spans="1:15" x14ac:dyDescent="0.35">
      <c r="A106" s="27">
        <v>43</v>
      </c>
      <c r="B106" s="22" t="s">
        <v>166</v>
      </c>
      <c r="C106" s="22" t="s">
        <v>167</v>
      </c>
      <c r="D106" t="s">
        <v>78</v>
      </c>
      <c r="E106" t="s">
        <v>85</v>
      </c>
      <c r="F106" s="22">
        <v>104.5</v>
      </c>
      <c r="G106" s="3">
        <v>1</v>
      </c>
      <c r="I106" s="22">
        <f>ROUND((((G106)/((G106+G107)))*100),1)</f>
        <v>75.8</v>
      </c>
      <c r="J106" s="22">
        <f>ROUND((((G107)/((G106+G107)))*100),1)</f>
        <v>24.2</v>
      </c>
      <c r="K106" s="3"/>
      <c r="L106" s="3"/>
      <c r="M106" s="26" t="str">
        <f>ROUND((I106/GCD(I106,J106)),1)&amp;":"&amp;ROUND((J106/GCD(I106,J106)),1)</f>
        <v>25.3:8.1</v>
      </c>
      <c r="N106" s="22" t="str">
        <f>ROUND((I106/SUM(I106,J106)),3)&amp;":"&amp;ROUND((J106/SUM(I106,J106)),3)</f>
        <v>0.758:0.242</v>
      </c>
      <c r="O106" s="22">
        <v>2.839</v>
      </c>
    </row>
    <row r="107" spans="1:15" x14ac:dyDescent="0.35">
      <c r="A107" s="27"/>
      <c r="B107" s="22"/>
      <c r="C107" s="22"/>
      <c r="D107" t="s">
        <v>168</v>
      </c>
      <c r="E107" t="s">
        <v>169</v>
      </c>
      <c r="F107" s="22"/>
      <c r="G107" s="3">
        <v>0.32</v>
      </c>
      <c r="I107" s="22"/>
      <c r="J107" s="22"/>
      <c r="K107" s="3"/>
      <c r="L107" s="3"/>
      <c r="M107" s="26"/>
      <c r="N107" s="22"/>
      <c r="O107" s="22"/>
    </row>
    <row r="108" spans="1:15" x14ac:dyDescent="0.35">
      <c r="A108" s="27">
        <v>44</v>
      </c>
      <c r="B108" s="22" t="s">
        <v>166</v>
      </c>
      <c r="C108" s="22" t="s">
        <v>170</v>
      </c>
      <c r="D108" t="s">
        <v>78</v>
      </c>
      <c r="E108" t="s">
        <v>85</v>
      </c>
      <c r="F108" s="22">
        <v>125.9</v>
      </c>
      <c r="G108" s="3">
        <v>1</v>
      </c>
      <c r="I108" s="23">
        <f>ROUND((((G108)/((G108+G109)))*100),1)</f>
        <v>73.5</v>
      </c>
      <c r="J108" s="23">
        <f>ROUND((((G109)/((G108+G109)))*100),1)</f>
        <v>26.5</v>
      </c>
      <c r="K108" s="3"/>
      <c r="L108" s="3"/>
      <c r="M108" s="26" t="str">
        <f>ROUND((I108/GCD(I108,J108)),2)&amp;":"&amp;ROUND((J108/GCD(I108,J108)),2)</f>
        <v>73.5:26.5</v>
      </c>
      <c r="N108" s="22" t="str">
        <f>ROUND((I108/SUM(I108,J108)), 3)&amp;":"&amp;ROUND((J108/SUM(I108,J108)),3)</f>
        <v>0.735:0.265</v>
      </c>
      <c r="O108" s="22">
        <v>2.4129999999999998</v>
      </c>
    </row>
    <row r="109" spans="1:15" ht="14.5" customHeight="1" x14ac:dyDescent="0.35">
      <c r="A109" s="27"/>
      <c r="B109" s="22"/>
      <c r="C109" s="22"/>
      <c r="D109" t="s">
        <v>168</v>
      </c>
      <c r="E109" t="s">
        <v>169</v>
      </c>
      <c r="F109" s="22"/>
      <c r="G109" s="3">
        <v>0.36</v>
      </c>
      <c r="I109" s="23"/>
      <c r="J109" s="23"/>
      <c r="K109" s="3"/>
      <c r="L109" s="3"/>
      <c r="M109" s="26"/>
      <c r="N109" s="22"/>
      <c r="O109" s="22"/>
    </row>
    <row r="110" spans="1:15" x14ac:dyDescent="0.35">
      <c r="A110" s="27">
        <v>45</v>
      </c>
      <c r="B110" s="22" t="s">
        <v>166</v>
      </c>
      <c r="C110" s="22" t="s">
        <v>171</v>
      </c>
      <c r="D110" t="s">
        <v>78</v>
      </c>
      <c r="E110" t="s">
        <v>85</v>
      </c>
      <c r="F110" s="22">
        <v>133.1</v>
      </c>
      <c r="G110" s="3">
        <v>1</v>
      </c>
      <c r="I110" s="25">
        <f>(((G110)/((G110+G111+G112)))*100)</f>
        <v>71.428571428571416</v>
      </c>
      <c r="J110" s="25">
        <f>((G111)/(G110+G111+G112))*100</f>
        <v>22.857142857142858</v>
      </c>
      <c r="K110" s="25">
        <f>((G112)/(G110+G111+G112))*100</f>
        <v>5.7142857142857144</v>
      </c>
      <c r="L110" s="7"/>
      <c r="M110" s="26" t="str">
        <f>ROUND((I110/GCD(I110,J110,K110)),1)&amp;":"&amp;ROUND((J110/GCD(I110,J110,K110)),1)&amp;":"&amp;ROUND((K110/GCD(I110,J110,K110)),1)</f>
        <v>71.4:22.9:5.7</v>
      </c>
      <c r="N110" s="22" t="str">
        <f>ROUND((I110/SUM(I110,J110,K110)), 2)&amp;":"&amp;ROUND((J110/SUM(I110,J110,K110)),2)&amp;":"&amp;ROUND((K110/SUM(I110,J110,K110)),2)</f>
        <v>0.71:0.23:0.06</v>
      </c>
      <c r="O110" s="22">
        <v>2.3889999999999998</v>
      </c>
    </row>
    <row r="111" spans="1:15" x14ac:dyDescent="0.35">
      <c r="A111" s="27"/>
      <c r="B111" s="22"/>
      <c r="C111" s="22"/>
      <c r="D111" t="s">
        <v>168</v>
      </c>
      <c r="E111" t="s">
        <v>169</v>
      </c>
      <c r="F111" s="22"/>
      <c r="G111" s="3">
        <v>0.32</v>
      </c>
      <c r="I111" s="25"/>
      <c r="J111" s="25"/>
      <c r="K111" s="25"/>
      <c r="L111" s="7"/>
      <c r="M111" s="26"/>
      <c r="N111" s="22"/>
      <c r="O111" s="22"/>
    </row>
    <row r="112" spans="1:15" x14ac:dyDescent="0.35">
      <c r="A112" s="27"/>
      <c r="B112" s="22"/>
      <c r="C112" s="22"/>
      <c r="D112" t="s">
        <v>80</v>
      </c>
      <c r="E112" t="s">
        <v>81</v>
      </c>
      <c r="F112" s="22"/>
      <c r="G112" s="3">
        <v>0.08</v>
      </c>
      <c r="I112" s="25"/>
      <c r="J112" s="25"/>
      <c r="K112" s="25"/>
      <c r="L112" s="7"/>
      <c r="M112" s="26"/>
      <c r="N112" s="22"/>
      <c r="O112" s="22"/>
    </row>
    <row r="113" spans="1:15" ht="14.5" customHeight="1" x14ac:dyDescent="0.35">
      <c r="A113" s="27">
        <v>46</v>
      </c>
      <c r="B113" s="22" t="s">
        <v>166</v>
      </c>
      <c r="C113" s="22" t="s">
        <v>172</v>
      </c>
      <c r="D113" t="s">
        <v>78</v>
      </c>
      <c r="E113" t="s">
        <v>85</v>
      </c>
      <c r="F113" s="22">
        <v>155.9</v>
      </c>
      <c r="G113" s="3">
        <v>1</v>
      </c>
      <c r="I113" s="25">
        <f>(((G113)/((G113+G114+G115)))*100)</f>
        <v>66.006600660065999</v>
      </c>
      <c r="J113" s="25">
        <f>((G114)/(G113+G114+G115))*100</f>
        <v>21.122112211221118</v>
      </c>
      <c r="K113" s="25">
        <f>((G115)/(G113+G114+G115))*100</f>
        <v>12.871287128712872</v>
      </c>
      <c r="L113" s="7"/>
      <c r="M113" s="26" t="str">
        <f>ROUND((I113/GCD(I113,J113,K113)),1)&amp;":"&amp;ROUND((J113/GCD(I113,J113,K113)),1)&amp;":"&amp;ROUND((K113/GCD(I113,J113,K113)),1)</f>
        <v>22:7:4.3</v>
      </c>
      <c r="N113" s="22" t="str">
        <f>ROUND((I113/SUM(I113,J113,K113)), 2)&amp;":"&amp;ROUND((J113/SUM(I113,J113,K113)),2)&amp;":"&amp;ROUND((K113/SUM(I113,J113,K113)),2)</f>
        <v>0.66:0.21:0.13</v>
      </c>
      <c r="O113" s="22">
        <v>1.6279999999999999</v>
      </c>
    </row>
    <row r="114" spans="1:15" ht="14.5" customHeight="1" x14ac:dyDescent="0.35">
      <c r="A114" s="27"/>
      <c r="B114" s="22"/>
      <c r="C114" s="22"/>
      <c r="D114" t="s">
        <v>168</v>
      </c>
      <c r="E114" t="s">
        <v>169</v>
      </c>
      <c r="F114" s="22"/>
      <c r="G114" s="3">
        <v>0.32</v>
      </c>
      <c r="I114" s="25"/>
      <c r="J114" s="25"/>
      <c r="K114" s="25"/>
      <c r="L114" s="7"/>
      <c r="M114" s="26"/>
      <c r="N114" s="22"/>
      <c r="O114" s="22"/>
    </row>
    <row r="115" spans="1:15" ht="14.5" customHeight="1" x14ac:dyDescent="0.35">
      <c r="A115" s="27"/>
      <c r="B115" s="22"/>
      <c r="C115" s="22"/>
      <c r="D115" t="s">
        <v>80</v>
      </c>
      <c r="E115" t="s">
        <v>81</v>
      </c>
      <c r="F115" s="22"/>
      <c r="G115" s="3">
        <v>0.19500000000000001</v>
      </c>
      <c r="I115" s="25"/>
      <c r="J115" s="25"/>
      <c r="K115" s="25"/>
      <c r="L115" s="7"/>
      <c r="M115" s="26"/>
      <c r="N115" s="22"/>
      <c r="O115" s="22"/>
    </row>
    <row r="116" spans="1:15" ht="14.5" customHeight="1" x14ac:dyDescent="0.35">
      <c r="A116" s="27">
        <v>47</v>
      </c>
      <c r="B116" s="22" t="s">
        <v>166</v>
      </c>
      <c r="C116" s="22" t="s">
        <v>173</v>
      </c>
      <c r="D116" t="s">
        <v>78</v>
      </c>
      <c r="E116" t="s">
        <v>85</v>
      </c>
      <c r="F116" s="22">
        <v>112</v>
      </c>
      <c r="G116" s="3">
        <v>1</v>
      </c>
      <c r="I116" s="25">
        <f>(((G116)/((G116+G117+G118)))*100)</f>
        <v>74.183976261127597</v>
      </c>
      <c r="J116" s="25">
        <f>((G117)/(G116+G117+G118))*100</f>
        <v>23.73887240356083</v>
      </c>
      <c r="K116" s="25">
        <f>((G118)/(G116+G117+G118))*100</f>
        <v>2.0771513353115725</v>
      </c>
      <c r="L116" s="7"/>
      <c r="M116" s="26" t="str">
        <f>ROUND((I116/GCD(I116,J116,K116)),1)&amp;":"&amp;ROUND((J116/GCD(I116,J116,K116)),1)&amp;":"&amp;ROUND((K116/GCD(I116,J116,K116)),1)</f>
        <v>74.2:23.7:2.1</v>
      </c>
      <c r="N116" s="22" t="str">
        <f>ROUND((I116/SUM(I116,J116,K116)), 2)&amp;":"&amp;ROUND((J116/SUM(I116,J116,K116)),2)&amp;":"&amp;ROUND((K116/SUM(I116,J116,K116)),2)</f>
        <v>0.74:0.24:0.02</v>
      </c>
      <c r="O116" s="22">
        <v>2.6440000000000001</v>
      </c>
    </row>
    <row r="117" spans="1:15" ht="14.5" customHeight="1" x14ac:dyDescent="0.35">
      <c r="A117" s="27"/>
      <c r="B117" s="22"/>
      <c r="C117" s="22"/>
      <c r="D117" t="s">
        <v>168</v>
      </c>
      <c r="E117" t="s">
        <v>169</v>
      </c>
      <c r="F117" s="22"/>
      <c r="G117" s="3">
        <v>0.32</v>
      </c>
      <c r="I117" s="25"/>
      <c r="J117" s="25"/>
      <c r="K117" s="25"/>
      <c r="L117" s="7"/>
      <c r="M117" s="26"/>
      <c r="N117" s="22"/>
      <c r="O117" s="22"/>
    </row>
    <row r="118" spans="1:15" ht="14.5" customHeight="1" x14ac:dyDescent="0.35">
      <c r="A118" s="27"/>
      <c r="B118" s="22"/>
      <c r="C118" s="22"/>
      <c r="D118" t="s">
        <v>80</v>
      </c>
      <c r="E118" t="s">
        <v>174</v>
      </c>
      <c r="F118" s="22"/>
      <c r="G118" s="3">
        <v>2.8000000000000001E-2</v>
      </c>
      <c r="I118" s="25"/>
      <c r="J118" s="25"/>
      <c r="K118" s="25"/>
      <c r="L118" s="7"/>
      <c r="M118" s="26"/>
      <c r="N118" s="22"/>
      <c r="O118" s="22"/>
    </row>
    <row r="119" spans="1:15" ht="14.5" customHeight="1" x14ac:dyDescent="0.35">
      <c r="A119" s="27">
        <v>48</v>
      </c>
      <c r="B119" s="22" t="s">
        <v>166</v>
      </c>
      <c r="C119" s="22" t="s">
        <v>175</v>
      </c>
      <c r="D119" t="s">
        <v>78</v>
      </c>
      <c r="E119" t="s">
        <v>85</v>
      </c>
      <c r="F119" s="22">
        <v>118.6</v>
      </c>
      <c r="G119" s="3">
        <v>1</v>
      </c>
      <c r="I119" s="25">
        <f>(((G119)/((G119+G120+G121)))*100)</f>
        <v>71.225071225071218</v>
      </c>
      <c r="J119" s="25">
        <f>((G120)/(G119+G120+G121))*100</f>
        <v>22.792022792022788</v>
      </c>
      <c r="K119" s="25">
        <f>((G121)/(G119+G120+G121))*100</f>
        <v>5.9829059829059821</v>
      </c>
      <c r="L119" s="7"/>
      <c r="M119" s="26" t="str">
        <f>ROUND((I119/GCD(I119,J119,K119)),1)&amp;":"&amp;ROUND((J119/GCD(I119,J119,K119)),1)&amp;":"&amp;ROUND((K119/GCD(I119,J119,K119)),1)</f>
        <v>71.2:22.8:6</v>
      </c>
      <c r="N119" s="22" t="str">
        <f>ROUND((I119/SUM(I119,J119,K119)), 2)&amp;":"&amp;ROUND((J119/SUM(I119,J119,K119)),2)&amp;":"&amp;ROUND((K119/SUM(I119,J119,K119)),2)</f>
        <v>0.71:0.23:0.06</v>
      </c>
      <c r="O119" s="22">
        <v>2.367</v>
      </c>
    </row>
    <row r="120" spans="1:15" ht="14.5" customHeight="1" x14ac:dyDescent="0.35">
      <c r="A120" s="27"/>
      <c r="B120" s="22"/>
      <c r="C120" s="22"/>
      <c r="D120" t="s">
        <v>168</v>
      </c>
      <c r="E120" t="s">
        <v>169</v>
      </c>
      <c r="F120" s="22"/>
      <c r="G120" s="3">
        <v>0.32</v>
      </c>
      <c r="I120" s="25"/>
      <c r="J120" s="25"/>
      <c r="K120" s="25"/>
      <c r="L120" s="7"/>
      <c r="M120" s="26"/>
      <c r="N120" s="22"/>
      <c r="O120" s="22"/>
    </row>
    <row r="121" spans="1:15" ht="14.5" customHeight="1" x14ac:dyDescent="0.35">
      <c r="A121" s="27"/>
      <c r="B121" s="22"/>
      <c r="C121" s="22"/>
      <c r="D121" t="s">
        <v>80</v>
      </c>
      <c r="E121" t="s">
        <v>174</v>
      </c>
      <c r="F121" s="22"/>
      <c r="G121" s="3">
        <v>8.4000000000000005E-2</v>
      </c>
      <c r="I121" s="25"/>
      <c r="J121" s="25"/>
      <c r="K121" s="25"/>
      <c r="L121" s="7"/>
      <c r="M121" s="26"/>
      <c r="N121" s="22"/>
      <c r="O121" s="22"/>
    </row>
    <row r="122" spans="1:15" ht="14.5" customHeight="1" x14ac:dyDescent="0.35">
      <c r="A122" s="27">
        <v>49</v>
      </c>
      <c r="B122" s="22" t="s">
        <v>166</v>
      </c>
      <c r="C122" s="22" t="s">
        <v>176</v>
      </c>
      <c r="D122" t="s">
        <v>78</v>
      </c>
      <c r="E122" t="s">
        <v>85</v>
      </c>
      <c r="F122" s="22">
        <v>128.4</v>
      </c>
      <c r="G122" s="3">
        <v>1</v>
      </c>
      <c r="I122" s="25">
        <f>(((G122)/((G122+G123+G124)))*100)</f>
        <v>68.493150684931507</v>
      </c>
      <c r="J122" s="25">
        <f>((G123)/(G122+G123+G124))*100</f>
        <v>21.917808219178085</v>
      </c>
      <c r="K122" s="25">
        <f>((G124)/(G122+G123+G124))*100</f>
        <v>9.589041095890412</v>
      </c>
      <c r="L122" s="7"/>
      <c r="M122" s="26" t="str">
        <f>ROUND((I122/GCD(I122,J122,K122)),1)&amp;":"&amp;ROUND((J122/GCD(I122,J122,K122)),1)&amp;":"&amp;ROUND((K122/GCD(I122,J122,K122)),1)</f>
        <v>68.5:21.9:9.6</v>
      </c>
      <c r="N122" s="22" t="str">
        <f>ROUND((I122/SUM(I122,J122,K122)), 2)&amp;":"&amp;ROUND((J122/SUM(I122,J122,K122)),2)&amp;":"&amp;ROUND((K122/SUM(I122,J122,K122)),2)</f>
        <v>0.68:0.22:0.1</v>
      </c>
      <c r="O122" s="22">
        <v>1.889</v>
      </c>
    </row>
    <row r="123" spans="1:15" ht="14.5" customHeight="1" x14ac:dyDescent="0.35">
      <c r="A123" s="27"/>
      <c r="B123" s="22"/>
      <c r="C123" s="22"/>
      <c r="D123" t="s">
        <v>168</v>
      </c>
      <c r="E123" t="s">
        <v>169</v>
      </c>
      <c r="F123" s="22"/>
      <c r="G123" s="3">
        <v>0.32</v>
      </c>
      <c r="I123" s="25"/>
      <c r="J123" s="25"/>
      <c r="K123" s="25"/>
      <c r="L123" s="7"/>
      <c r="M123" s="26"/>
      <c r="N123" s="22"/>
      <c r="O123" s="22"/>
    </row>
    <row r="124" spans="1:15" x14ac:dyDescent="0.35">
      <c r="A124" s="27"/>
      <c r="B124" s="22"/>
      <c r="C124" s="22"/>
      <c r="D124" t="s">
        <v>80</v>
      </c>
      <c r="E124" t="s">
        <v>174</v>
      </c>
      <c r="F124" s="22"/>
      <c r="G124" s="3">
        <v>0.14000000000000001</v>
      </c>
      <c r="I124" s="25"/>
      <c r="J124" s="25"/>
      <c r="K124" s="25"/>
      <c r="L124" s="7"/>
      <c r="M124" s="26"/>
      <c r="N124" s="22"/>
      <c r="O124" s="22"/>
    </row>
    <row r="125" spans="1:15" ht="14.5" customHeight="1" x14ac:dyDescent="0.35">
      <c r="A125" s="27">
        <v>50</v>
      </c>
      <c r="B125" s="22" t="s">
        <v>177</v>
      </c>
      <c r="C125" s="22" t="s">
        <v>178</v>
      </c>
      <c r="D125" t="s">
        <v>128</v>
      </c>
      <c r="E125" t="s">
        <v>117</v>
      </c>
      <c r="F125" s="22">
        <v>93.4</v>
      </c>
      <c r="G125" s="3">
        <v>0.02</v>
      </c>
      <c r="I125" s="22">
        <f>ROUND((((G125)/((G125+G126)))*100),1)</f>
        <v>66.7</v>
      </c>
      <c r="J125" s="22">
        <f>ROUND((((G126)/((G125+G126)))*100),1)</f>
        <v>33.299999999999997</v>
      </c>
      <c r="K125" s="3"/>
      <c r="L125" s="3"/>
      <c r="M125" s="26" t="str">
        <f>ROUND((I125/GCD(I125,J125)),1)&amp;":"&amp;ROUND((J125/GCD(I125,J125)),1)</f>
        <v>2:1</v>
      </c>
      <c r="N125" s="22" t="str">
        <f>ROUND((I125/SUM(I125,J125)), 2)&amp;":"&amp;ROUND((J125/SUM(I125,J125)),2)</f>
        <v>0.67:0.33</v>
      </c>
      <c r="O125" s="22">
        <v>9.0709999999999997</v>
      </c>
    </row>
    <row r="126" spans="1:15" ht="14.5" customHeight="1" x14ac:dyDescent="0.35">
      <c r="A126" s="27"/>
      <c r="B126" s="22"/>
      <c r="C126" s="22"/>
      <c r="D126" t="s">
        <v>179</v>
      </c>
      <c r="E126" t="s">
        <v>81</v>
      </c>
      <c r="F126" s="22"/>
      <c r="G126" s="3">
        <v>0.01</v>
      </c>
      <c r="I126" s="22"/>
      <c r="J126" s="22"/>
      <c r="K126" s="3"/>
      <c r="L126" s="3"/>
      <c r="M126" s="26"/>
      <c r="N126" s="22"/>
      <c r="O126" s="22"/>
    </row>
    <row r="127" spans="1:15" x14ac:dyDescent="0.35">
      <c r="A127" s="27">
        <v>51</v>
      </c>
      <c r="B127" s="22" t="s">
        <v>180</v>
      </c>
      <c r="C127" s="22" t="s">
        <v>181</v>
      </c>
      <c r="D127" t="s">
        <v>182</v>
      </c>
      <c r="E127" t="s">
        <v>117</v>
      </c>
      <c r="F127" s="22">
        <v>31.4</v>
      </c>
      <c r="G127" s="3">
        <v>25</v>
      </c>
      <c r="H127" s="3">
        <v>880.64</v>
      </c>
      <c r="I127" s="25">
        <f>(((G127/H127))/((G127/H127)+(G128/H128)+(G129/H129)))*100</f>
        <v>4.7907449461236613</v>
      </c>
      <c r="J127" s="25">
        <f>(((G128/H128))/((G127/H127)+(G128/H128)+(G129/H129)))*100</f>
        <v>36.68627503786383</v>
      </c>
      <c r="K127" s="25">
        <f>(((G129/H129))/((G127/H127)+(G128/H128)+(G129/H129)))*100</f>
        <v>58.522980016012497</v>
      </c>
      <c r="L127" s="7"/>
      <c r="M127" s="24" t="str">
        <f>ROUND((I127/GCD(I127,J127,K127)),1)&amp;":"&amp;ROUND((J127/GCD(I127,J127,K127)),1)&amp;":"&amp;ROUND((K127/GCD(I127,J127,K127)),1)</f>
        <v>2.4:18.3:29.3</v>
      </c>
      <c r="N127" s="22" t="str">
        <f>ROUND((I127/SUM(I127,J127,K127)), 3)&amp;":"&amp;ROUND((J127/SUM(I127,J127,K127)),3)&amp;":"&amp;ROUND((K127/SUM(I127,J127,K127)),3)</f>
        <v>0.048:0.367:0.585</v>
      </c>
      <c r="O127" s="22">
        <v>1.956</v>
      </c>
    </row>
    <row r="128" spans="1:15" ht="14.5" customHeight="1" x14ac:dyDescent="0.35">
      <c r="A128" s="27"/>
      <c r="B128" s="22"/>
      <c r="C128" s="22"/>
      <c r="D128" t="s">
        <v>80</v>
      </c>
      <c r="E128" t="s">
        <v>81</v>
      </c>
      <c r="F128" s="22"/>
      <c r="G128" s="3">
        <v>50</v>
      </c>
      <c r="H128" s="3">
        <v>230</v>
      </c>
      <c r="I128" s="25"/>
      <c r="J128" s="25"/>
      <c r="K128" s="25"/>
      <c r="L128" s="7"/>
      <c r="M128" s="26"/>
      <c r="N128" s="22"/>
      <c r="O128" s="22"/>
    </row>
    <row r="129" spans="1:15" ht="17.149999999999999" customHeight="1" x14ac:dyDescent="0.35">
      <c r="A129" s="27"/>
      <c r="B129" s="22"/>
      <c r="C129" s="22"/>
      <c r="D129" t="s">
        <v>183</v>
      </c>
      <c r="E129" t="s">
        <v>184</v>
      </c>
      <c r="F129" s="22"/>
      <c r="G129" s="3">
        <v>75</v>
      </c>
      <c r="H129" s="6">
        <v>216.27</v>
      </c>
      <c r="I129" s="25"/>
      <c r="J129" s="25"/>
      <c r="K129" s="25"/>
      <c r="L129" s="7"/>
      <c r="M129" s="26"/>
      <c r="N129" s="22"/>
      <c r="O129" s="22"/>
    </row>
    <row r="130" spans="1:15" x14ac:dyDescent="0.35">
      <c r="A130" s="27">
        <v>52</v>
      </c>
      <c r="B130" s="22" t="s">
        <v>180</v>
      </c>
      <c r="C130" s="22" t="s">
        <v>185</v>
      </c>
      <c r="D130" t="s">
        <v>182</v>
      </c>
      <c r="E130" t="s">
        <v>117</v>
      </c>
      <c r="F130" s="22">
        <v>48.1</v>
      </c>
      <c r="G130" s="3">
        <v>50</v>
      </c>
      <c r="H130" s="3">
        <v>880.64</v>
      </c>
      <c r="I130" s="25">
        <f>(((G130/H130))/((G130/H130)+(G131/H131)+(G132/H132)))*100</f>
        <v>11.550359567715239</v>
      </c>
      <c r="J130" s="25">
        <f>(((G131/H131))/((G130/H130)+(G131/H131)+(G132/H132)))*100</f>
        <v>44.224820216142376</v>
      </c>
      <c r="K130" s="25">
        <f>(((G132/H132))/((G130/H130)+(G131/H131)+(G132/H132)))*100</f>
        <v>44.224820216142376</v>
      </c>
      <c r="L130" s="7"/>
      <c r="M130" s="24" t="str">
        <f>ROUND((I130/GCD(I130,J130,K130)),1)&amp;":"&amp;ROUND((J130/GCD(I130,J130,K130)),1)&amp;":"&amp;ROUND((K130/GCD(I130,J130,K130)),1)</f>
        <v>1.1:4:4</v>
      </c>
      <c r="N130" s="22" t="str">
        <f>ROUND((I130/SUM(I130,J130,K130)), 2)&amp;":"&amp;ROUND((J130/SUM(I130,J130,K130)),2)&amp;":"&amp;ROUND((K130/SUM(I130,J130,K130)),2)</f>
        <v>0.12:0.44:0.44</v>
      </c>
      <c r="O130" s="22">
        <v>1.752</v>
      </c>
    </row>
    <row r="131" spans="1:15" ht="14.5" customHeight="1" x14ac:dyDescent="0.35">
      <c r="A131" s="27"/>
      <c r="B131" s="22"/>
      <c r="C131" s="22"/>
      <c r="D131" t="s">
        <v>80</v>
      </c>
      <c r="E131" t="s">
        <v>81</v>
      </c>
      <c r="F131" s="22"/>
      <c r="G131" s="3">
        <v>50</v>
      </c>
      <c r="H131" s="3">
        <v>230</v>
      </c>
      <c r="I131" s="25"/>
      <c r="J131" s="25"/>
      <c r="K131" s="25"/>
      <c r="L131" s="7"/>
      <c r="M131" s="26"/>
      <c r="N131" s="22"/>
      <c r="O131" s="22"/>
    </row>
    <row r="132" spans="1:15" ht="14.5" customHeight="1" x14ac:dyDescent="0.35">
      <c r="A132" s="27"/>
      <c r="B132" s="22"/>
      <c r="C132" s="22"/>
      <c r="D132" t="s">
        <v>183</v>
      </c>
      <c r="E132" t="s">
        <v>184</v>
      </c>
      <c r="F132" s="22"/>
      <c r="G132" s="3">
        <v>50</v>
      </c>
      <c r="H132" s="3">
        <v>230</v>
      </c>
      <c r="I132" s="25"/>
      <c r="J132" s="25"/>
      <c r="K132" s="25"/>
      <c r="L132" s="7"/>
      <c r="M132" s="26"/>
      <c r="N132" s="22"/>
      <c r="O132" s="22"/>
    </row>
    <row r="133" spans="1:15" x14ac:dyDescent="0.35">
      <c r="A133" s="27">
        <v>53</v>
      </c>
      <c r="B133" s="22" t="s">
        <v>180</v>
      </c>
      <c r="C133" s="22" t="s">
        <v>186</v>
      </c>
      <c r="D133" t="s">
        <v>182</v>
      </c>
      <c r="E133" t="s">
        <v>117</v>
      </c>
      <c r="F133" s="22">
        <v>72</v>
      </c>
      <c r="G133" s="3">
        <v>75</v>
      </c>
      <c r="H133" s="3">
        <v>880.64</v>
      </c>
      <c r="I133" s="25">
        <f>(((G133/H133))/((G133/H133)+(G134/H134)+(G135/H135)))*100</f>
        <v>20.367032619867548</v>
      </c>
      <c r="J133" s="25">
        <f>(((G134/H134))/((G133/H133)+(G134/H134)+(G135/H135)))*100</f>
        <v>51.988474221333789</v>
      </c>
      <c r="K133" s="25">
        <f>(((G135/H135))/((G133/H133)+(G134/H134)+(G135/H135)))*100</f>
        <v>27.64449315879866</v>
      </c>
      <c r="L133" s="7"/>
      <c r="M133" s="24" t="str">
        <f>ROUND((I133/GCD(I133,J133,K133)),1)&amp;":"&amp;ROUND((J133/GCD(I133,J133,K133)),1)&amp;":"&amp;ROUND((K133/GCD(I133,J133,K133)),1)</f>
        <v>20.4:52:27.6</v>
      </c>
      <c r="N133" s="22" t="str">
        <f>ROUND((I133/SUM(I133,J133,K133)), 2)&amp;":"&amp;ROUND((J133/SUM(I133,J133,K133)),2)&amp;":"&amp;ROUND((K133/SUM(I133,J133,K133)),2)</f>
        <v>0.2:0.52:0.28</v>
      </c>
      <c r="O133" s="22">
        <v>2.8679999999999999</v>
      </c>
    </row>
    <row r="134" spans="1:15" ht="14.5" customHeight="1" x14ac:dyDescent="0.35">
      <c r="A134" s="27"/>
      <c r="B134" s="22"/>
      <c r="C134" s="22"/>
      <c r="D134" t="s">
        <v>80</v>
      </c>
      <c r="E134" t="s">
        <v>81</v>
      </c>
      <c r="F134" s="22"/>
      <c r="G134" s="3">
        <v>50</v>
      </c>
      <c r="H134" s="3">
        <v>230</v>
      </c>
      <c r="I134" s="25"/>
      <c r="J134" s="25"/>
      <c r="K134" s="25"/>
      <c r="L134" s="7"/>
      <c r="M134" s="26"/>
      <c r="N134" s="22"/>
      <c r="O134" s="22"/>
    </row>
    <row r="135" spans="1:15" ht="14.5" customHeight="1" x14ac:dyDescent="0.35">
      <c r="A135" s="27"/>
      <c r="B135" s="22"/>
      <c r="C135" s="22"/>
      <c r="D135" t="s">
        <v>183</v>
      </c>
      <c r="E135" t="s">
        <v>184</v>
      </c>
      <c r="F135" s="22"/>
      <c r="G135" s="3">
        <v>25</v>
      </c>
      <c r="H135" s="3">
        <v>216.27</v>
      </c>
      <c r="I135" s="25"/>
      <c r="J135" s="25"/>
      <c r="K135" s="25"/>
      <c r="L135" s="7"/>
      <c r="M135" s="26"/>
      <c r="N135" s="22"/>
      <c r="O135" s="22"/>
    </row>
    <row r="136" spans="1:15" x14ac:dyDescent="0.35">
      <c r="A136" s="27">
        <v>54</v>
      </c>
      <c r="B136" s="22" t="s">
        <v>180</v>
      </c>
      <c r="C136" s="22" t="s">
        <v>187</v>
      </c>
      <c r="D136" t="s">
        <v>182</v>
      </c>
      <c r="E136" t="s">
        <v>117</v>
      </c>
      <c r="F136" s="22">
        <v>93.1</v>
      </c>
      <c r="G136" s="3">
        <v>100</v>
      </c>
      <c r="H136" s="3">
        <v>880.64</v>
      </c>
      <c r="I136" s="25">
        <f>((G136/H136)/((G136/H136)+(G137/H137)))*100</f>
        <v>34.311970402195968</v>
      </c>
      <c r="J136" s="25">
        <f>((G137/H137)/((G136/H136)+(G137/H137)))*100</f>
        <v>65.688029597804032</v>
      </c>
      <c r="K136" s="25"/>
      <c r="L136" s="7"/>
      <c r="M136" s="26" t="str">
        <f>ROUND((I136/GCD(I136,J136)),1)&amp;":"&amp;ROUND((J136/GCD(I136,J136)),1)</f>
        <v>34.3:65.7</v>
      </c>
      <c r="N136" s="22" t="str">
        <f>ROUND((I136/SUM(I136,J136)), 2)&amp;":"&amp;ROUND((J136/SUM(I136,J136)),2)</f>
        <v>0.34:0.66</v>
      </c>
      <c r="O136" s="22">
        <v>2.6989999999999998</v>
      </c>
    </row>
    <row r="137" spans="1:15" ht="14.5" customHeight="1" x14ac:dyDescent="0.35">
      <c r="A137" s="27"/>
      <c r="B137" s="22"/>
      <c r="C137" s="22"/>
      <c r="D137" t="s">
        <v>80</v>
      </c>
      <c r="E137" t="s">
        <v>81</v>
      </c>
      <c r="F137" s="22"/>
      <c r="G137" s="3">
        <v>50</v>
      </c>
      <c r="H137" s="3">
        <v>230</v>
      </c>
      <c r="I137" s="25"/>
      <c r="J137" s="25"/>
      <c r="K137" s="25"/>
      <c r="L137" s="7"/>
      <c r="M137" s="26"/>
      <c r="N137" s="22"/>
      <c r="O137" s="22"/>
    </row>
    <row r="138" spans="1:15" ht="13" customHeight="1" x14ac:dyDescent="0.35">
      <c r="A138" s="27">
        <v>55</v>
      </c>
      <c r="B138" s="27" t="s">
        <v>106</v>
      </c>
      <c r="C138" s="22" t="s">
        <v>188</v>
      </c>
      <c r="D138" t="s">
        <v>78</v>
      </c>
      <c r="E138" t="s">
        <v>85</v>
      </c>
      <c r="F138" s="22">
        <v>68</v>
      </c>
      <c r="G138" s="3">
        <v>70.2</v>
      </c>
      <c r="H138" s="3">
        <v>182</v>
      </c>
      <c r="I138" s="25">
        <f>(((G138/H138))/((G138/H138)+(G139/H139)+(G140/H140)))*100</f>
        <v>86.112743907300853</v>
      </c>
      <c r="J138" s="25">
        <f>(((G139/H139))/((G138/H138)+(G139/H139)+(G140/H140)))*100</f>
        <v>12.045400181348544</v>
      </c>
      <c r="K138" s="25">
        <f>(((G140/H140))/((G138/H138)+(G139/H139)+(G140/H140)))*100</f>
        <v>1.8418559113506019</v>
      </c>
      <c r="L138" s="7"/>
      <c r="M138" s="24" t="str">
        <f>ROUND((I138/GCD(I138,J138,K138)),1)&amp;":"&amp;ROUND((J138/GCD(I138,J138,K138)),1)&amp;":"&amp;ROUND((K138/GCD(I138,J138,K138)),1)</f>
        <v>86.1:12:1.8</v>
      </c>
      <c r="N138" s="22" t="str">
        <f>ROUND((I138/SUM(I138,J138,K138)), 2)&amp;":"&amp;ROUND((J138/SUM(I138,J138,K138)),2)&amp;":"&amp;ROUND((K138/SUM(I138,J138,K138)),2)</f>
        <v>0.86:0.12:0.02</v>
      </c>
      <c r="O138" s="22">
        <v>3.149</v>
      </c>
    </row>
    <row r="139" spans="1:15" x14ac:dyDescent="0.35">
      <c r="A139" s="27"/>
      <c r="B139" s="27"/>
      <c r="C139" s="22"/>
      <c r="D139" t="s">
        <v>80</v>
      </c>
      <c r="E139" t="s">
        <v>108</v>
      </c>
      <c r="F139" s="22"/>
      <c r="G139" s="3">
        <v>23.2</v>
      </c>
      <c r="H139" s="3">
        <v>430</v>
      </c>
      <c r="I139" s="25"/>
      <c r="J139" s="25"/>
      <c r="K139" s="25"/>
      <c r="L139" s="7"/>
      <c r="M139" s="26"/>
      <c r="N139" s="22"/>
      <c r="O139" s="22"/>
    </row>
    <row r="140" spans="1:15" x14ac:dyDescent="0.35">
      <c r="A140" s="27"/>
      <c r="B140" s="27"/>
      <c r="C140" s="22"/>
      <c r="D140" t="s">
        <v>109</v>
      </c>
      <c r="E140" t="s">
        <v>110</v>
      </c>
      <c r="F140" s="22"/>
      <c r="G140" s="3">
        <v>6.6</v>
      </c>
      <c r="H140" s="3">
        <v>800</v>
      </c>
      <c r="I140" s="25"/>
      <c r="J140" s="25"/>
      <c r="K140" s="25"/>
      <c r="L140" s="7"/>
      <c r="M140" s="26"/>
      <c r="N140" s="22"/>
      <c r="O140" s="22"/>
    </row>
    <row r="141" spans="1:15" ht="14.5" customHeight="1" x14ac:dyDescent="0.35">
      <c r="A141" s="27">
        <v>56</v>
      </c>
      <c r="B141" s="22" t="s">
        <v>189</v>
      </c>
      <c r="C141" s="22" t="s">
        <v>190</v>
      </c>
      <c r="D141" t="s">
        <v>191</v>
      </c>
      <c r="F141" s="22">
        <v>57</v>
      </c>
      <c r="I141" s="22">
        <v>100</v>
      </c>
      <c r="J141" s="22">
        <v>100</v>
      </c>
      <c r="K141" s="22"/>
      <c r="L141" s="3"/>
      <c r="M141" s="26" t="str">
        <f>ROUND((I141/GCD(I141,J141)),1)&amp;":"&amp;ROUND((J141/GCD(I141,J141)),1)</f>
        <v>1:1</v>
      </c>
      <c r="N141" s="22" t="str">
        <f>ROUND((I141/SUM(I141,J141)), 2)&amp;":"&amp;ROUND((J141/SUM(I141,J141)),2)</f>
        <v>0.5:0.5</v>
      </c>
      <c r="O141" s="22">
        <v>2.25</v>
      </c>
    </row>
    <row r="142" spans="1:15" ht="14.5" customHeight="1" x14ac:dyDescent="0.35">
      <c r="A142" s="27"/>
      <c r="B142" s="22"/>
      <c r="C142" s="22"/>
      <c r="D142" t="s">
        <v>192</v>
      </c>
      <c r="F142" s="22"/>
      <c r="I142" s="22"/>
      <c r="J142" s="22"/>
      <c r="K142" s="22"/>
      <c r="L142" s="3"/>
      <c r="M142" s="26"/>
      <c r="N142" s="22"/>
      <c r="O142" s="22"/>
    </row>
    <row r="143" spans="1:15" x14ac:dyDescent="0.35">
      <c r="A143" s="27">
        <v>57</v>
      </c>
      <c r="B143" s="22" t="s">
        <v>189</v>
      </c>
      <c r="C143" s="22" t="s">
        <v>193</v>
      </c>
      <c r="D143" t="s">
        <v>191</v>
      </c>
      <c r="F143" s="22">
        <v>50.5</v>
      </c>
      <c r="I143" s="22">
        <v>16.5</v>
      </c>
      <c r="J143" s="22">
        <v>16.5</v>
      </c>
      <c r="K143" s="22">
        <v>67</v>
      </c>
      <c r="L143" s="3"/>
      <c r="M143" s="24" t="str">
        <f>ROUND((I143/GCD(I143,J143,K143)),1)&amp;":"&amp;ROUND((J143/GCD(I143,J143,K143)),1)&amp;":"&amp;ROUND((K143/GCD(I143,J143,K143)),1)</f>
        <v>16.5:16.5:67</v>
      </c>
      <c r="N143" s="22" t="str">
        <f>ROUND((I143/SUM(I143,J143,K143)), 3)&amp;":"&amp;ROUND((J143/SUM(I143,J143,K143)),3)&amp;":"&amp;ROUND((K143/SUM(I143,J143,K143)),2)</f>
        <v>0.165:0.165:0.67</v>
      </c>
      <c r="O143" s="22">
        <v>2.14</v>
      </c>
    </row>
    <row r="144" spans="1:15" ht="14.5" customHeight="1" x14ac:dyDescent="0.35">
      <c r="A144" s="27"/>
      <c r="B144" s="22"/>
      <c r="C144" s="22"/>
      <c r="D144" t="s">
        <v>192</v>
      </c>
      <c r="F144" s="22"/>
      <c r="I144" s="22"/>
      <c r="J144" s="22"/>
      <c r="K144" s="22"/>
      <c r="L144" s="3"/>
      <c r="M144" s="26"/>
      <c r="N144" s="22"/>
      <c r="O144" s="22"/>
    </row>
    <row r="145" spans="1:15" ht="14.5" customHeight="1" x14ac:dyDescent="0.35">
      <c r="A145" s="27"/>
      <c r="B145" s="22"/>
      <c r="C145" s="22"/>
      <c r="D145" t="s">
        <v>194</v>
      </c>
      <c r="F145" s="22"/>
      <c r="I145" s="22"/>
      <c r="J145" s="22"/>
      <c r="K145" s="22"/>
      <c r="L145" s="3"/>
      <c r="M145" s="26"/>
      <c r="N145" s="22"/>
      <c r="O145" s="22"/>
    </row>
    <row r="146" spans="1:15" x14ac:dyDescent="0.35">
      <c r="A146" s="27">
        <v>58</v>
      </c>
      <c r="B146" s="22" t="s">
        <v>189</v>
      </c>
      <c r="C146" s="22" t="s">
        <v>195</v>
      </c>
      <c r="D146" t="s">
        <v>191</v>
      </c>
      <c r="F146" s="22">
        <v>47.5</v>
      </c>
      <c r="I146" s="22">
        <v>25</v>
      </c>
      <c r="J146" s="22">
        <v>25</v>
      </c>
      <c r="K146" s="22">
        <v>50</v>
      </c>
      <c r="L146" s="3"/>
      <c r="M146" s="24" t="str">
        <f>ROUND((I146/GCD(I146,J146,K146)),1)&amp;":"&amp;ROUND((J146/GCD(I146,J146,K146)),1)&amp;":"&amp;ROUND((K146/GCD(I146,J146,K146)),1)</f>
        <v>1:1:2</v>
      </c>
      <c r="N146" s="22" t="str">
        <f>ROUND((I146/SUM(I146,J146,K146)), 2)&amp;":"&amp;ROUND((J146/SUM(I146,J146,K146)),2)&amp;":"&amp;ROUND((K146/SUM(I146,J146,K146)),2)</f>
        <v>0.25:0.25:0.5</v>
      </c>
      <c r="O146" s="22">
        <v>1.885</v>
      </c>
    </row>
    <row r="147" spans="1:15" ht="14.5" customHeight="1" x14ac:dyDescent="0.35">
      <c r="A147" s="27"/>
      <c r="B147" s="22"/>
      <c r="C147" s="22"/>
      <c r="D147" t="s">
        <v>192</v>
      </c>
      <c r="F147" s="22"/>
      <c r="I147" s="22"/>
      <c r="J147" s="22"/>
      <c r="K147" s="22"/>
      <c r="L147" s="3"/>
      <c r="M147" s="26"/>
      <c r="N147" s="22"/>
      <c r="O147" s="22"/>
    </row>
    <row r="148" spans="1:15" ht="14.5" customHeight="1" x14ac:dyDescent="0.35">
      <c r="A148" s="27"/>
      <c r="B148" s="22"/>
      <c r="C148" s="22"/>
      <c r="D148" t="s">
        <v>194</v>
      </c>
      <c r="F148" s="22"/>
      <c r="I148" s="22"/>
      <c r="J148" s="22"/>
      <c r="K148" s="22"/>
      <c r="L148" s="3"/>
      <c r="M148" s="26"/>
      <c r="N148" s="22"/>
      <c r="O148" s="22"/>
    </row>
    <row r="149" spans="1:15" x14ac:dyDescent="0.35">
      <c r="A149" s="27">
        <v>59</v>
      </c>
      <c r="B149" s="22" t="s">
        <v>189</v>
      </c>
      <c r="C149" s="22" t="s">
        <v>196</v>
      </c>
      <c r="D149" t="s">
        <v>191</v>
      </c>
      <c r="F149" s="22">
        <v>35.9</v>
      </c>
      <c r="I149" s="22">
        <v>34</v>
      </c>
      <c r="J149" s="22">
        <v>33</v>
      </c>
      <c r="K149" s="22">
        <v>33</v>
      </c>
      <c r="L149" s="3"/>
      <c r="M149" s="24" t="str">
        <f>ROUND((I149/GCD(I149,J149,K149)),1)&amp;":"&amp;ROUND((J149/GCD(I149,J149,K149)),1)&amp;":"&amp;ROUND((K149/GCD(I149,J149,K149)),1)</f>
        <v>34:33:33</v>
      </c>
      <c r="N149" s="22" t="str">
        <f>ROUND((I149/SUM(I149,J149,K149)), 2)&amp;":"&amp;ROUND((J149/SUM(I149,J149,K149)),2)&amp;":"&amp;ROUND((K149/SUM(I149,J149,K149)),2)</f>
        <v>0.34:0.33:0.33</v>
      </c>
      <c r="O149" s="22">
        <v>1.54</v>
      </c>
    </row>
    <row r="150" spans="1:15" ht="14.5" customHeight="1" x14ac:dyDescent="0.35">
      <c r="A150" s="27"/>
      <c r="B150" s="22"/>
      <c r="C150" s="22"/>
      <c r="D150" t="s">
        <v>192</v>
      </c>
      <c r="F150" s="22"/>
      <c r="I150" s="22"/>
      <c r="J150" s="22"/>
      <c r="K150" s="22"/>
      <c r="L150" s="3"/>
      <c r="M150" s="26"/>
      <c r="N150" s="22"/>
      <c r="O150" s="22"/>
    </row>
    <row r="151" spans="1:15" ht="14.5" customHeight="1" x14ac:dyDescent="0.35">
      <c r="A151" s="27"/>
      <c r="B151" s="22"/>
      <c r="C151" s="22"/>
      <c r="D151" t="s">
        <v>194</v>
      </c>
      <c r="F151" s="22"/>
      <c r="I151" s="22"/>
      <c r="J151" s="22"/>
      <c r="K151" s="22"/>
      <c r="L151" s="3"/>
      <c r="M151" s="26"/>
      <c r="N151" s="22"/>
      <c r="O151" s="22"/>
    </row>
    <row r="152" spans="1:15" x14ac:dyDescent="0.35">
      <c r="A152" s="27">
        <v>60</v>
      </c>
      <c r="B152" s="27" t="s">
        <v>26</v>
      </c>
      <c r="C152" s="22" t="s">
        <v>27</v>
      </c>
      <c r="D152" t="s">
        <v>28</v>
      </c>
      <c r="E152" t="s">
        <v>29</v>
      </c>
      <c r="F152" s="22">
        <v>76</v>
      </c>
      <c r="G152" s="3">
        <v>50</v>
      </c>
      <c r="H152" s="3">
        <v>100.12</v>
      </c>
      <c r="I152" s="25">
        <f>((G152/H152)/((G152/H152)+(G153/H153)))*100</f>
        <v>84.599766197009771</v>
      </c>
      <c r="J152" s="25">
        <f>((G153/H153)/((G153/H153)+(G152/H152)))*100</f>
        <v>15.400233802990218</v>
      </c>
      <c r="K152" s="25"/>
      <c r="L152" s="7"/>
      <c r="M152" s="34" t="str">
        <f>ROUND((I152/GCD(I152,J152)),1)&amp;":"&amp;ROUND((J152/GCD(I152,J152)),1)</f>
        <v>28.2:5.1</v>
      </c>
      <c r="N152" s="22" t="str">
        <f>ROUND((I152/SUM(I152,J152)), 2)&amp;":"&amp;ROUND((J152/SUM(I152,J152)),2)</f>
        <v>0.85:0.15</v>
      </c>
      <c r="O152" s="22">
        <v>9.0459999999999994</v>
      </c>
    </row>
    <row r="153" spans="1:15" ht="14.5" customHeight="1" x14ac:dyDescent="0.35">
      <c r="A153" s="27"/>
      <c r="B153" s="27"/>
      <c r="C153" s="22"/>
      <c r="D153" t="s">
        <v>18</v>
      </c>
      <c r="E153" t="s">
        <v>19</v>
      </c>
      <c r="F153" s="22"/>
      <c r="G153" s="3">
        <v>50</v>
      </c>
      <c r="H153" s="3">
        <v>550</v>
      </c>
      <c r="I153" s="25"/>
      <c r="J153" s="25"/>
      <c r="K153" s="25"/>
      <c r="L153" s="7"/>
      <c r="M153" s="34"/>
      <c r="N153" s="22"/>
      <c r="O153" s="22"/>
    </row>
    <row r="154" spans="1:15" x14ac:dyDescent="0.35">
      <c r="A154" s="27">
        <v>61</v>
      </c>
      <c r="B154" s="27" t="s">
        <v>26</v>
      </c>
      <c r="C154" s="22" t="s">
        <v>27</v>
      </c>
      <c r="D154" t="s">
        <v>28</v>
      </c>
      <c r="E154" t="s">
        <v>29</v>
      </c>
      <c r="F154" s="22">
        <v>92</v>
      </c>
      <c r="G154" s="3">
        <v>25</v>
      </c>
      <c r="H154" s="3">
        <v>100.12</v>
      </c>
      <c r="I154" s="25">
        <f>((G154/H154)/((G154/H154)+(G155/H155)))*100</f>
        <v>71.404090026276705</v>
      </c>
      <c r="J154" s="25">
        <f>((G155/H155)/((G155/H155)+(G154/H154)))*100</f>
        <v>28.595909973723298</v>
      </c>
      <c r="K154" s="25"/>
      <c r="L154" s="7"/>
      <c r="M154" s="34" t="str">
        <f>ROUND((I154/GCD(I154,J154)),1)&amp;":"&amp;ROUND((J154/GCD(I154,J154)),1)</f>
        <v>71.4:28.6</v>
      </c>
      <c r="N154" s="22" t="str">
        <f>ROUND((I154/SUM(I154,J154)), 2)&amp;":"&amp;ROUND((J154/SUM(I154,J154)),2)</f>
        <v>0.71:0.29</v>
      </c>
      <c r="O154" s="22">
        <v>9.1549999999999994</v>
      </c>
    </row>
    <row r="155" spans="1:15" ht="14.5" customHeight="1" x14ac:dyDescent="0.35">
      <c r="A155" s="27"/>
      <c r="B155" s="27"/>
      <c r="C155" s="22"/>
      <c r="D155" t="s">
        <v>18</v>
      </c>
      <c r="E155" t="s">
        <v>19</v>
      </c>
      <c r="F155" s="22"/>
      <c r="G155" s="3">
        <v>75</v>
      </c>
      <c r="H155" s="3">
        <v>750</v>
      </c>
      <c r="I155" s="25"/>
      <c r="J155" s="25"/>
      <c r="K155" s="25"/>
      <c r="L155" s="7"/>
      <c r="M155" s="34"/>
      <c r="N155" s="22"/>
      <c r="O155" s="22"/>
    </row>
    <row r="156" spans="1:15" ht="17.5" customHeight="1" x14ac:dyDescent="0.35">
      <c r="A156" s="27">
        <v>62</v>
      </c>
      <c r="B156" s="27" t="s">
        <v>68</v>
      </c>
      <c r="C156" s="22" t="s">
        <v>69</v>
      </c>
      <c r="D156" t="s">
        <v>28</v>
      </c>
      <c r="E156" t="s">
        <v>29</v>
      </c>
      <c r="F156" s="22">
        <v>126.3</v>
      </c>
      <c r="G156" s="3">
        <v>99</v>
      </c>
      <c r="H156" s="3">
        <v>100.12</v>
      </c>
      <c r="I156" s="25">
        <f>((G156/H156)/((G156/H156)+(G157/H157)))*100</f>
        <v>99.64803239845601</v>
      </c>
      <c r="J156" s="25">
        <f>((G157/H157)/((G157/H157)+(G156/H156)))*100</f>
        <v>0.35196760154398898</v>
      </c>
      <c r="K156" s="25"/>
      <c r="L156" s="7"/>
      <c r="M156" s="34" t="str">
        <f>ROUND((I156/GCD(I156,J156)),2)&amp;":"&amp;ROUND((J156/GCD(I156,J156)),2)</f>
        <v>1.01:0</v>
      </c>
      <c r="N156" s="22" t="str">
        <f>ROUND((I156/SUM(I156,J156)), 2)&amp;":"&amp;ROUND((J156/SUM(I156,J156)),2)</f>
        <v>1:0</v>
      </c>
      <c r="O156" s="22">
        <v>1.514</v>
      </c>
    </row>
    <row r="157" spans="1:15" ht="14.5" customHeight="1" x14ac:dyDescent="0.35">
      <c r="A157" s="27"/>
      <c r="B157" s="27"/>
      <c r="C157" s="22"/>
      <c r="D157" t="s">
        <v>197</v>
      </c>
      <c r="E157" t="s">
        <v>71</v>
      </c>
      <c r="F157" s="22"/>
      <c r="G157" s="3">
        <v>1</v>
      </c>
      <c r="H157" s="5">
        <v>286.32</v>
      </c>
      <c r="I157" s="25"/>
      <c r="J157" s="25"/>
      <c r="K157" s="25"/>
      <c r="L157" s="7"/>
      <c r="M157" s="34"/>
      <c r="N157" s="22"/>
      <c r="O157" s="22"/>
    </row>
    <row r="158" spans="1:15" ht="14.5" customHeight="1" x14ac:dyDescent="0.35">
      <c r="A158" s="27">
        <v>63</v>
      </c>
      <c r="B158" s="27" t="s">
        <v>68</v>
      </c>
      <c r="C158" s="22" t="s">
        <v>69</v>
      </c>
      <c r="D158" t="s">
        <v>28</v>
      </c>
      <c r="E158" t="s">
        <v>29</v>
      </c>
      <c r="F158" s="22">
        <v>128.6</v>
      </c>
      <c r="G158" s="3">
        <v>98</v>
      </c>
      <c r="H158" s="3">
        <v>100.12</v>
      </c>
      <c r="I158" s="25">
        <f>((G158/H158)/((G158/H158)+(G159/H159)))*100</f>
        <v>99.291426630242469</v>
      </c>
      <c r="J158" s="25">
        <f>((G159/H159)/((G159/H159)+(G158/H158)))*100</f>
        <v>0.70857336975753371</v>
      </c>
      <c r="K158" s="25"/>
      <c r="L158" s="7"/>
      <c r="M158" s="34" t="str">
        <f>ROUND((I158/GCD(I158,J158)),2)&amp;":"&amp;ROUND((J158/GCD(I158,J158)),2)</f>
        <v>1:0.01</v>
      </c>
      <c r="N158" s="22" t="str">
        <f>ROUND((I158/SUM(I158,J158)), 2)&amp;":"&amp;ROUND((J158/SUM(I158,J158)),2)</f>
        <v>0.99:0.01</v>
      </c>
      <c r="O158" s="22">
        <v>1.5489999999999999</v>
      </c>
    </row>
    <row r="159" spans="1:15" ht="14.5" customHeight="1" x14ac:dyDescent="0.35">
      <c r="A159" s="27"/>
      <c r="B159" s="27"/>
      <c r="C159" s="22"/>
      <c r="D159" t="s">
        <v>197</v>
      </c>
      <c r="E159" t="s">
        <v>71</v>
      </c>
      <c r="F159" s="22"/>
      <c r="G159" s="3">
        <v>2</v>
      </c>
      <c r="H159" s="5">
        <v>286.32</v>
      </c>
      <c r="I159" s="25"/>
      <c r="J159" s="25"/>
      <c r="K159" s="25"/>
      <c r="L159" s="7"/>
      <c r="M159" s="34"/>
      <c r="N159" s="22"/>
      <c r="O159" s="22"/>
    </row>
    <row r="160" spans="1:15" ht="14.5" customHeight="1" x14ac:dyDescent="0.35">
      <c r="A160" s="27">
        <v>64</v>
      </c>
      <c r="B160" s="27" t="s">
        <v>68</v>
      </c>
      <c r="C160" s="22" t="s">
        <v>69</v>
      </c>
      <c r="D160" t="s">
        <v>28</v>
      </c>
      <c r="E160" t="s">
        <v>29</v>
      </c>
      <c r="F160" s="22">
        <v>131.69999999999999</v>
      </c>
      <c r="G160" s="3">
        <v>95</v>
      </c>
      <c r="H160" s="3">
        <v>100.12</v>
      </c>
      <c r="I160" s="25">
        <f>((G160/H160)/((G160/H160)+(G161/H161)))*100</f>
        <v>98.192845023645361</v>
      </c>
      <c r="J160" s="25">
        <f>((G161/H161)/((G161/H161)+(G160/H160)))*100</f>
        <v>1.8071549763546444</v>
      </c>
      <c r="K160" s="22"/>
      <c r="L160" s="3"/>
      <c r="M160" s="34" t="str">
        <f>ROUND((I160/GCD(I160,J160)),1)&amp;":"&amp;ROUND((J160/GCD(I160,J160)),1)</f>
        <v>98.2:1.8</v>
      </c>
      <c r="N160" s="22" t="str">
        <f>ROUND((I160/SUM(I160,J160)), 2)&amp;":"&amp;ROUND((J160/SUM(I160,J160)),2)</f>
        <v>0.98:0.02</v>
      </c>
      <c r="O160" s="22">
        <v>1.1482000000000001</v>
      </c>
    </row>
    <row r="161" spans="1:15" ht="14.5" customHeight="1" x14ac:dyDescent="0.35">
      <c r="A161" s="27"/>
      <c r="B161" s="27"/>
      <c r="C161" s="22"/>
      <c r="D161" t="s">
        <v>197</v>
      </c>
      <c r="E161" t="s">
        <v>71</v>
      </c>
      <c r="F161" s="22"/>
      <c r="G161" s="3">
        <v>5</v>
      </c>
      <c r="H161" s="5">
        <v>286.32</v>
      </c>
      <c r="I161" s="25"/>
      <c r="J161" s="25"/>
      <c r="K161" s="22"/>
      <c r="L161" s="3"/>
      <c r="M161" s="34"/>
      <c r="N161" s="22"/>
      <c r="O161" s="22"/>
    </row>
    <row r="162" spans="1:15" ht="14.5" customHeight="1" x14ac:dyDescent="0.35">
      <c r="A162" s="27">
        <v>65</v>
      </c>
      <c r="B162" s="27" t="s">
        <v>68</v>
      </c>
      <c r="C162" s="22" t="s">
        <v>69</v>
      </c>
      <c r="D162" t="s">
        <v>28</v>
      </c>
      <c r="E162" t="s">
        <v>29</v>
      </c>
      <c r="F162" s="22">
        <v>135.80000000000001</v>
      </c>
      <c r="G162" s="3">
        <v>90</v>
      </c>
      <c r="H162" s="3">
        <v>100.12</v>
      </c>
      <c r="I162" s="25">
        <f>((G162/H162)/((G162/H162)+(G163/H163)))*100</f>
        <v>96.259992528950306</v>
      </c>
      <c r="J162" s="25">
        <f>((G163/H163)/((G163/H163)+(G162/H162)))*100</f>
        <v>3.7400074710496831</v>
      </c>
      <c r="K162" s="22"/>
      <c r="L162" s="3"/>
      <c r="M162" s="34" t="str">
        <f>ROUND((I162/GCD(I162,J162)),1)&amp;":"&amp;ROUND((J162/GCD(I162,J162)),1)</f>
        <v>32.1:1.2</v>
      </c>
      <c r="N162" s="22" t="str">
        <f>ROUND((I162/SUM(I162,J162)), 2)&amp;":"&amp;ROUND((J162/SUM(I162,J162)),2)</f>
        <v>0.96:0.04</v>
      </c>
      <c r="O162" s="22">
        <v>1.288</v>
      </c>
    </row>
    <row r="163" spans="1:15" ht="14.5" customHeight="1" x14ac:dyDescent="0.35">
      <c r="A163" s="27"/>
      <c r="B163" s="27"/>
      <c r="C163" s="22"/>
      <c r="D163" t="s">
        <v>197</v>
      </c>
      <c r="E163" t="s">
        <v>71</v>
      </c>
      <c r="F163" s="22"/>
      <c r="G163" s="3">
        <v>10</v>
      </c>
      <c r="H163" s="5">
        <v>286.32</v>
      </c>
      <c r="I163" s="25"/>
      <c r="J163" s="25"/>
      <c r="K163" s="22"/>
      <c r="L163" s="3"/>
      <c r="M163" s="34"/>
      <c r="N163" s="22"/>
      <c r="O163" s="22"/>
    </row>
    <row r="164" spans="1:15" ht="14.5" customHeight="1" x14ac:dyDescent="0.35">
      <c r="A164" s="27">
        <v>66</v>
      </c>
      <c r="B164" s="27" t="s">
        <v>68</v>
      </c>
      <c r="C164" s="22" t="s">
        <v>69</v>
      </c>
      <c r="D164" t="s">
        <v>28</v>
      </c>
      <c r="E164" t="s">
        <v>29</v>
      </c>
      <c r="F164" s="22">
        <v>144.5</v>
      </c>
      <c r="G164" s="3">
        <v>80</v>
      </c>
      <c r="H164" s="3">
        <v>100.12</v>
      </c>
      <c r="I164" s="25">
        <f>((G164/H164)/((G164/H164)+(G165/H165)))*100</f>
        <v>91.960815802151913</v>
      </c>
      <c r="J164" s="25">
        <f>((G165/H165)/((G165/H165)+(G164/H164)))*100</f>
        <v>8.0391841978480816</v>
      </c>
      <c r="K164" s="22"/>
      <c r="L164" s="3"/>
      <c r="M164" s="34" t="str">
        <f>ROUND((I164/GCD(I164,J164)),1)&amp;":"&amp;ROUND((J164/GCD(I164,J164)),1)</f>
        <v>92:8</v>
      </c>
      <c r="N164" s="22" t="str">
        <f>ROUND((I164/SUM(I164,J164)), 2)&amp;":"&amp;ROUND((J164/SUM(I164,J164)),2)</f>
        <v>0.92:0.08</v>
      </c>
      <c r="O164" s="22">
        <v>1.585</v>
      </c>
    </row>
    <row r="165" spans="1:15" x14ac:dyDescent="0.35">
      <c r="A165" s="27"/>
      <c r="B165" s="27"/>
      <c r="C165" s="22"/>
      <c r="D165" t="s">
        <v>197</v>
      </c>
      <c r="E165" t="s">
        <v>71</v>
      </c>
      <c r="F165" s="22"/>
      <c r="G165" s="3">
        <v>20</v>
      </c>
      <c r="H165" s="5">
        <v>286.32</v>
      </c>
      <c r="I165" s="25"/>
      <c r="J165" s="25"/>
      <c r="K165" s="22"/>
      <c r="L165" s="3"/>
      <c r="M165" s="34"/>
      <c r="N165" s="22"/>
      <c r="O165" s="22"/>
    </row>
    <row r="166" spans="1:15" s="12" customFormat="1" ht="14.5" customHeight="1" x14ac:dyDescent="0.35">
      <c r="A166" s="27">
        <v>67</v>
      </c>
      <c r="B166" s="31" t="s">
        <v>62</v>
      </c>
      <c r="C166" s="28" t="s">
        <v>198</v>
      </c>
      <c r="D166" s="12" t="s">
        <v>16</v>
      </c>
      <c r="E166" s="12" t="s">
        <v>17</v>
      </c>
      <c r="F166" s="28">
        <v>35</v>
      </c>
      <c r="G166" s="11"/>
      <c r="H166" s="11"/>
      <c r="I166" s="28">
        <v>50</v>
      </c>
      <c r="J166" s="28">
        <v>50</v>
      </c>
      <c r="K166" s="28"/>
      <c r="L166" s="11"/>
      <c r="M166" s="32" t="str">
        <f>ROUND((I166/GCD(I166,J166)),1)&amp;":"&amp;ROUND((J166/GCD(I166,J166)),1)</f>
        <v>1:1</v>
      </c>
      <c r="N166" s="28" t="str">
        <f>ROUND((I166/SUM(I166,J166)), 2)&amp;":"&amp;ROUND((J166/SUM(I166,J166)),2)</f>
        <v>0.5:0.5</v>
      </c>
      <c r="O166" s="28">
        <v>6.8579999999999997</v>
      </c>
    </row>
    <row r="167" spans="1:15" s="12" customFormat="1" ht="14.5" customHeight="1" x14ac:dyDescent="0.35">
      <c r="A167" s="27"/>
      <c r="B167" s="31"/>
      <c r="C167" s="28"/>
      <c r="D167" s="12" t="s">
        <v>18</v>
      </c>
      <c r="E167" s="12" t="s">
        <v>19</v>
      </c>
      <c r="F167" s="28"/>
      <c r="G167" s="11"/>
      <c r="H167" s="11"/>
      <c r="I167" s="28"/>
      <c r="J167" s="28"/>
      <c r="K167" s="28"/>
      <c r="L167" s="11"/>
      <c r="M167" s="32"/>
      <c r="N167" s="28"/>
      <c r="O167" s="28"/>
    </row>
    <row r="168" spans="1:15" ht="14.5" customHeight="1" x14ac:dyDescent="0.35">
      <c r="A168" s="27">
        <v>68</v>
      </c>
      <c r="B168" s="27" t="s">
        <v>199</v>
      </c>
      <c r="C168" s="22" t="s">
        <v>200</v>
      </c>
      <c r="D168" t="s">
        <v>84</v>
      </c>
      <c r="E168" t="s">
        <v>201</v>
      </c>
      <c r="F168" s="22">
        <v>130</v>
      </c>
      <c r="I168" s="27">
        <v>67</v>
      </c>
      <c r="J168" s="22">
        <v>33</v>
      </c>
      <c r="K168" s="22"/>
      <c r="L168" s="3"/>
      <c r="M168" s="26" t="str">
        <f>ROUND((I168/GCD(I168,J168)),1)&amp;":"&amp;ROUND((J168/GCD(I168,J168)),1)</f>
        <v>67:33</v>
      </c>
      <c r="N168" s="22" t="str">
        <f>ROUND((I168/SUM(I168,J168)), 2)&amp;":"&amp;ROUND((J168/SUM(I168,J168)),2)</f>
        <v>0.67:0.33</v>
      </c>
      <c r="O168" s="22">
        <v>6.1619999999999999</v>
      </c>
    </row>
    <row r="169" spans="1:15" ht="14.5" customHeight="1" x14ac:dyDescent="0.35">
      <c r="A169" s="27"/>
      <c r="B169" s="27"/>
      <c r="C169" s="22"/>
      <c r="D169" t="s">
        <v>202</v>
      </c>
      <c r="E169" t="s">
        <v>203</v>
      </c>
      <c r="F169" s="22"/>
      <c r="I169" s="27"/>
      <c r="J169" s="22"/>
      <c r="K169" s="22"/>
      <c r="L169" s="3"/>
      <c r="M169" s="26"/>
      <c r="N169" s="22"/>
      <c r="O169" s="22"/>
    </row>
    <row r="170" spans="1:15" x14ac:dyDescent="0.35">
      <c r="A170" s="27">
        <v>69</v>
      </c>
      <c r="B170" s="27" t="s">
        <v>199</v>
      </c>
      <c r="C170" s="22" t="s">
        <v>204</v>
      </c>
      <c r="D170" t="s">
        <v>84</v>
      </c>
      <c r="E170" t="s">
        <v>201</v>
      </c>
      <c r="F170" s="22">
        <v>155</v>
      </c>
      <c r="I170" s="22">
        <v>67</v>
      </c>
      <c r="J170" s="22">
        <v>16.5</v>
      </c>
      <c r="K170" s="22">
        <v>16.5</v>
      </c>
      <c r="L170" s="3"/>
      <c r="M170" s="24" t="str">
        <f>ROUND((I170/GCD(I170,J170,K170)),1)&amp;":"&amp;ROUND((J170/GCD(I170,J170,K170)),1)&amp;":"&amp;ROUND((K170/GCD(I170,J170,K170)),1)</f>
        <v>67:16.5:16.5</v>
      </c>
      <c r="N170" s="22" t="str">
        <f>ROUND((I170/SUM(I170,J170,K170)), 3)&amp;":"&amp;ROUND((J170/SUM(I170,J170,K170)),3)&amp;":"&amp;ROUND((K170/SUM(I170,J170,K170)),3)</f>
        <v>0.67:0.165:0.165</v>
      </c>
      <c r="O170" s="22">
        <v>6.0339999999999998</v>
      </c>
    </row>
    <row r="171" spans="1:15" ht="14.5" customHeight="1" x14ac:dyDescent="0.35">
      <c r="A171" s="27"/>
      <c r="B171" s="27"/>
      <c r="C171" s="22"/>
      <c r="D171" t="s">
        <v>202</v>
      </c>
      <c r="E171" t="s">
        <v>203</v>
      </c>
      <c r="F171" s="22"/>
      <c r="I171" s="22"/>
      <c r="J171" s="22"/>
      <c r="K171" s="22"/>
      <c r="L171" s="3"/>
      <c r="M171" s="26"/>
      <c r="N171" s="22"/>
      <c r="O171" s="22"/>
    </row>
    <row r="172" spans="1:15" ht="14.5" customHeight="1" x14ac:dyDescent="0.35">
      <c r="A172" s="27"/>
      <c r="B172" s="27"/>
      <c r="C172" s="22"/>
      <c r="D172" t="s">
        <v>168</v>
      </c>
      <c r="E172" t="s">
        <v>87</v>
      </c>
      <c r="F172" s="22"/>
      <c r="I172" s="22"/>
      <c r="J172" s="22"/>
      <c r="K172" s="22"/>
      <c r="L172" s="3"/>
      <c r="M172" s="26"/>
      <c r="N172" s="22"/>
      <c r="O172" s="22"/>
    </row>
    <row r="173" spans="1:15" x14ac:dyDescent="0.35">
      <c r="A173" s="27">
        <v>70</v>
      </c>
      <c r="B173" s="27" t="s">
        <v>199</v>
      </c>
      <c r="C173" s="22" t="s">
        <v>205</v>
      </c>
      <c r="D173" t="s">
        <v>84</v>
      </c>
      <c r="E173" t="s">
        <v>201</v>
      </c>
      <c r="F173" s="22">
        <v>174</v>
      </c>
      <c r="I173" s="22">
        <v>67</v>
      </c>
      <c r="J173" s="22">
        <v>33</v>
      </c>
      <c r="K173" s="22"/>
      <c r="L173" s="3"/>
      <c r="M173" s="26" t="str">
        <f>ROUND((I173/GCD(I173,J173)),1)&amp;":"&amp;ROUND((J173/GCD(I173,J173)),1)</f>
        <v>67:33</v>
      </c>
      <c r="N173" s="22" t="str">
        <f>ROUND((I173/SUM(I173,J173)), 2)&amp;":"&amp;ROUND((J173/SUM(I173,J173)),2)</f>
        <v>0.67:0.33</v>
      </c>
      <c r="O173" s="22">
        <v>5.9660000000000002</v>
      </c>
    </row>
    <row r="174" spans="1:15" ht="14.5" customHeight="1" x14ac:dyDescent="0.35">
      <c r="A174" s="27"/>
      <c r="B174" s="27"/>
      <c r="C174" s="22"/>
      <c r="D174" t="s">
        <v>168</v>
      </c>
      <c r="E174" t="s">
        <v>87</v>
      </c>
      <c r="F174" s="22"/>
      <c r="I174" s="22"/>
      <c r="J174" s="22"/>
      <c r="K174" s="22"/>
      <c r="L174" s="3"/>
      <c r="M174" s="26"/>
      <c r="N174" s="22"/>
      <c r="O174" s="22"/>
    </row>
    <row r="175" spans="1:15" x14ac:dyDescent="0.35">
      <c r="A175" s="27">
        <v>71</v>
      </c>
      <c r="B175" s="27" t="s">
        <v>199</v>
      </c>
      <c r="C175" s="22" t="s">
        <v>206</v>
      </c>
      <c r="D175" t="s">
        <v>84</v>
      </c>
      <c r="E175" t="s">
        <v>201</v>
      </c>
      <c r="F175" s="22">
        <v>134</v>
      </c>
      <c r="I175" s="22">
        <v>56.18</v>
      </c>
      <c r="J175" s="22">
        <v>28.09</v>
      </c>
      <c r="K175" s="22">
        <v>15.73</v>
      </c>
      <c r="L175" s="3"/>
      <c r="M175" s="24" t="str">
        <f>ROUND((I175/GCD(I175,J175,K175)),1)&amp;":"&amp;ROUND((J175/GCD(I175,J175,K175)),1)&amp;":"&amp;ROUND((K175/GCD(I175,J175,K175)),1)</f>
        <v>56.2:28.1:15.7</v>
      </c>
      <c r="N175" s="22" t="str">
        <f>ROUND((I175/SUM(I175,J175,K175)), 2)&amp;":"&amp;ROUND((J175/SUM(I175,J175,K175)),2)&amp;":"&amp;ROUND((K175/SUM(I175,J175,K175)),2)</f>
        <v>0.56:0.28:0.16</v>
      </c>
      <c r="O175" s="22">
        <v>6.07</v>
      </c>
    </row>
    <row r="176" spans="1:15" ht="14.5" customHeight="1" x14ac:dyDescent="0.35">
      <c r="A176" s="27"/>
      <c r="B176" s="27"/>
      <c r="C176" s="22"/>
      <c r="D176" t="s">
        <v>202</v>
      </c>
      <c r="E176" t="s">
        <v>203</v>
      </c>
      <c r="F176" s="22"/>
      <c r="I176" s="22"/>
      <c r="J176" s="22"/>
      <c r="K176" s="22"/>
      <c r="L176" s="3"/>
      <c r="M176" s="26"/>
      <c r="N176" s="22"/>
      <c r="O176" s="22"/>
    </row>
    <row r="177" spans="1:15" ht="14.5" customHeight="1" x14ac:dyDescent="0.35">
      <c r="A177" s="27"/>
      <c r="B177" s="27"/>
      <c r="C177" s="22"/>
      <c r="D177" t="s">
        <v>207</v>
      </c>
      <c r="E177" t="s">
        <v>208</v>
      </c>
      <c r="F177" s="22"/>
      <c r="I177" s="22"/>
      <c r="J177" s="22"/>
      <c r="K177" s="22"/>
      <c r="L177" s="3"/>
      <c r="M177" s="26"/>
      <c r="N177" s="22"/>
      <c r="O177" s="22"/>
    </row>
    <row r="178" spans="1:15" x14ac:dyDescent="0.35">
      <c r="A178" s="27">
        <v>72</v>
      </c>
      <c r="B178" s="27" t="s">
        <v>199</v>
      </c>
      <c r="C178" s="22" t="s">
        <v>209</v>
      </c>
      <c r="D178" t="s">
        <v>84</v>
      </c>
      <c r="E178" t="s">
        <v>201</v>
      </c>
      <c r="F178" s="22">
        <v>164</v>
      </c>
      <c r="I178" s="22">
        <v>75</v>
      </c>
      <c r="J178" s="22">
        <v>25</v>
      </c>
      <c r="K178" s="22"/>
      <c r="L178" s="3"/>
      <c r="M178" s="24" t="str">
        <f>ROUND((I178/GCD(I178,J178,K178)),1)&amp;":"&amp;ROUND((J178/GCD(I178,J178,K178)),1)&amp;":"&amp;ROUND((K178/GCD(I178,J178,K178)),1)</f>
        <v>3:1:0</v>
      </c>
      <c r="N178" s="22" t="str">
        <f>ROUND((I178/SUM(I178,J178,K178)), 2)&amp;":"&amp;ROUND((J178/SUM(I178,J178,K178)),2)&amp;":"&amp;ROUND((K178/SUM(I178,J178,K178)),2)</f>
        <v>0.75:0.25:0</v>
      </c>
      <c r="O178" s="22">
        <v>6.6319999999999997</v>
      </c>
    </row>
    <row r="179" spans="1:15" ht="14.5" customHeight="1" x14ac:dyDescent="0.35">
      <c r="A179" s="27"/>
      <c r="B179" s="27"/>
      <c r="C179" s="22"/>
      <c r="D179" t="s">
        <v>168</v>
      </c>
      <c r="E179" t="s">
        <v>203</v>
      </c>
      <c r="F179" s="22"/>
      <c r="I179" s="22"/>
      <c r="J179" s="22"/>
      <c r="K179" s="22"/>
      <c r="L179" s="3"/>
      <c r="M179" s="26"/>
      <c r="N179" s="22"/>
      <c r="O179" s="22"/>
    </row>
    <row r="180" spans="1:15" x14ac:dyDescent="0.35">
      <c r="A180" s="27">
        <v>73</v>
      </c>
      <c r="B180" s="27" t="s">
        <v>210</v>
      </c>
      <c r="C180" s="22" t="s">
        <v>211</v>
      </c>
      <c r="D180" t="s">
        <v>84</v>
      </c>
      <c r="E180" t="s">
        <v>85</v>
      </c>
      <c r="F180" s="22">
        <v>164</v>
      </c>
      <c r="I180" s="22">
        <v>75</v>
      </c>
      <c r="J180" s="22">
        <v>25</v>
      </c>
      <c r="K180" s="22"/>
      <c r="L180" s="3"/>
      <c r="M180" s="26" t="str">
        <f>ROUND((I180/GCD(I180,J180)),1)&amp;":"&amp;ROUND((J180/GCD(I180,J180)),1)</f>
        <v>3:1</v>
      </c>
      <c r="N180" s="22" t="str">
        <f>ROUND((I180/SUM(I180,J180)), 2)&amp;":"&amp;ROUND((J180/SUM(I180,J180)),2)</f>
        <v>0.75:0.25</v>
      </c>
      <c r="O180" s="22">
        <v>3.7250000000000001</v>
      </c>
    </row>
    <row r="181" spans="1:15" ht="14.5" customHeight="1" x14ac:dyDescent="0.35">
      <c r="A181" s="27"/>
      <c r="B181" s="27"/>
      <c r="C181" s="22"/>
      <c r="D181" t="s">
        <v>207</v>
      </c>
      <c r="E181" t="s">
        <v>208</v>
      </c>
      <c r="F181" s="22"/>
      <c r="I181" s="22"/>
      <c r="J181" s="22"/>
      <c r="K181" s="22"/>
      <c r="L181" s="3"/>
      <c r="M181" s="26"/>
      <c r="N181" s="22"/>
      <c r="O181" s="22"/>
    </row>
    <row r="182" spans="1:15" x14ac:dyDescent="0.35">
      <c r="A182" s="27">
        <v>74</v>
      </c>
      <c r="B182" s="27" t="s">
        <v>210</v>
      </c>
      <c r="C182" s="22" t="s">
        <v>212</v>
      </c>
      <c r="D182" t="s">
        <v>84</v>
      </c>
      <c r="E182" t="s">
        <v>85</v>
      </c>
      <c r="F182" s="22">
        <v>173</v>
      </c>
      <c r="I182" s="22">
        <v>50</v>
      </c>
      <c r="J182" s="22">
        <v>50</v>
      </c>
      <c r="K182" s="22"/>
      <c r="L182" s="3"/>
      <c r="M182" s="26" t="str">
        <f>ROUND((I182/GCD(I182,J182)),1)&amp;":"&amp;ROUND((J182/GCD(I182,J182)),1)</f>
        <v>1:1</v>
      </c>
      <c r="N182" s="22" t="str">
        <f>ROUND((I182/SUM(I182,J182)), 2)&amp;":"&amp;ROUND((J182/SUM(I182,J182)),2)</f>
        <v>0.5:0.5</v>
      </c>
      <c r="O182" s="22">
        <v>6.03</v>
      </c>
    </row>
    <row r="183" spans="1:15" ht="14.5" customHeight="1" x14ac:dyDescent="0.35">
      <c r="A183" s="27"/>
      <c r="B183" s="27"/>
      <c r="C183" s="22"/>
      <c r="D183" t="s">
        <v>207</v>
      </c>
      <c r="E183" t="s">
        <v>208</v>
      </c>
      <c r="F183" s="22"/>
      <c r="I183" s="22"/>
      <c r="J183" s="22"/>
      <c r="K183" s="22"/>
      <c r="L183" s="3"/>
      <c r="M183" s="26"/>
      <c r="N183" s="22"/>
      <c r="O183" s="22"/>
    </row>
    <row r="184" spans="1:15" x14ac:dyDescent="0.35">
      <c r="A184" s="27">
        <v>75</v>
      </c>
      <c r="B184" s="27" t="s">
        <v>210</v>
      </c>
      <c r="C184" s="22" t="s">
        <v>213</v>
      </c>
      <c r="D184" t="s">
        <v>84</v>
      </c>
      <c r="E184" t="s">
        <v>85</v>
      </c>
      <c r="F184" s="22">
        <v>159</v>
      </c>
      <c r="I184" s="22">
        <v>67.5</v>
      </c>
      <c r="J184" s="22">
        <v>22.5</v>
      </c>
      <c r="K184" s="22">
        <v>10</v>
      </c>
      <c r="L184" s="3"/>
      <c r="M184" s="24" t="str">
        <f>ROUND((I184/GCD(I184,J184,K184)),1)&amp;":"&amp;ROUND((J184/GCD(I184,J184,K184)),1)&amp;":"&amp;ROUND((K184/GCD(I184,J184,K184)),1)</f>
        <v>67.5:22.5:10</v>
      </c>
      <c r="N184" s="22" t="str">
        <f>ROUND((I184/SUM(I184,J184,K184)), 3)&amp;":"&amp;ROUND((J184/SUM(I184,J184,K184)),3)&amp;":"&amp;ROUND((K184/SUM(I184,J184,K184)),3)</f>
        <v>0.675:0.225:0.1</v>
      </c>
      <c r="O184" s="22">
        <v>2.6269999999999998</v>
      </c>
    </row>
    <row r="185" spans="1:15" ht="14.5" customHeight="1" x14ac:dyDescent="0.35">
      <c r="A185" s="27"/>
      <c r="B185" s="27"/>
      <c r="C185" s="22"/>
      <c r="D185" t="s">
        <v>207</v>
      </c>
      <c r="E185" t="s">
        <v>208</v>
      </c>
      <c r="F185" s="22"/>
      <c r="I185" s="22"/>
      <c r="J185" s="22"/>
      <c r="K185" s="22"/>
      <c r="L185" s="3"/>
      <c r="M185" s="26"/>
      <c r="N185" s="22"/>
      <c r="O185" s="22"/>
    </row>
    <row r="186" spans="1:15" ht="14.5" customHeight="1" x14ac:dyDescent="0.35">
      <c r="A186" s="27"/>
      <c r="B186" s="27"/>
      <c r="C186" s="22"/>
      <c r="D186" t="s">
        <v>214</v>
      </c>
      <c r="E186" t="s">
        <v>215</v>
      </c>
      <c r="F186" s="22"/>
      <c r="I186" s="22"/>
      <c r="J186" s="22"/>
      <c r="K186" s="22"/>
      <c r="L186" s="3"/>
      <c r="M186" s="26"/>
      <c r="N186" s="22"/>
      <c r="O186" s="22"/>
    </row>
    <row r="187" spans="1:15" x14ac:dyDescent="0.35">
      <c r="A187" s="27">
        <v>76</v>
      </c>
      <c r="B187" s="27" t="s">
        <v>210</v>
      </c>
      <c r="C187" s="22" t="s">
        <v>216</v>
      </c>
      <c r="D187" t="s">
        <v>84</v>
      </c>
      <c r="E187" t="s">
        <v>85</v>
      </c>
      <c r="F187" s="22">
        <v>157</v>
      </c>
      <c r="I187" s="22">
        <v>45</v>
      </c>
      <c r="J187" s="22">
        <v>45</v>
      </c>
      <c r="K187" s="22">
        <v>10</v>
      </c>
      <c r="L187" s="3"/>
      <c r="M187" s="24" t="str">
        <f>ROUND((I187/GCD(I187,J187,K187)),1)&amp;":"&amp;ROUND((J187/GCD(I187,J187,K187)),1)&amp;":"&amp;ROUND((K187/GCD(I187,J187,K187)),1)</f>
        <v>9:9:2</v>
      </c>
      <c r="N187" s="22" t="str">
        <f>ROUND((I187/SUM(I187,J187,K187)), 2)&amp;":"&amp;ROUND((J187/SUM(I187,J187,K187)),2)&amp;":"&amp;ROUND((K187/SUM(I187,J187,K187)),2)</f>
        <v>0.45:0.45:0.1</v>
      </c>
      <c r="O187" s="22">
        <v>5.1559999999999997</v>
      </c>
    </row>
    <row r="188" spans="1:15" ht="14.5" customHeight="1" x14ac:dyDescent="0.35">
      <c r="A188" s="27"/>
      <c r="B188" s="27"/>
      <c r="C188" s="22"/>
      <c r="D188" t="s">
        <v>207</v>
      </c>
      <c r="E188" t="s">
        <v>208</v>
      </c>
      <c r="F188" s="22"/>
      <c r="I188" s="22"/>
      <c r="J188" s="22"/>
      <c r="K188" s="22"/>
      <c r="L188" s="3"/>
      <c r="M188" s="26"/>
      <c r="N188" s="22"/>
      <c r="O188" s="22"/>
    </row>
    <row r="189" spans="1:15" ht="14.5" customHeight="1" x14ac:dyDescent="0.35">
      <c r="A189" s="27"/>
      <c r="B189" s="27"/>
      <c r="C189" s="22"/>
      <c r="D189" t="s">
        <v>214</v>
      </c>
      <c r="E189" t="s">
        <v>215</v>
      </c>
      <c r="F189" s="22"/>
      <c r="I189" s="22"/>
      <c r="J189" s="22"/>
      <c r="K189" s="22"/>
      <c r="L189" s="3"/>
      <c r="M189" s="26"/>
      <c r="N189" s="22"/>
      <c r="O189" s="22"/>
    </row>
    <row r="190" spans="1:15" x14ac:dyDescent="0.35">
      <c r="A190" s="27">
        <v>77</v>
      </c>
      <c r="B190" s="27" t="s">
        <v>210</v>
      </c>
      <c r="C190" s="22" t="s">
        <v>217</v>
      </c>
      <c r="D190" t="s">
        <v>84</v>
      </c>
      <c r="E190" t="s">
        <v>85</v>
      </c>
      <c r="F190" s="22">
        <v>150</v>
      </c>
      <c r="I190" s="22">
        <v>42.5</v>
      </c>
      <c r="J190" s="22">
        <v>42.5</v>
      </c>
      <c r="K190" s="22">
        <v>15</v>
      </c>
      <c r="L190" s="3"/>
      <c r="M190" s="24" t="str">
        <f>ROUND((I190/GCD(I190,J190,K190)),1)&amp;":"&amp;ROUND((J190/GCD(I190,J190,K190)),1)&amp;":"&amp;ROUND((K190/GCD(I190,J190,K190)),1)</f>
        <v>14.2:14.2:5</v>
      </c>
      <c r="N190" s="22" t="str">
        <f>ROUND((I190/SUM(I190,J190,K190)), 3)&amp;":"&amp;ROUND((J190/SUM(I190,J190,K190)),3)&amp;":"&amp;ROUND((K190/SUM(I190,J190,K190)),3)</f>
        <v>0.425:0.425:0.15</v>
      </c>
      <c r="O190" s="22">
        <v>3.371</v>
      </c>
    </row>
    <row r="191" spans="1:15" ht="14.5" customHeight="1" x14ac:dyDescent="0.35">
      <c r="A191" s="27"/>
      <c r="B191" s="27"/>
      <c r="C191" s="22"/>
      <c r="D191" t="s">
        <v>207</v>
      </c>
      <c r="E191" t="s">
        <v>208</v>
      </c>
      <c r="F191" s="22"/>
      <c r="I191" s="22"/>
      <c r="J191" s="22"/>
      <c r="K191" s="22"/>
      <c r="L191" s="3"/>
      <c r="M191" s="26"/>
      <c r="N191" s="22"/>
      <c r="O191" s="22"/>
    </row>
    <row r="192" spans="1:15" ht="14.5" customHeight="1" x14ac:dyDescent="0.35">
      <c r="A192" s="27"/>
      <c r="B192" s="27"/>
      <c r="C192" s="22"/>
      <c r="D192" t="s">
        <v>214</v>
      </c>
      <c r="E192" t="s">
        <v>215</v>
      </c>
      <c r="F192" s="22"/>
      <c r="I192" s="22"/>
      <c r="J192" s="22"/>
      <c r="K192" s="22"/>
      <c r="L192" s="3"/>
      <c r="M192" s="26"/>
      <c r="N192" s="22"/>
      <c r="O192" s="22"/>
    </row>
    <row r="193" spans="1:15" x14ac:dyDescent="0.35">
      <c r="A193" s="27">
        <v>78</v>
      </c>
      <c r="B193" s="27" t="s">
        <v>210</v>
      </c>
      <c r="C193" s="22" t="s">
        <v>218</v>
      </c>
      <c r="D193" t="s">
        <v>84</v>
      </c>
      <c r="E193" t="s">
        <v>85</v>
      </c>
      <c r="F193" s="22">
        <v>147</v>
      </c>
      <c r="I193" s="22">
        <v>40</v>
      </c>
      <c r="J193" s="22">
        <v>40</v>
      </c>
      <c r="K193" s="22">
        <v>20</v>
      </c>
      <c r="L193" s="3"/>
      <c r="M193" s="24" t="str">
        <f>ROUND((I193/GCD(I193,J193,K193)),1)&amp;":"&amp;ROUND((J193/GCD(I193,J193,K193)),1)&amp;":"&amp;ROUND((K193/GCD(I193,J193,K193)),1)</f>
        <v>2:2:1</v>
      </c>
      <c r="N193" s="22" t="str">
        <f>ROUND((I193/SUM(I193,J193,K193)), 2)&amp;":"&amp;ROUND((J193/SUM(I193,J193,K193)),2)&amp;":"&amp;ROUND((K193/SUM(I193,J193,K193)),2)</f>
        <v>0.4:0.4:0.2</v>
      </c>
      <c r="O193" s="22">
        <v>3.0979999999999999</v>
      </c>
    </row>
    <row r="194" spans="1:15" ht="14.5" customHeight="1" x14ac:dyDescent="0.35">
      <c r="A194" s="27"/>
      <c r="B194" s="27"/>
      <c r="C194" s="22"/>
      <c r="D194" t="s">
        <v>207</v>
      </c>
      <c r="E194" t="s">
        <v>208</v>
      </c>
      <c r="F194" s="22"/>
      <c r="I194" s="22"/>
      <c r="J194" s="22"/>
      <c r="K194" s="22"/>
      <c r="L194" s="3"/>
      <c r="M194" s="26"/>
      <c r="N194" s="22"/>
      <c r="O194" s="22"/>
    </row>
    <row r="195" spans="1:15" ht="14.5" customHeight="1" x14ac:dyDescent="0.35">
      <c r="A195" s="27"/>
      <c r="B195" s="27"/>
      <c r="C195" s="22"/>
      <c r="D195" t="s">
        <v>214</v>
      </c>
      <c r="E195" t="s">
        <v>215</v>
      </c>
      <c r="F195" s="22"/>
      <c r="I195" s="22"/>
      <c r="J195" s="22"/>
      <c r="K195" s="22"/>
      <c r="L195" s="3"/>
      <c r="M195" s="26"/>
      <c r="N195" s="22"/>
      <c r="O195" s="22"/>
    </row>
    <row r="196" spans="1:15" x14ac:dyDescent="0.35">
      <c r="A196" s="27">
        <v>79</v>
      </c>
      <c r="B196" s="27" t="s">
        <v>210</v>
      </c>
      <c r="C196" s="22" t="s">
        <v>219</v>
      </c>
      <c r="D196" t="s">
        <v>84</v>
      </c>
      <c r="E196" t="s">
        <v>85</v>
      </c>
      <c r="F196" s="22">
        <v>183</v>
      </c>
      <c r="I196" s="22">
        <v>25</v>
      </c>
      <c r="J196" s="22">
        <v>75</v>
      </c>
      <c r="K196" s="22"/>
      <c r="L196" s="3"/>
      <c r="M196" s="26" t="str">
        <f>ROUND((I196/GCD(I196,J196)),1)&amp;":"&amp;ROUND((J196/GCD(I196,J196)),1)</f>
        <v>1:3</v>
      </c>
      <c r="N196" s="22" t="str">
        <f>ROUND((I196/SUM(I196,J196)), 2)&amp;":"&amp;ROUND((J196/SUM(I196,J196)),2)</f>
        <v>0.25:0.75</v>
      </c>
      <c r="O196" s="22">
        <v>4.4050000000000002</v>
      </c>
    </row>
    <row r="197" spans="1:15" ht="14.5" customHeight="1" x14ac:dyDescent="0.35">
      <c r="A197" s="27"/>
      <c r="B197" s="27"/>
      <c r="C197" s="22"/>
      <c r="D197" t="s">
        <v>207</v>
      </c>
      <c r="E197" t="s">
        <v>208</v>
      </c>
      <c r="F197" s="22"/>
      <c r="I197" s="22"/>
      <c r="J197" s="22"/>
      <c r="K197" s="22"/>
      <c r="L197" s="3"/>
      <c r="M197" s="26"/>
      <c r="N197" s="22"/>
      <c r="O197" s="22"/>
    </row>
    <row r="198" spans="1:15" ht="14.5" customHeight="1" x14ac:dyDescent="0.35">
      <c r="A198" s="27">
        <v>80</v>
      </c>
      <c r="B198" s="27" t="s">
        <v>210</v>
      </c>
      <c r="C198" s="22" t="s">
        <v>220</v>
      </c>
      <c r="D198" t="s">
        <v>84</v>
      </c>
      <c r="E198" t="s">
        <v>85</v>
      </c>
      <c r="F198" s="22">
        <v>173</v>
      </c>
      <c r="I198" s="22">
        <v>22.5</v>
      </c>
      <c r="J198" s="22">
        <v>67.5</v>
      </c>
      <c r="K198" s="22">
        <v>10</v>
      </c>
      <c r="L198" s="3"/>
      <c r="M198" s="24" t="str">
        <f>ROUND((I198/GCD(I198,J198,K198)),1)&amp;":"&amp;ROUND((J198/GCD(I198,J198,K198)),1)&amp;":"&amp;ROUND((K198/GCD(I198,J198,K198)),1)</f>
        <v>22.5:67.5:10</v>
      </c>
      <c r="N198" s="22" t="str">
        <f>ROUND((I198/SUM(I198,J198,K198)), 3)&amp;":"&amp;ROUND((J198/SUM(I198,J198,K198)),3)&amp;":"&amp;ROUND((K198/SUM(I198,J198,K198)),3)</f>
        <v>0.225:0.675:0.1</v>
      </c>
      <c r="O198" s="22">
        <v>4.024</v>
      </c>
    </row>
    <row r="199" spans="1:15" x14ac:dyDescent="0.35">
      <c r="A199" s="27"/>
      <c r="B199" s="27"/>
      <c r="C199" s="22"/>
      <c r="D199" t="s">
        <v>207</v>
      </c>
      <c r="E199" t="s">
        <v>208</v>
      </c>
      <c r="F199" s="22"/>
      <c r="I199" s="22"/>
      <c r="J199" s="22"/>
      <c r="K199" s="22"/>
      <c r="L199" s="3"/>
      <c r="M199" s="26"/>
      <c r="N199" s="22"/>
      <c r="O199" s="22"/>
    </row>
    <row r="200" spans="1:15" ht="14.5" customHeight="1" x14ac:dyDescent="0.35">
      <c r="A200" s="27"/>
      <c r="B200" s="27"/>
      <c r="C200" s="22"/>
      <c r="D200" t="s">
        <v>214</v>
      </c>
      <c r="E200" t="s">
        <v>215</v>
      </c>
      <c r="F200" s="22"/>
      <c r="I200" s="22"/>
      <c r="J200" s="22"/>
      <c r="K200" s="22"/>
      <c r="L200" s="3"/>
      <c r="M200" s="26"/>
      <c r="N200" s="22"/>
      <c r="O200" s="22"/>
    </row>
    <row r="201" spans="1:15" x14ac:dyDescent="0.35">
      <c r="A201" s="27">
        <v>81</v>
      </c>
      <c r="B201" s="27" t="s">
        <v>210</v>
      </c>
      <c r="C201" s="22" t="s">
        <v>221</v>
      </c>
      <c r="D201" t="s">
        <v>222</v>
      </c>
      <c r="E201" t="s">
        <v>223</v>
      </c>
      <c r="F201" s="22">
        <v>191</v>
      </c>
      <c r="I201" s="22">
        <v>50</v>
      </c>
      <c r="J201" s="22">
        <v>50</v>
      </c>
      <c r="K201" s="22"/>
      <c r="L201" s="3"/>
      <c r="M201" s="26" t="str">
        <f>ROUND((I201/GCD(I201,J201)),1)&amp;":"&amp;ROUND((J201/GCD(I201,J201)),1)</f>
        <v>1:1</v>
      </c>
      <c r="N201" s="22" t="str">
        <f>ROUND((I201/SUM(I201,J201)), 2)&amp;":"&amp;ROUND((J201/SUM(I201,J201)),2)</f>
        <v>0.5:0.5</v>
      </c>
      <c r="O201" s="22">
        <v>6.75</v>
      </c>
    </row>
    <row r="202" spans="1:15" ht="14.5" customHeight="1" x14ac:dyDescent="0.35">
      <c r="A202" s="27"/>
      <c r="B202" s="27"/>
      <c r="C202" s="22"/>
      <c r="D202" t="s">
        <v>207</v>
      </c>
      <c r="E202" t="s">
        <v>208</v>
      </c>
      <c r="F202" s="22"/>
      <c r="I202" s="22"/>
      <c r="J202" s="22"/>
      <c r="K202" s="22"/>
      <c r="L202" s="3"/>
      <c r="M202" s="26"/>
      <c r="N202" s="22"/>
      <c r="O202" s="22"/>
    </row>
    <row r="203" spans="1:15" x14ac:dyDescent="0.35">
      <c r="A203" s="27">
        <v>82</v>
      </c>
      <c r="B203" s="27" t="s">
        <v>210</v>
      </c>
      <c r="C203" s="22" t="s">
        <v>224</v>
      </c>
      <c r="D203" t="s">
        <v>222</v>
      </c>
      <c r="E203" t="s">
        <v>223</v>
      </c>
      <c r="F203" s="22">
        <v>185</v>
      </c>
      <c r="I203" s="22">
        <v>45</v>
      </c>
      <c r="J203" s="22">
        <v>45</v>
      </c>
      <c r="K203" s="22">
        <v>10</v>
      </c>
      <c r="L203" s="3"/>
      <c r="M203" s="24" t="str">
        <f>ROUND((I203/GCD(I203,J203,K203)),1)&amp;":"&amp;ROUND((J203/GCD(I203,J203,K203)),1)&amp;":"&amp;ROUND((K203/GCD(I203,J203,K203)),1)</f>
        <v>9:9:2</v>
      </c>
      <c r="N203" s="22" t="str">
        <f>ROUND((I203/SUM(I203,J203,K203)), 2)&amp;":"&amp;ROUND((J203/SUM(I203,J203,K203)),2)&amp;":"&amp;ROUND((K203/SUM(I203,J203,K203)),2)</f>
        <v>0.45:0.45:0.1</v>
      </c>
      <c r="O203" s="22">
        <v>5.6280000000000001</v>
      </c>
    </row>
    <row r="204" spans="1:15" ht="14.5" customHeight="1" x14ac:dyDescent="0.35">
      <c r="A204" s="27"/>
      <c r="B204" s="27"/>
      <c r="C204" s="22"/>
      <c r="D204" t="s">
        <v>207</v>
      </c>
      <c r="E204" t="s">
        <v>208</v>
      </c>
      <c r="F204" s="22"/>
      <c r="I204" s="22"/>
      <c r="J204" s="22"/>
      <c r="K204" s="22"/>
      <c r="L204" s="3"/>
      <c r="M204" s="26"/>
      <c r="N204" s="22"/>
      <c r="O204" s="22"/>
    </row>
    <row r="205" spans="1:15" ht="14.5" customHeight="1" x14ac:dyDescent="0.35">
      <c r="A205" s="27"/>
      <c r="B205" s="27"/>
      <c r="C205" s="22"/>
      <c r="D205" t="s">
        <v>214</v>
      </c>
      <c r="E205" t="s">
        <v>215</v>
      </c>
      <c r="F205" s="22"/>
      <c r="I205" s="22"/>
      <c r="J205" s="22"/>
      <c r="K205" s="22"/>
      <c r="L205" s="3"/>
      <c r="M205" s="26"/>
      <c r="N205" s="22"/>
      <c r="O205" s="22"/>
    </row>
    <row r="206" spans="1:15" x14ac:dyDescent="0.35">
      <c r="A206" s="27">
        <v>83</v>
      </c>
      <c r="B206" s="27" t="s">
        <v>210</v>
      </c>
      <c r="C206" s="22" t="s">
        <v>225</v>
      </c>
      <c r="D206" t="s">
        <v>226</v>
      </c>
      <c r="E206" t="s">
        <v>223</v>
      </c>
      <c r="F206" s="22">
        <v>191</v>
      </c>
      <c r="I206" s="22">
        <v>50</v>
      </c>
      <c r="J206" s="22">
        <v>50</v>
      </c>
      <c r="K206" s="22"/>
      <c r="L206" s="3"/>
      <c r="M206" s="26" t="str">
        <f>ROUND((I206/GCD(I206,J206)),1)&amp;":"&amp;ROUND((J206/GCD(I206,J206)),1)</f>
        <v>1:1</v>
      </c>
      <c r="N206" s="22" t="str">
        <f>ROUND((I206/SUM(I206,J206)), 2)&amp;":"&amp;ROUND((J206/SUM(I206,J206)),2)</f>
        <v>0.5:0.5</v>
      </c>
      <c r="O206" s="22">
        <v>6.3689999999999998</v>
      </c>
    </row>
    <row r="207" spans="1:15" ht="14.5" customHeight="1" x14ac:dyDescent="0.35">
      <c r="A207" s="27"/>
      <c r="B207" s="27"/>
      <c r="C207" s="22"/>
      <c r="D207" t="s">
        <v>207</v>
      </c>
      <c r="E207" t="s">
        <v>208</v>
      </c>
      <c r="F207" s="22"/>
      <c r="I207" s="22"/>
      <c r="J207" s="22"/>
      <c r="K207" s="22"/>
      <c r="L207" s="3"/>
      <c r="M207" s="26"/>
      <c r="N207" s="22"/>
      <c r="O207" s="22"/>
    </row>
    <row r="208" spans="1:15" x14ac:dyDescent="0.35">
      <c r="A208" s="27">
        <v>84</v>
      </c>
      <c r="B208" s="27" t="s">
        <v>210</v>
      </c>
      <c r="C208" s="22" t="s">
        <v>227</v>
      </c>
      <c r="D208" t="s">
        <v>226</v>
      </c>
      <c r="E208" t="s">
        <v>223</v>
      </c>
      <c r="F208" s="22">
        <v>185</v>
      </c>
      <c r="I208" s="22">
        <v>45</v>
      </c>
      <c r="J208" s="22">
        <v>45</v>
      </c>
      <c r="K208" s="22">
        <v>10</v>
      </c>
      <c r="L208" s="3"/>
      <c r="M208" s="24" t="str">
        <f>ROUND((I208/GCD(I208,J208,K208)),1)&amp;":"&amp;ROUND((J208/GCD(I208,J208,K208)),1)&amp;":"&amp;ROUND((K208/GCD(I208,J208,K208)),1)</f>
        <v>9:9:2</v>
      </c>
      <c r="N208" s="22" t="str">
        <f>ROUND((I208/SUM(I208,J208,K208)), 2)&amp;":"&amp;ROUND((J208/SUM(I208,J208,K208)),2)&amp;":"&amp;ROUND((K208/SUM(I208,J208,K208)),2)</f>
        <v>0.45:0.45:0.1</v>
      </c>
      <c r="O208" s="22">
        <v>5.9429999999999996</v>
      </c>
    </row>
    <row r="209" spans="1:15" ht="14.5" customHeight="1" x14ac:dyDescent="0.35">
      <c r="A209" s="27"/>
      <c r="B209" s="27"/>
      <c r="C209" s="22"/>
      <c r="D209" t="s">
        <v>207</v>
      </c>
      <c r="E209" t="s">
        <v>208</v>
      </c>
      <c r="F209" s="22"/>
      <c r="I209" s="22"/>
      <c r="J209" s="22"/>
      <c r="K209" s="22"/>
      <c r="L209" s="3"/>
      <c r="M209" s="26"/>
      <c r="N209" s="22"/>
      <c r="O209" s="22"/>
    </row>
    <row r="210" spans="1:15" ht="14.5" customHeight="1" x14ac:dyDescent="0.35">
      <c r="A210" s="27"/>
      <c r="B210" s="27"/>
      <c r="C210" s="22"/>
      <c r="D210" t="s">
        <v>214</v>
      </c>
      <c r="E210" t="s">
        <v>215</v>
      </c>
      <c r="F210" s="22"/>
      <c r="I210" s="22"/>
      <c r="J210" s="22"/>
      <c r="K210" s="22"/>
      <c r="L210" s="3"/>
      <c r="M210" s="26"/>
      <c r="N210" s="22"/>
      <c r="O210" s="22"/>
    </row>
    <row r="211" spans="1:15" s="9" customFormat="1" ht="16" customHeight="1" x14ac:dyDescent="0.35">
      <c r="A211" s="29">
        <v>85</v>
      </c>
      <c r="B211" s="30" t="s">
        <v>44</v>
      </c>
      <c r="C211" s="30" t="s">
        <v>228</v>
      </c>
      <c r="D211" s="9" t="s">
        <v>46</v>
      </c>
      <c r="E211" s="9" t="s">
        <v>47</v>
      </c>
      <c r="F211" s="30">
        <v>236</v>
      </c>
      <c r="G211" s="8"/>
      <c r="H211" s="8"/>
      <c r="I211" s="30">
        <v>50.4</v>
      </c>
      <c r="J211" s="30">
        <v>49.6</v>
      </c>
      <c r="L211" s="8"/>
      <c r="M211" s="26" t="str">
        <f>ROUND((I211/GCD(I211,J211)),1)&amp;":"&amp;ROUND((J211/GCD(I211,J211)),1)</f>
        <v>50.4:49.6</v>
      </c>
      <c r="N211" s="22" t="str">
        <f>ROUND((I211/SUM(I211,J211)), 32)&amp;":"&amp;ROUND((J211/SUM(I211,J211)),3)</f>
        <v>0.504:0.496</v>
      </c>
      <c r="O211" s="30">
        <v>1.292</v>
      </c>
    </row>
    <row r="212" spans="1:15" s="9" customFormat="1" x14ac:dyDescent="0.35">
      <c r="A212" s="29"/>
      <c r="B212" s="30"/>
      <c r="C212" s="30"/>
      <c r="D212" s="9" t="s">
        <v>48</v>
      </c>
      <c r="E212" s="9" t="s">
        <v>49</v>
      </c>
      <c r="F212" s="30"/>
      <c r="G212" s="8"/>
      <c r="H212" s="8"/>
      <c r="I212" s="30"/>
      <c r="J212" s="30"/>
      <c r="L212" s="8"/>
      <c r="M212" s="26"/>
      <c r="N212" s="22"/>
      <c r="O212" s="30"/>
    </row>
    <row r="213" spans="1:15" s="9" customFormat="1" ht="16" customHeight="1" x14ac:dyDescent="0.35">
      <c r="A213" s="29">
        <v>86</v>
      </c>
      <c r="B213" s="30" t="s">
        <v>44</v>
      </c>
      <c r="C213" s="30" t="s">
        <v>229</v>
      </c>
      <c r="D213" s="9" t="s">
        <v>46</v>
      </c>
      <c r="E213" s="9" t="s">
        <v>47</v>
      </c>
      <c r="F213" s="30">
        <v>234</v>
      </c>
      <c r="G213" s="8"/>
      <c r="H213" s="8"/>
      <c r="I213" s="30">
        <v>51.2</v>
      </c>
      <c r="J213" s="30">
        <v>48.8</v>
      </c>
      <c r="L213" s="8"/>
      <c r="M213" s="26" t="str">
        <f>ROUND((I213/GCD(I213,J213)),1)&amp;":"&amp;ROUND((J213/GCD(I213,J213)),1)</f>
        <v>17.1:16.3</v>
      </c>
      <c r="N213" s="22" t="str">
        <f>ROUND((I213/SUM(I213,J213)), 32)&amp;":"&amp;ROUND((J213/SUM(I213,J213)),3)</f>
        <v>0.512:0.488</v>
      </c>
      <c r="O213" s="30">
        <v>1.3080000000000001</v>
      </c>
    </row>
    <row r="214" spans="1:15" s="9" customFormat="1" x14ac:dyDescent="0.35">
      <c r="A214" s="29"/>
      <c r="B214" s="30"/>
      <c r="C214" s="30"/>
      <c r="D214" s="9" t="s">
        <v>48</v>
      </c>
      <c r="E214" s="9" t="s">
        <v>49</v>
      </c>
      <c r="F214" s="30"/>
      <c r="G214" s="8"/>
      <c r="H214" s="8"/>
      <c r="I214" s="30"/>
      <c r="J214" s="30"/>
      <c r="L214" s="8"/>
      <c r="M214" s="26"/>
      <c r="N214" s="22"/>
      <c r="O214" s="30"/>
    </row>
    <row r="215" spans="1:15" s="9" customFormat="1" ht="16" customHeight="1" x14ac:dyDescent="0.35">
      <c r="A215" s="29">
        <v>87</v>
      </c>
      <c r="B215" s="30" t="s">
        <v>44</v>
      </c>
      <c r="C215" s="30" t="s">
        <v>230</v>
      </c>
      <c r="D215" s="9" t="s">
        <v>46</v>
      </c>
      <c r="E215" s="9" t="s">
        <v>47</v>
      </c>
      <c r="F215" s="30">
        <v>231</v>
      </c>
      <c r="G215" s="8"/>
      <c r="H215" s="8"/>
      <c r="I215" s="30">
        <v>51.9</v>
      </c>
      <c r="J215" s="30">
        <v>48.1</v>
      </c>
      <c r="L215" s="8"/>
      <c r="M215" s="26" t="str">
        <f>ROUND((I215/GCD(I215,J215)),1)&amp;":"&amp;ROUND((J215/GCD(I215,J215)),1)</f>
        <v>17.3:16</v>
      </c>
      <c r="N215" s="22" t="str">
        <f>ROUND((I215/SUM(I215,J215)), 32)&amp;":"&amp;ROUND((J215/SUM(I215,J215)),3)</f>
        <v>0.519:0.481</v>
      </c>
      <c r="O215" s="30">
        <v>1.607</v>
      </c>
    </row>
    <row r="216" spans="1:15" s="9" customFormat="1" x14ac:dyDescent="0.35">
      <c r="A216" s="29"/>
      <c r="B216" s="30"/>
      <c r="C216" s="30"/>
      <c r="D216" s="9" t="s">
        <v>48</v>
      </c>
      <c r="E216" s="9" t="s">
        <v>49</v>
      </c>
      <c r="F216" s="30"/>
      <c r="G216" s="8"/>
      <c r="H216" s="8"/>
      <c r="I216" s="30"/>
      <c r="J216" s="30"/>
      <c r="L216" s="8"/>
      <c r="M216" s="26"/>
      <c r="N216" s="22"/>
      <c r="O216" s="30"/>
    </row>
    <row r="217" spans="1:15" x14ac:dyDescent="0.35">
      <c r="A217" s="29">
        <v>88</v>
      </c>
      <c r="B217" s="30" t="s">
        <v>44</v>
      </c>
      <c r="C217" s="30" t="s">
        <v>231</v>
      </c>
      <c r="D217" s="9" t="s">
        <v>46</v>
      </c>
      <c r="E217" s="9" t="s">
        <v>47</v>
      </c>
      <c r="F217" s="30">
        <v>229</v>
      </c>
      <c r="I217" s="30">
        <v>52.4</v>
      </c>
      <c r="J217" s="30">
        <v>47.6</v>
      </c>
      <c r="M217" s="26" t="str">
        <f>ROUND((I217/GCD(I217,J217)),1)&amp;":"&amp;ROUND((J217/GCD(I217,J217)),1)</f>
        <v>52.4:47.6</v>
      </c>
      <c r="N217" s="22" t="str">
        <f>ROUND((I217/SUM(I217,J217)), 32)&amp;":"&amp;ROUND((J217/SUM(I217,J217)),3)</f>
        <v>0.524:0.476</v>
      </c>
      <c r="O217" s="30">
        <v>1.403</v>
      </c>
    </row>
    <row r="218" spans="1:15" x14ac:dyDescent="0.35">
      <c r="A218" s="29"/>
      <c r="B218" s="30"/>
      <c r="C218" s="30"/>
      <c r="D218" s="9" t="s">
        <v>48</v>
      </c>
      <c r="E218" s="9" t="s">
        <v>49</v>
      </c>
      <c r="F218" s="30"/>
      <c r="I218" s="30"/>
      <c r="J218" s="30"/>
      <c r="M218" s="26"/>
      <c r="N218" s="22"/>
      <c r="O218" s="30"/>
    </row>
    <row r="219" spans="1:15" x14ac:dyDescent="0.35">
      <c r="A219" s="29">
        <v>89</v>
      </c>
      <c r="B219" s="22" t="s">
        <v>82</v>
      </c>
      <c r="C219" s="22" t="s">
        <v>232</v>
      </c>
      <c r="D219" t="s">
        <v>84</v>
      </c>
      <c r="E219" t="s">
        <v>85</v>
      </c>
      <c r="F219" s="22">
        <v>138.80000000000001</v>
      </c>
      <c r="G219" s="3">
        <v>90</v>
      </c>
      <c r="H219" s="3">
        <v>340.41</v>
      </c>
      <c r="I219" s="22">
        <v>70.94</v>
      </c>
      <c r="J219" s="22">
        <v>3.98</v>
      </c>
      <c r="K219" s="22">
        <v>25.08</v>
      </c>
      <c r="M219" s="24" t="str">
        <f>ROUND((I219/GCD(I219,J219,K219)),1)&amp;":"&amp;ROUND((J219/GCD(I219,J219,K219)),1)&amp;":"&amp;ROUND((K219/GCD(I219,J219,K219)),1)</f>
        <v>70.9:4:25.1</v>
      </c>
      <c r="N219" s="22" t="str">
        <f>ROUND((I219/SUM(I219,J219,K219)), 2)&amp;":"&amp;ROUND((J219/SUM(I219,J219,K219)),2)&amp;":"&amp;ROUND((K219/SUM(I219,J219,K219)),2)</f>
        <v>0.71:0.04:0.25</v>
      </c>
      <c r="O219" s="22">
        <v>2.3260000000000001</v>
      </c>
    </row>
    <row r="220" spans="1:15" x14ac:dyDescent="0.35">
      <c r="A220" s="29"/>
      <c r="B220" s="22"/>
      <c r="C220" s="22"/>
      <c r="D220" t="s">
        <v>233</v>
      </c>
      <c r="E220" s="9" t="s">
        <v>234</v>
      </c>
      <c r="F220" s="22"/>
      <c r="G220" s="3">
        <v>10</v>
      </c>
      <c r="I220" s="22"/>
      <c r="J220" s="22"/>
      <c r="K220" s="22"/>
      <c r="M220" s="26"/>
      <c r="N220" s="22"/>
      <c r="O220" s="22"/>
    </row>
    <row r="221" spans="1:15" x14ac:dyDescent="0.35">
      <c r="A221" s="29"/>
      <c r="B221" s="22"/>
      <c r="C221" s="22"/>
      <c r="D221" t="s">
        <v>86</v>
      </c>
      <c r="E221" t="s">
        <v>87</v>
      </c>
      <c r="F221" s="22"/>
      <c r="G221" s="3">
        <v>21</v>
      </c>
      <c r="H221" s="3">
        <v>198.26</v>
      </c>
      <c r="I221" s="22"/>
      <c r="J221" s="22"/>
      <c r="K221" s="22"/>
      <c r="M221" s="26"/>
      <c r="N221" s="22"/>
      <c r="O221" s="22"/>
    </row>
    <row r="222" spans="1:15" ht="14.5" customHeight="1" x14ac:dyDescent="0.35">
      <c r="A222" s="29">
        <v>90</v>
      </c>
      <c r="B222" s="22" t="s">
        <v>82</v>
      </c>
      <c r="C222" s="22" t="s">
        <v>235</v>
      </c>
      <c r="D222" t="s">
        <v>84</v>
      </c>
      <c r="E222" t="s">
        <v>85</v>
      </c>
      <c r="F222" s="22">
        <v>138.80000000000001</v>
      </c>
      <c r="G222" s="3">
        <v>80</v>
      </c>
      <c r="H222" s="3">
        <v>340.41</v>
      </c>
      <c r="I222" s="22">
        <v>65.62</v>
      </c>
      <c r="J222" s="22">
        <v>8.2799999999999994</v>
      </c>
      <c r="K222" s="22">
        <v>26.09</v>
      </c>
      <c r="M222" s="24" t="str">
        <f>ROUND((I222/GCD(I222,J222,K222)),1)&amp;":"&amp;ROUND((J222/GCD(I222,J222,K222)),1)&amp;":"&amp;ROUND((K222/GCD(I222,J222,K222)),1)</f>
        <v>65.6:8.3:26.1</v>
      </c>
      <c r="N222" s="22" t="str">
        <f>ROUND((I222/SUM(I222,J222,K222)), 2)&amp;":"&amp;ROUND((J222/SUM(I222,J222,K222)),2)&amp;":"&amp;ROUND((K222/SUM(I222,J222,K222)),2)</f>
        <v>0.66:0.08:0.26</v>
      </c>
      <c r="O222" s="22">
        <v>2.0099999999999998</v>
      </c>
    </row>
    <row r="223" spans="1:15" ht="14.5" customHeight="1" x14ac:dyDescent="0.35">
      <c r="A223" s="29"/>
      <c r="B223" s="22"/>
      <c r="C223" s="22"/>
      <c r="D223" t="s">
        <v>233</v>
      </c>
      <c r="E223" s="9" t="s">
        <v>234</v>
      </c>
      <c r="F223" s="22"/>
      <c r="G223" s="3">
        <v>20</v>
      </c>
      <c r="I223" s="22"/>
      <c r="J223" s="22"/>
      <c r="K223" s="22"/>
      <c r="M223" s="26"/>
      <c r="N223" s="22"/>
      <c r="O223" s="22"/>
    </row>
    <row r="224" spans="1:15" ht="14.5" customHeight="1" x14ac:dyDescent="0.35">
      <c r="A224" s="29"/>
      <c r="B224" s="22"/>
      <c r="C224" s="22"/>
      <c r="D224" t="s">
        <v>86</v>
      </c>
      <c r="E224" t="s">
        <v>87</v>
      </c>
      <c r="F224" s="22"/>
      <c r="G224" s="3">
        <v>21</v>
      </c>
      <c r="H224" s="3">
        <v>198.26</v>
      </c>
      <c r="I224" s="22"/>
      <c r="J224" s="22"/>
      <c r="K224" s="22"/>
      <c r="M224" s="26"/>
      <c r="N224" s="22"/>
      <c r="O224" s="22"/>
    </row>
    <row r="225" spans="1:15" ht="14.5" customHeight="1" x14ac:dyDescent="0.35">
      <c r="A225" s="29">
        <v>91</v>
      </c>
      <c r="B225" s="22" t="s">
        <v>82</v>
      </c>
      <c r="C225" s="22" t="s">
        <v>236</v>
      </c>
      <c r="D225" t="s">
        <v>84</v>
      </c>
      <c r="E225" t="s">
        <v>85</v>
      </c>
      <c r="F225" s="22">
        <v>138.80000000000001</v>
      </c>
      <c r="G225" s="3">
        <v>80</v>
      </c>
      <c r="H225" s="3">
        <v>340.41</v>
      </c>
      <c r="I225" s="22">
        <v>59.85</v>
      </c>
      <c r="J225" s="22">
        <v>12.95</v>
      </c>
      <c r="K225" s="22">
        <v>27.2</v>
      </c>
      <c r="M225" s="24" t="str">
        <f>ROUND((I225/GCD(I225,J225,K225)),1)&amp;":"&amp;ROUND((J225/GCD(I225,J225,K225)),1)&amp;":"&amp;ROUND((K225/GCD(I225,J225,K225)),1)</f>
        <v>59.9:13:27.2</v>
      </c>
      <c r="N225" s="22" t="str">
        <f>ROUND((I225/SUM(I225,J225,K225)), 2)&amp;":"&amp;ROUND((J225/SUM(I225,J225,K225)),2)&amp;":"&amp;ROUND((K225/SUM(I225,J225,K225)),2)</f>
        <v>0.6:0.13:0.27</v>
      </c>
      <c r="O225" s="22">
        <v>1.8140000000000001</v>
      </c>
    </row>
    <row r="226" spans="1:15" ht="14.5" customHeight="1" x14ac:dyDescent="0.35">
      <c r="A226" s="29"/>
      <c r="B226" s="22"/>
      <c r="C226" s="22"/>
      <c r="D226" t="s">
        <v>233</v>
      </c>
      <c r="E226" s="9" t="s">
        <v>234</v>
      </c>
      <c r="F226" s="22"/>
      <c r="G226" s="3">
        <v>20</v>
      </c>
      <c r="I226" s="22"/>
      <c r="J226" s="22"/>
      <c r="K226" s="22"/>
      <c r="M226" s="26"/>
      <c r="N226" s="22"/>
      <c r="O226" s="22"/>
    </row>
    <row r="227" spans="1:15" ht="14.5" customHeight="1" x14ac:dyDescent="0.35">
      <c r="A227" s="29"/>
      <c r="B227" s="22"/>
      <c r="C227" s="22"/>
      <c r="D227" t="s">
        <v>86</v>
      </c>
      <c r="E227" t="s">
        <v>87</v>
      </c>
      <c r="F227" s="22"/>
      <c r="G227" s="3">
        <v>21</v>
      </c>
      <c r="H227" s="3">
        <v>198.26</v>
      </c>
      <c r="I227" s="22"/>
      <c r="J227" s="22"/>
      <c r="K227" s="22"/>
      <c r="M227" s="26"/>
      <c r="N227" s="22"/>
      <c r="O227" s="22"/>
    </row>
    <row r="228" spans="1:15" x14ac:dyDescent="0.35">
      <c r="A228" s="27">
        <v>92</v>
      </c>
      <c r="B228" s="22" t="s">
        <v>237</v>
      </c>
      <c r="C228" s="22"/>
      <c r="D228" t="s">
        <v>128</v>
      </c>
      <c r="F228" s="22">
        <v>79</v>
      </c>
      <c r="I228" s="22">
        <v>50</v>
      </c>
      <c r="J228" s="22">
        <v>50</v>
      </c>
      <c r="K228" s="22"/>
      <c r="M228" s="26" t="str">
        <f>ROUND((I228/GCD(I228,J228)),1)&amp;":"&amp;ROUND((J228/GCD(I228,J228)),1)</f>
        <v>1:1</v>
      </c>
      <c r="N228" s="22" t="str">
        <f>ROUND((I228/SUM(I228,J228)), 32)&amp;":"&amp;ROUND((J228/SUM(I228,J228)),3)</f>
        <v>0.5:0.5</v>
      </c>
      <c r="O228" s="22">
        <v>1.044</v>
      </c>
    </row>
    <row r="229" spans="1:15" x14ac:dyDescent="0.35">
      <c r="A229" s="27"/>
      <c r="B229" s="22"/>
      <c r="C229" s="22"/>
      <c r="D229" t="s">
        <v>238</v>
      </c>
      <c r="F229" s="22"/>
      <c r="I229" s="22"/>
      <c r="J229" s="22"/>
      <c r="K229" s="22"/>
      <c r="M229" s="26"/>
      <c r="N229" s="22"/>
      <c r="O229" s="22"/>
    </row>
    <row r="230" spans="1:15" ht="14.5" customHeight="1" x14ac:dyDescent="0.35">
      <c r="A230" s="29">
        <v>93</v>
      </c>
      <c r="B230" s="22" t="s">
        <v>239</v>
      </c>
      <c r="C230" s="22"/>
      <c r="D230" t="s">
        <v>84</v>
      </c>
      <c r="E230" t="s">
        <v>85</v>
      </c>
      <c r="F230" s="22">
        <v>41</v>
      </c>
      <c r="I230" s="22">
        <v>60</v>
      </c>
      <c r="J230" s="22">
        <v>40</v>
      </c>
      <c r="K230" s="22">
        <v>10</v>
      </c>
      <c r="M230" s="24" t="str">
        <f>ROUND((I230/GCD(I230,J230,K230)),1)&amp;":"&amp;ROUND((J230/GCD(I230,J230,K230)),1)&amp;":"&amp;ROUND((K230/GCD(I230,J230,K230)),1)</f>
        <v>6:4:1</v>
      </c>
      <c r="N230" s="22" t="str">
        <f>ROUND((I230/SUM(I230,J230,K230)), 2)&amp;":"&amp;ROUND((J230/SUM(I230,J230,K230)),2)&amp;":"&amp;ROUND((K230/SUM(I230,J230,K230)),2)</f>
        <v>0.55:0.36:0.09</v>
      </c>
      <c r="O230" s="22">
        <v>1.0209999999999999</v>
      </c>
    </row>
    <row r="231" spans="1:15" ht="14.5" customHeight="1" x14ac:dyDescent="0.35">
      <c r="A231" s="29"/>
      <c r="B231" s="22"/>
      <c r="C231" s="22"/>
      <c r="D231" t="s">
        <v>240</v>
      </c>
      <c r="E231" s="9" t="s">
        <v>241</v>
      </c>
      <c r="F231" s="22"/>
      <c r="I231" s="22"/>
      <c r="J231" s="22"/>
      <c r="K231" s="22"/>
      <c r="M231" s="26"/>
      <c r="N231" s="22"/>
      <c r="O231" s="22"/>
    </row>
    <row r="232" spans="1:15" ht="14.5" customHeight="1" x14ac:dyDescent="0.35">
      <c r="A232" s="29"/>
      <c r="B232" s="22"/>
      <c r="C232" s="22"/>
      <c r="D232" t="s">
        <v>242</v>
      </c>
      <c r="E232" t="s">
        <v>87</v>
      </c>
      <c r="F232" s="22"/>
      <c r="I232" s="22"/>
      <c r="J232" s="22"/>
      <c r="K232" s="22"/>
      <c r="M232" s="26"/>
      <c r="N232" s="22"/>
      <c r="O232" s="22"/>
    </row>
    <row r="233" spans="1:15" x14ac:dyDescent="0.35">
      <c r="A233" s="29">
        <v>94</v>
      </c>
      <c r="B233" s="22" t="s">
        <v>50</v>
      </c>
      <c r="C233" s="22" t="s">
        <v>243</v>
      </c>
      <c r="D233" t="s">
        <v>52</v>
      </c>
      <c r="E233" t="s">
        <v>53</v>
      </c>
      <c r="F233" s="22">
        <v>57.73</v>
      </c>
      <c r="I233" s="22">
        <v>4</v>
      </c>
      <c r="J233" s="22">
        <v>1</v>
      </c>
      <c r="K233" s="23">
        <v>2</v>
      </c>
      <c r="M233" s="24" t="str">
        <f>ROUND((I233/GCD(I233,J233,K233)),1)&amp;":"&amp;ROUND((J233/GCD(I233,J233,K233)),1)&amp;":"&amp;ROUND((K233/GCD(I233,J233,K233)),1)</f>
        <v>4:1:2</v>
      </c>
      <c r="N233" s="22" t="str">
        <f>ROUND((I233/SUM(I233,J233,K233)), 3)&amp;":"&amp;ROUND((J233/SUM(I233,J233,K233)),3)&amp;":"&amp;ROUND((K233/SUM(I233,J233,K233)),3)</f>
        <v>0.571:0.143:0.286</v>
      </c>
      <c r="O233" s="22">
        <v>9.391</v>
      </c>
    </row>
    <row r="234" spans="1:15" ht="14.5" customHeight="1" x14ac:dyDescent="0.35">
      <c r="A234" s="29"/>
      <c r="B234" s="22"/>
      <c r="C234" s="22"/>
      <c r="D234" t="s">
        <v>54</v>
      </c>
      <c r="E234" t="s">
        <v>244</v>
      </c>
      <c r="F234" s="22"/>
      <c r="I234" s="22"/>
      <c r="J234" s="22"/>
      <c r="K234" s="23"/>
      <c r="M234" s="24"/>
      <c r="N234" s="22"/>
      <c r="O234" s="22"/>
    </row>
    <row r="235" spans="1:15" ht="14.5" customHeight="1" x14ac:dyDescent="0.35">
      <c r="A235" s="29"/>
      <c r="B235" s="22"/>
      <c r="C235" s="22"/>
      <c r="D235" t="s">
        <v>245</v>
      </c>
      <c r="E235" t="s">
        <v>57</v>
      </c>
      <c r="F235" s="22"/>
      <c r="I235" s="22"/>
      <c r="J235" s="22"/>
      <c r="K235" s="23"/>
      <c r="M235" s="24"/>
      <c r="N235" s="22"/>
      <c r="O235" s="22"/>
    </row>
    <row r="236" spans="1:15" x14ac:dyDescent="0.35">
      <c r="A236" s="29">
        <v>95</v>
      </c>
      <c r="B236" s="22" t="s">
        <v>50</v>
      </c>
      <c r="C236" s="22" t="s">
        <v>246</v>
      </c>
      <c r="D236" t="s">
        <v>52</v>
      </c>
      <c r="E236" t="s">
        <v>53</v>
      </c>
      <c r="F236" s="22">
        <v>92.92</v>
      </c>
      <c r="I236" s="22">
        <v>6</v>
      </c>
      <c r="J236" s="22">
        <v>1</v>
      </c>
      <c r="K236" s="22">
        <v>3.33</v>
      </c>
      <c r="M236" s="24" t="str">
        <f>ROUND((I236/GCD(I236,J236,K236)),1)&amp;":"&amp;ROUND((J236/GCD(I236,J236,K236)),1)&amp;":"&amp;ROUND((K236/GCD(I236,J236,K236)),1)</f>
        <v>6:1:3.3</v>
      </c>
      <c r="N236" s="22" t="str">
        <f>ROUND((I236/SUM(I236,J236,K236)), 3)&amp;":"&amp;ROUND((J236/SUM(I236,J236,K236)),3)&amp;":"&amp;ROUND((K236/SUM(I236,J236,K236)),3)</f>
        <v>0.581:0.097:0.322</v>
      </c>
      <c r="O236" s="22">
        <v>9.34</v>
      </c>
    </row>
    <row r="237" spans="1:15" x14ac:dyDescent="0.35">
      <c r="A237" s="29"/>
      <c r="B237" s="22"/>
      <c r="C237" s="22"/>
      <c r="D237" t="s">
        <v>54</v>
      </c>
      <c r="E237" t="s">
        <v>244</v>
      </c>
      <c r="F237" s="22"/>
      <c r="I237" s="22"/>
      <c r="J237" s="22"/>
      <c r="K237" s="22"/>
      <c r="M237" s="24"/>
      <c r="N237" s="22"/>
      <c r="O237" s="22"/>
    </row>
    <row r="238" spans="1:15" x14ac:dyDescent="0.35">
      <c r="A238" s="29"/>
      <c r="B238" s="22"/>
      <c r="C238" s="22"/>
      <c r="D238" t="s">
        <v>245</v>
      </c>
      <c r="E238" t="s">
        <v>57</v>
      </c>
      <c r="F238" s="22"/>
      <c r="I238" s="22"/>
      <c r="J238" s="22"/>
      <c r="K238" s="22"/>
      <c r="M238" s="24"/>
      <c r="N238" s="22"/>
      <c r="O238" s="22"/>
    </row>
    <row r="239" spans="1:15" ht="14.5" customHeight="1" x14ac:dyDescent="0.35">
      <c r="A239" s="29">
        <v>96</v>
      </c>
      <c r="B239" s="22" t="s">
        <v>50</v>
      </c>
      <c r="C239" s="22" t="s">
        <v>247</v>
      </c>
      <c r="D239" t="s">
        <v>52</v>
      </c>
      <c r="E239" t="s">
        <v>53</v>
      </c>
      <c r="F239" s="22">
        <v>116.5</v>
      </c>
      <c r="I239" s="22">
        <v>8</v>
      </c>
      <c r="J239" s="22">
        <v>1</v>
      </c>
      <c r="K239" s="22">
        <f>14/3</f>
        <v>4.666666666666667</v>
      </c>
      <c r="M239" s="24" t="str">
        <f>ROUND((I239/GCD(I239,J239,K239)),1)&amp;":"&amp;ROUND((J239/GCD(I239,J239,K239)),1)&amp;":"&amp;ROUND((K239/GCD(I239,J239,K239)),1)</f>
        <v>8:1:4.7</v>
      </c>
      <c r="N239" s="22" t="str">
        <f>ROUND((I239/SUM(I239,J239,K239)), 2)&amp;":"&amp;ROUND((J239/SUM(I239,J239,K239)),2)&amp;":"&amp;ROUND((K239/SUM(I239,J239,K239)),2)</f>
        <v>0.59:0.07:0.34</v>
      </c>
      <c r="O239" s="22">
        <v>9.391</v>
      </c>
    </row>
    <row r="240" spans="1:15" ht="14.5" customHeight="1" x14ac:dyDescent="0.35">
      <c r="A240" s="29"/>
      <c r="B240" s="22"/>
      <c r="C240" s="22"/>
      <c r="D240" t="s">
        <v>54</v>
      </c>
      <c r="E240" t="s">
        <v>244</v>
      </c>
      <c r="F240" s="22"/>
      <c r="I240" s="22"/>
      <c r="J240" s="22"/>
      <c r="K240" s="22"/>
      <c r="M240" s="26"/>
      <c r="N240" s="22"/>
      <c r="O240" s="22"/>
    </row>
    <row r="241" spans="1:15" ht="14.5" customHeight="1" x14ac:dyDescent="0.35">
      <c r="A241" s="29"/>
      <c r="B241" s="22"/>
      <c r="C241" s="22"/>
      <c r="D241" t="s">
        <v>245</v>
      </c>
      <c r="E241" t="s">
        <v>57</v>
      </c>
      <c r="F241" s="22"/>
      <c r="I241" s="22"/>
      <c r="J241" s="22"/>
      <c r="K241" s="22"/>
      <c r="M241" s="26"/>
      <c r="N241" s="22"/>
      <c r="O241" s="22"/>
    </row>
    <row r="242" spans="1:15" x14ac:dyDescent="0.35">
      <c r="A242" s="27">
        <v>97</v>
      </c>
      <c r="B242" s="22" t="s">
        <v>248</v>
      </c>
      <c r="C242" s="22" t="s">
        <v>249</v>
      </c>
      <c r="D242" t="s">
        <v>84</v>
      </c>
      <c r="E242" t="s">
        <v>85</v>
      </c>
      <c r="F242" s="22">
        <v>110</v>
      </c>
      <c r="I242" s="22">
        <v>70</v>
      </c>
      <c r="J242" s="22">
        <v>30</v>
      </c>
      <c r="K242" s="22"/>
      <c r="M242" s="26" t="str">
        <f>ROUND((I242/GCD(I242,J242)),1)&amp;":"&amp;ROUND((J242/GCD(I242,J242)),1)</f>
        <v>7:3</v>
      </c>
      <c r="N242" s="22" t="str">
        <f>ROUND((I242/SUM(I242,J242)), 32)&amp;":"&amp;ROUND((J242/SUM(I242,J242)),3)</f>
        <v>0.7:0.3</v>
      </c>
      <c r="O242" s="22">
        <v>2.7429999999999999</v>
      </c>
    </row>
    <row r="243" spans="1:15" x14ac:dyDescent="0.35">
      <c r="A243" s="27"/>
      <c r="B243" s="22"/>
      <c r="C243" s="22"/>
      <c r="D243" t="s">
        <v>250</v>
      </c>
      <c r="E243" t="s">
        <v>251</v>
      </c>
      <c r="F243" s="22"/>
      <c r="I243" s="22"/>
      <c r="J243" s="22"/>
      <c r="K243" s="22"/>
      <c r="M243" s="26"/>
      <c r="N243" s="22"/>
      <c r="O243" s="22"/>
    </row>
    <row r="244" spans="1:15" x14ac:dyDescent="0.35">
      <c r="A244" s="27">
        <v>98</v>
      </c>
      <c r="B244" s="22" t="s">
        <v>248</v>
      </c>
      <c r="C244" s="22" t="s">
        <v>252</v>
      </c>
      <c r="D244" t="s">
        <v>84</v>
      </c>
      <c r="E244" t="s">
        <v>85</v>
      </c>
      <c r="F244" s="22">
        <v>135</v>
      </c>
      <c r="I244" s="22">
        <v>60</v>
      </c>
      <c r="J244" s="22">
        <v>40</v>
      </c>
      <c r="K244" s="22"/>
      <c r="M244" s="26" t="str">
        <f>ROUND((I244/GCD(I244,J244)),1)&amp;":"&amp;ROUND((J244/GCD(I244,J244)),1)</f>
        <v>3:2</v>
      </c>
      <c r="N244" s="22" t="str">
        <f>ROUND((I244/SUM(I244,J244)), 32)&amp;":"&amp;ROUND((J244/SUM(I244,J244)),3)</f>
        <v>0.6:0.4</v>
      </c>
      <c r="O244" s="22">
        <v>4.5860000000000003</v>
      </c>
    </row>
    <row r="245" spans="1:15" ht="14.5" customHeight="1" x14ac:dyDescent="0.35">
      <c r="A245" s="27"/>
      <c r="B245" s="22"/>
      <c r="C245" s="22"/>
      <c r="D245" t="s">
        <v>250</v>
      </c>
      <c r="E245" t="s">
        <v>251</v>
      </c>
      <c r="F245" s="22"/>
      <c r="I245" s="22"/>
      <c r="J245" s="22"/>
      <c r="K245" s="22"/>
      <c r="M245" s="26"/>
      <c r="N245" s="22"/>
      <c r="O245" s="22"/>
    </row>
    <row r="246" spans="1:15" ht="14.5" customHeight="1" x14ac:dyDescent="0.35">
      <c r="A246" s="27">
        <v>99</v>
      </c>
      <c r="B246" s="22" t="s">
        <v>248</v>
      </c>
      <c r="C246" s="22" t="s">
        <v>253</v>
      </c>
      <c r="D246" t="s">
        <v>84</v>
      </c>
      <c r="E246" t="s">
        <v>85</v>
      </c>
      <c r="F246" s="22">
        <v>145</v>
      </c>
      <c r="I246" s="22">
        <v>50</v>
      </c>
      <c r="J246" s="22">
        <v>50</v>
      </c>
      <c r="K246" s="22"/>
      <c r="M246" s="26" t="str">
        <f>ROUND((I246/GCD(I246,J246)),1)&amp;":"&amp;ROUND((J246/GCD(I246,J246)),1)</f>
        <v>1:1</v>
      </c>
      <c r="N246" s="22" t="str">
        <f>ROUND((I246/SUM(I246,J246)), 32)&amp;":"&amp;ROUND((J246/SUM(I246,J246)),3)</f>
        <v>0.5:0.5</v>
      </c>
      <c r="O246" s="22">
        <v>6.2619999999999996</v>
      </c>
    </row>
    <row r="247" spans="1:15" ht="14.5" customHeight="1" x14ac:dyDescent="0.35">
      <c r="A247" s="27"/>
      <c r="B247" s="22"/>
      <c r="C247" s="22"/>
      <c r="D247" t="s">
        <v>250</v>
      </c>
      <c r="E247" t="s">
        <v>251</v>
      </c>
      <c r="F247" s="22"/>
      <c r="I247" s="22"/>
      <c r="J247" s="22"/>
      <c r="K247" s="22"/>
      <c r="M247" s="26"/>
      <c r="N247" s="22"/>
      <c r="O247" s="22"/>
    </row>
    <row r="248" spans="1:15" ht="14.5" customHeight="1" x14ac:dyDescent="0.35">
      <c r="A248" s="27">
        <v>100</v>
      </c>
      <c r="B248" s="27" t="s">
        <v>254</v>
      </c>
      <c r="C248" s="22" t="s">
        <v>255</v>
      </c>
      <c r="D248" t="s">
        <v>128</v>
      </c>
      <c r="F248" s="22">
        <v>102</v>
      </c>
      <c r="I248" s="22">
        <v>67</v>
      </c>
      <c r="J248" s="22">
        <v>33</v>
      </c>
      <c r="K248" s="22"/>
      <c r="M248" s="26" t="str">
        <f>ROUND((I248/GCD(I248,J248)),1)&amp;":"&amp;ROUND((J248/GCD(I248,J248)),1)</f>
        <v>67:33</v>
      </c>
      <c r="N248" s="22" t="str">
        <f>ROUND((I248/SUM(I248,J248)), 32)&amp;":"&amp;ROUND((J248/SUM(I248,J248)),3)</f>
        <v>0.67:0.33</v>
      </c>
      <c r="O248" s="22">
        <v>1.704</v>
      </c>
    </row>
    <row r="249" spans="1:15" ht="14.5" customHeight="1" x14ac:dyDescent="0.35">
      <c r="A249" s="27"/>
      <c r="B249" s="27"/>
      <c r="C249" s="22"/>
      <c r="D249" t="s">
        <v>256</v>
      </c>
      <c r="F249" s="22"/>
      <c r="I249" s="22"/>
      <c r="J249" s="22"/>
      <c r="K249" s="22"/>
      <c r="M249" s="26"/>
      <c r="N249" s="22"/>
      <c r="O249" s="22"/>
    </row>
    <row r="250" spans="1:15" ht="14.5" customHeight="1" x14ac:dyDescent="0.35">
      <c r="A250" s="27">
        <v>101</v>
      </c>
      <c r="B250" s="27" t="s">
        <v>254</v>
      </c>
      <c r="C250" s="22" t="s">
        <v>257</v>
      </c>
      <c r="D250" t="s">
        <v>128</v>
      </c>
      <c r="F250" s="22">
        <v>96</v>
      </c>
      <c r="I250" s="22">
        <v>66.67</v>
      </c>
      <c r="J250" s="22">
        <v>33.337000000000003</v>
      </c>
      <c r="K250" s="22"/>
      <c r="M250" s="26" t="str">
        <f>ROUND((I250/GCD(I250,J250)),1)&amp;":"&amp;ROUND((J250/GCD(I250,J250)),1)</f>
        <v>2:1</v>
      </c>
      <c r="N250" s="22" t="str">
        <f>ROUND((I250/SUM(I250,J250)), 3)&amp;":"&amp;ROUND((J250/SUM(I250,J250)),3)</f>
        <v>0.667:0.333</v>
      </c>
      <c r="O250" s="22">
        <v>1.706</v>
      </c>
    </row>
    <row r="251" spans="1:15" ht="14.5" customHeight="1" x14ac:dyDescent="0.35">
      <c r="A251" s="27"/>
      <c r="B251" s="27"/>
      <c r="C251" s="22"/>
      <c r="D251" t="s">
        <v>258</v>
      </c>
      <c r="F251" s="22"/>
      <c r="I251" s="22"/>
      <c r="J251" s="22"/>
      <c r="K251" s="22"/>
      <c r="M251" s="26"/>
      <c r="N251" s="22"/>
      <c r="O251" s="22"/>
    </row>
    <row r="252" spans="1:15" ht="14.5" customHeight="1" x14ac:dyDescent="0.35">
      <c r="A252" s="27">
        <v>102</v>
      </c>
      <c r="B252" s="27" t="s">
        <v>254</v>
      </c>
      <c r="C252" s="22" t="s">
        <v>259</v>
      </c>
      <c r="D252" t="s">
        <v>128</v>
      </c>
      <c r="F252" s="22">
        <v>95</v>
      </c>
      <c r="I252" s="22">
        <v>67.599999999999994</v>
      </c>
      <c r="J252" s="22">
        <v>32.4</v>
      </c>
      <c r="K252" s="22"/>
      <c r="M252" s="26" t="str">
        <f>ROUND((I252/GCD(I252,J252)),1)&amp;":"&amp;ROUND((J252/GCD(I252,J252)),1)</f>
        <v>67.6:32.4</v>
      </c>
      <c r="N252" s="22" t="str">
        <f>ROUND((I252/SUM(I252,J252)), 4)&amp;":"&amp;ROUND((J252/SUM(I252,J252)),4)</f>
        <v>0.676:0.324</v>
      </c>
      <c r="O252" s="22">
        <v>2.1629999999999998</v>
      </c>
    </row>
    <row r="253" spans="1:15" ht="14.5" customHeight="1" x14ac:dyDescent="0.35">
      <c r="A253" s="27"/>
      <c r="B253" s="27"/>
      <c r="C253" s="22"/>
      <c r="D253" t="s">
        <v>260</v>
      </c>
      <c r="F253" s="22"/>
      <c r="I253" s="22"/>
      <c r="J253" s="22"/>
      <c r="K253" s="22"/>
      <c r="M253" s="26"/>
      <c r="N253" s="22"/>
      <c r="O253" s="22"/>
    </row>
    <row r="254" spans="1:15" x14ac:dyDescent="0.35">
      <c r="A254" s="27">
        <v>103</v>
      </c>
      <c r="B254" s="27" t="s">
        <v>254</v>
      </c>
      <c r="C254" s="22" t="s">
        <v>261</v>
      </c>
      <c r="D254" t="s">
        <v>128</v>
      </c>
      <c r="F254" s="22">
        <v>93</v>
      </c>
      <c r="I254" s="22">
        <v>67.739999999999995</v>
      </c>
      <c r="J254" s="22">
        <v>32.26</v>
      </c>
      <c r="K254" s="22"/>
      <c r="M254" s="26" t="str">
        <f>ROUND((I254/GCD(I254,J254)),1)&amp;":"&amp;ROUND((J254/GCD(I254,J254)),1)</f>
        <v>67.7:32.3</v>
      </c>
      <c r="N254" s="22" t="str">
        <f>ROUND((I254/SUM(I254,J254)), 4)&amp;":"&amp;ROUND((J254/SUM(I254,J254)),4)</f>
        <v>0.6774:0.3226</v>
      </c>
      <c r="O254" s="22">
        <v>1.236</v>
      </c>
    </row>
    <row r="255" spans="1:15" ht="14.5" customHeight="1" x14ac:dyDescent="0.35">
      <c r="A255" s="27"/>
      <c r="B255" s="27"/>
      <c r="C255" s="22"/>
      <c r="D255" t="s">
        <v>260</v>
      </c>
      <c r="F255" s="22"/>
      <c r="I255" s="22"/>
      <c r="J255" s="22"/>
      <c r="K255" s="22"/>
      <c r="M255" s="26"/>
      <c r="N255" s="22"/>
      <c r="O255" s="22"/>
    </row>
    <row r="256" spans="1:15" ht="14.5" customHeight="1" x14ac:dyDescent="0.35">
      <c r="A256" s="27">
        <v>104</v>
      </c>
      <c r="B256" s="27" t="s">
        <v>254</v>
      </c>
      <c r="C256" s="22" t="s">
        <v>262</v>
      </c>
      <c r="D256" t="s">
        <v>128</v>
      </c>
      <c r="F256" s="22">
        <v>88</v>
      </c>
      <c r="I256" s="22">
        <v>68.75</v>
      </c>
      <c r="J256" s="22">
        <v>31.25</v>
      </c>
      <c r="K256" s="22"/>
      <c r="M256" s="26" t="str">
        <f>ROUND((I256/GCD(I256,J256)),1)&amp;":"&amp;ROUND((J256/GCD(I256,J256)),1)</f>
        <v>68.8:31.3</v>
      </c>
      <c r="N256" s="22" t="str">
        <f>ROUND((I256/SUM(I256,J256)), 4)&amp;":"&amp;ROUND((J256/SUM(I256,J256)),4)</f>
        <v>0.6875:0.3125</v>
      </c>
      <c r="O256" s="22">
        <v>1.798</v>
      </c>
    </row>
    <row r="257" spans="1:15" ht="14.5" customHeight="1" x14ac:dyDescent="0.35">
      <c r="A257" s="27"/>
      <c r="B257" s="27"/>
      <c r="C257" s="22"/>
      <c r="D257" t="s">
        <v>260</v>
      </c>
      <c r="F257" s="22"/>
      <c r="I257" s="22"/>
      <c r="J257" s="22"/>
      <c r="K257" s="22"/>
      <c r="M257" s="26"/>
      <c r="N257" s="22"/>
      <c r="O257" s="22"/>
    </row>
    <row r="258" spans="1:15" ht="14.5" customHeight="1" x14ac:dyDescent="0.35">
      <c r="A258" s="27">
        <v>105</v>
      </c>
      <c r="B258" s="27" t="s">
        <v>254</v>
      </c>
      <c r="C258" s="22" t="s">
        <v>263</v>
      </c>
      <c r="D258" t="s">
        <v>128</v>
      </c>
      <c r="F258" s="22">
        <v>76</v>
      </c>
      <c r="I258" s="22">
        <v>71.260000000000005</v>
      </c>
      <c r="J258" s="22">
        <v>28.73</v>
      </c>
      <c r="K258" s="22"/>
      <c r="M258" s="26" t="str">
        <f>ROUND((I258/GCD(I258,J258)),1)&amp;":"&amp;ROUND((J258/GCD(I258,J258)),1)</f>
        <v>71.3:28.7</v>
      </c>
      <c r="N258" s="22" t="str">
        <f>ROUND((I258/SUM(I258,J258)), 4)&amp;":"&amp;ROUND((J258/SUM(I258,J258)),4)</f>
        <v>0.7127:0.2873</v>
      </c>
      <c r="O258" s="22">
        <v>2.6509999999999998</v>
      </c>
    </row>
    <row r="259" spans="1:15" ht="14.5" customHeight="1" x14ac:dyDescent="0.35">
      <c r="A259" s="27"/>
      <c r="B259" s="27"/>
      <c r="C259" s="22"/>
      <c r="D259" t="s">
        <v>260</v>
      </c>
      <c r="F259" s="22"/>
      <c r="I259" s="22"/>
      <c r="J259" s="22"/>
      <c r="K259" s="22"/>
      <c r="M259" s="26"/>
      <c r="N259" s="22"/>
      <c r="O259" s="22"/>
    </row>
    <row r="260" spans="1:15" x14ac:dyDescent="0.35">
      <c r="A260" s="27">
        <v>106</v>
      </c>
      <c r="B260" s="27" t="s">
        <v>254</v>
      </c>
      <c r="C260" s="22" t="s">
        <v>264</v>
      </c>
      <c r="D260" t="s">
        <v>265</v>
      </c>
      <c r="F260" s="22">
        <v>83</v>
      </c>
      <c r="I260" s="22">
        <v>61.39</v>
      </c>
      <c r="J260" s="22">
        <v>23.59</v>
      </c>
      <c r="K260" s="22">
        <v>15.35</v>
      </c>
      <c r="M260" s="24" t="str">
        <f>ROUND((I260/GCD(I260,J260,K260)),1)&amp;":"&amp;ROUND((J260/GCD(I260,J260,K260)),1)&amp;":"&amp;ROUND((K260/GCD(I260,J260,K260)),1)</f>
        <v>61.4:23.6:15.4</v>
      </c>
      <c r="N260" s="22" t="str">
        <f>ROUND((I260/SUM(I260,J260,K260)), 3)&amp;":"&amp;ROUND((J260/SUM(I260,J260,K260)),3)&amp;":"&amp;ROUND((K260/SUM(I260,J260,K260)),3)</f>
        <v>0.612:0.235:0.153</v>
      </c>
      <c r="O260" s="22">
        <v>2.1459999999999999</v>
      </c>
    </row>
    <row r="261" spans="1:15" x14ac:dyDescent="0.35">
      <c r="A261" s="27"/>
      <c r="B261" s="27"/>
      <c r="C261" s="22"/>
      <c r="D261" t="s">
        <v>260</v>
      </c>
      <c r="F261" s="22"/>
      <c r="I261" s="22"/>
      <c r="J261" s="22"/>
      <c r="K261" s="22"/>
      <c r="M261" s="26"/>
      <c r="N261" s="22"/>
      <c r="O261" s="22"/>
    </row>
    <row r="262" spans="1:15" x14ac:dyDescent="0.35">
      <c r="A262" s="27"/>
      <c r="B262" s="27"/>
      <c r="C262" s="22"/>
      <c r="D262" t="s">
        <v>266</v>
      </c>
      <c r="F262" s="22"/>
      <c r="I262" s="22"/>
      <c r="J262" s="22"/>
      <c r="K262" s="22"/>
      <c r="M262" s="26"/>
      <c r="N262" s="22"/>
      <c r="O262" s="22"/>
    </row>
    <row r="263" spans="1:15" ht="14.5" customHeight="1" x14ac:dyDescent="0.35">
      <c r="A263" s="27">
        <v>107</v>
      </c>
      <c r="B263" s="27" t="s">
        <v>254</v>
      </c>
      <c r="C263" s="22" t="s">
        <v>267</v>
      </c>
      <c r="D263" t="s">
        <v>265</v>
      </c>
      <c r="F263" s="22">
        <v>73</v>
      </c>
      <c r="I263" s="22">
        <v>57.98</v>
      </c>
      <c r="J263" s="22">
        <v>15.73</v>
      </c>
      <c r="K263" s="22">
        <v>26.28</v>
      </c>
      <c r="M263" s="24" t="str">
        <f>ROUND((I263/GCD(I263,J263,K263)),1)&amp;":"&amp;ROUND((J263/GCD(I263,J263,K263)),1)&amp;":"&amp;ROUND((K263/GCD(I263,J263,K263)),1)</f>
        <v>58:15.7:26.3</v>
      </c>
      <c r="N263" s="22" t="str">
        <f>ROUND((I263/SUM(I263,J263,K263)), 3)&amp;":"&amp;ROUND((J263/SUM(I263,J263,K263)),3)&amp;":"&amp;ROUND((K263/SUM(I263,J263,K263)),3)</f>
        <v>0.58:0.157:0.263</v>
      </c>
      <c r="O263" s="22">
        <v>2.073</v>
      </c>
    </row>
    <row r="264" spans="1:15" ht="14.5" customHeight="1" x14ac:dyDescent="0.35">
      <c r="A264" s="27"/>
      <c r="B264" s="27"/>
      <c r="C264" s="22"/>
      <c r="D264" t="s">
        <v>260</v>
      </c>
      <c r="F264" s="22"/>
      <c r="I264" s="22"/>
      <c r="J264" s="22"/>
      <c r="K264" s="22"/>
      <c r="M264" s="26"/>
      <c r="N264" s="22"/>
      <c r="O264" s="22"/>
    </row>
    <row r="265" spans="1:15" ht="14.5" customHeight="1" x14ac:dyDescent="0.35">
      <c r="A265" s="27"/>
      <c r="B265" s="27"/>
      <c r="C265" s="22"/>
      <c r="D265" t="s">
        <v>266</v>
      </c>
      <c r="F265" s="22"/>
      <c r="I265" s="22"/>
      <c r="J265" s="22"/>
      <c r="K265" s="22"/>
      <c r="M265" s="26"/>
      <c r="N265" s="22"/>
      <c r="O265" s="22"/>
    </row>
    <row r="266" spans="1:15" ht="14.5" customHeight="1" x14ac:dyDescent="0.35">
      <c r="A266" s="27">
        <v>108</v>
      </c>
      <c r="B266" s="27" t="s">
        <v>254</v>
      </c>
      <c r="C266" s="22" t="s">
        <v>268</v>
      </c>
      <c r="D266" t="s">
        <v>265</v>
      </c>
      <c r="F266" s="22">
        <v>58</v>
      </c>
      <c r="I266" s="22">
        <v>53.27</v>
      </c>
      <c r="J266" s="22">
        <v>6.72</v>
      </c>
      <c r="K266" s="22">
        <v>40</v>
      </c>
      <c r="M266" s="24" t="str">
        <f>ROUND((I266/GCD(I266,J266,K266)),1)&amp;":"&amp;ROUND((J266/GCD(I266,J266,K266)),1)&amp;":"&amp;ROUND((K266/GCD(I266,J266,K266)),1)</f>
        <v>53.3:6.7:40</v>
      </c>
      <c r="N266" s="22" t="str">
        <f>ROUND((I266/SUM(I266,J266,K266)), 3)&amp;":"&amp;ROUND((J266/SUM(I266,J266,K266)),3)&amp;":"&amp;ROUND((K266/SUM(I266,J266,K266)),3)</f>
        <v>0.533:0.067:0.4</v>
      </c>
      <c r="O266" s="22">
        <v>1.236</v>
      </c>
    </row>
    <row r="267" spans="1:15" ht="14.5" customHeight="1" x14ac:dyDescent="0.35">
      <c r="A267" s="27"/>
      <c r="B267" s="27"/>
      <c r="C267" s="22"/>
      <c r="D267" t="s">
        <v>260</v>
      </c>
      <c r="F267" s="22"/>
      <c r="I267" s="22"/>
      <c r="J267" s="22"/>
      <c r="K267" s="22"/>
      <c r="M267" s="26"/>
      <c r="N267" s="22"/>
      <c r="O267" s="22"/>
    </row>
    <row r="268" spans="1:15" ht="14.5" customHeight="1" x14ac:dyDescent="0.35">
      <c r="A268" s="27"/>
      <c r="B268" s="27"/>
      <c r="C268" s="22"/>
      <c r="D268" t="s">
        <v>266</v>
      </c>
      <c r="F268" s="22"/>
      <c r="I268" s="22"/>
      <c r="J268" s="22"/>
      <c r="K268" s="22"/>
      <c r="M268" s="26"/>
      <c r="N268" s="22"/>
      <c r="O268" s="22"/>
    </row>
    <row r="269" spans="1:15" ht="14.5" customHeight="1" x14ac:dyDescent="0.35">
      <c r="A269" s="27">
        <v>109</v>
      </c>
      <c r="B269" s="27" t="s">
        <v>254</v>
      </c>
      <c r="C269" s="22" t="s">
        <v>269</v>
      </c>
      <c r="D269" t="s">
        <v>128</v>
      </c>
      <c r="F269" s="22">
        <v>87</v>
      </c>
      <c r="I269" s="22">
        <v>57.81</v>
      </c>
      <c r="J269" s="22">
        <v>15.8</v>
      </c>
      <c r="K269" s="22">
        <v>26.39</v>
      </c>
      <c r="M269" s="24" t="str">
        <f>ROUND((I269/GCD(I269,J269,K269)),1)&amp;":"&amp;ROUND((J269/GCD(I269,J269,K269)),1)&amp;":"&amp;ROUND((K269/GCD(I269,J269,K269)),1)</f>
        <v>57.8:15.8:26.4</v>
      </c>
      <c r="N269" s="22" t="str">
        <f>ROUND((I269/SUM(I269,J269,K269)), 3)&amp;":"&amp;ROUND((J269/SUM(I269,J269,K269)),3)&amp;":"&amp;ROUND((K269/SUM(I269,J269,K269)),3)</f>
        <v>0.578:0.158:0.264</v>
      </c>
      <c r="O269" s="22">
        <v>2.536</v>
      </c>
    </row>
    <row r="270" spans="1:15" ht="14.5" customHeight="1" x14ac:dyDescent="0.35">
      <c r="A270" s="27"/>
      <c r="B270" s="27"/>
      <c r="C270" s="22"/>
      <c r="D270" t="s">
        <v>260</v>
      </c>
      <c r="F270" s="22"/>
      <c r="I270" s="22"/>
      <c r="J270" s="22"/>
      <c r="K270" s="22"/>
      <c r="M270" s="26"/>
      <c r="N270" s="22"/>
      <c r="O270" s="22"/>
    </row>
    <row r="271" spans="1:15" ht="14.5" customHeight="1" x14ac:dyDescent="0.35">
      <c r="A271" s="27"/>
      <c r="B271" s="27"/>
      <c r="C271" s="22"/>
      <c r="D271" t="s">
        <v>270</v>
      </c>
      <c r="F271" s="22"/>
      <c r="I271" s="22"/>
      <c r="J271" s="22"/>
      <c r="K271" s="22"/>
      <c r="M271" s="26"/>
      <c r="N271" s="22"/>
      <c r="O271" s="22"/>
    </row>
    <row r="272" spans="1:15" ht="14.5" customHeight="1" x14ac:dyDescent="0.35">
      <c r="A272" s="27">
        <v>110</v>
      </c>
      <c r="B272" s="27" t="s">
        <v>254</v>
      </c>
      <c r="C272" s="22" t="s">
        <v>271</v>
      </c>
      <c r="D272" t="s">
        <v>128</v>
      </c>
      <c r="F272" s="22">
        <v>81</v>
      </c>
      <c r="I272" s="22">
        <v>57.81</v>
      </c>
      <c r="J272" s="22">
        <v>15.8</v>
      </c>
      <c r="K272" s="22">
        <v>26.39</v>
      </c>
      <c r="M272" s="24" t="str">
        <f>ROUND((I272/GCD(I272,J272,K272)),1)&amp;":"&amp;ROUND((J272/GCD(I272,J272,K272)),1)&amp;":"&amp;ROUND((K272/GCD(I272,J272,K272)),1)</f>
        <v>57.8:15.8:26.4</v>
      </c>
      <c r="N272" s="22" t="str">
        <f>ROUND((I272/SUM(I272,J272,K272)), 3)&amp;":"&amp;ROUND((J272/SUM(I272,J272,K272)),3)&amp;":"&amp;ROUND((K272/SUM(I272,J272,K272)),3)</f>
        <v>0.578:0.158:0.264</v>
      </c>
      <c r="O272" s="22">
        <v>2.2330000000000001</v>
      </c>
    </row>
    <row r="273" spans="1:15" ht="14.5" customHeight="1" x14ac:dyDescent="0.35">
      <c r="A273" s="27"/>
      <c r="B273" s="27"/>
      <c r="C273" s="22"/>
      <c r="D273" t="s">
        <v>260</v>
      </c>
      <c r="F273" s="22"/>
      <c r="I273" s="22"/>
      <c r="J273" s="22"/>
      <c r="K273" s="22"/>
      <c r="M273" s="26"/>
      <c r="N273" s="22"/>
      <c r="O273" s="22"/>
    </row>
    <row r="274" spans="1:15" ht="14.5" customHeight="1" x14ac:dyDescent="0.35">
      <c r="A274" s="27"/>
      <c r="B274" s="27"/>
      <c r="C274" s="22"/>
      <c r="D274" t="s">
        <v>270</v>
      </c>
      <c r="F274" s="22"/>
      <c r="I274" s="22"/>
      <c r="J274" s="22"/>
      <c r="K274" s="22"/>
      <c r="M274" s="26"/>
      <c r="N274" s="22"/>
      <c r="O274" s="22"/>
    </row>
    <row r="275" spans="1:15" ht="14.5" customHeight="1" x14ac:dyDescent="0.35">
      <c r="A275" s="27">
        <v>111</v>
      </c>
      <c r="B275" s="27" t="s">
        <v>254</v>
      </c>
      <c r="C275" s="22" t="s">
        <v>272</v>
      </c>
      <c r="D275" t="s">
        <v>128</v>
      </c>
      <c r="F275" s="22">
        <v>62</v>
      </c>
      <c r="I275" s="22">
        <v>62.55</v>
      </c>
      <c r="J275" s="22">
        <v>14.08</v>
      </c>
      <c r="K275" s="22">
        <v>23.37</v>
      </c>
      <c r="M275" s="24" t="str">
        <f>ROUND((I275/GCD(I275,J275,K275)),1)&amp;":"&amp;ROUND((J275/GCD(I275,J275,K275)),1)&amp;":"&amp;ROUND((K275/GCD(I275,J275,K275)),1)</f>
        <v>62.6:14.1:23.4</v>
      </c>
      <c r="N275" s="22" t="str">
        <f>ROUND((I275/SUM(I275,J275,K275)), 2)&amp;":"&amp;ROUND((J275/SUM(I275,J275,K275)),2)&amp;":"&amp;ROUND((K275/SUM(I275,J275,K275)),2)</f>
        <v>0.63:0.14:0.23</v>
      </c>
      <c r="O275" s="22">
        <v>1.9279999999999999</v>
      </c>
    </row>
    <row r="276" spans="1:15" ht="14.5" customHeight="1" x14ac:dyDescent="0.35">
      <c r="A276" s="27"/>
      <c r="B276" s="27"/>
      <c r="C276" s="22"/>
      <c r="D276" t="s">
        <v>260</v>
      </c>
      <c r="F276" s="22"/>
      <c r="I276" s="22"/>
      <c r="J276" s="22"/>
      <c r="K276" s="22"/>
      <c r="M276" s="26"/>
      <c r="N276" s="22"/>
      <c r="O276" s="22"/>
    </row>
    <row r="277" spans="1:15" ht="14.5" customHeight="1" x14ac:dyDescent="0.35">
      <c r="A277" s="27"/>
      <c r="B277" s="27"/>
      <c r="C277" s="22"/>
      <c r="D277" t="s">
        <v>273</v>
      </c>
      <c r="F277" s="22"/>
      <c r="I277" s="22"/>
      <c r="J277" s="22"/>
      <c r="K277" s="22"/>
      <c r="M277" s="26"/>
      <c r="N277" s="22"/>
      <c r="O277" s="22"/>
    </row>
    <row r="278" spans="1:15" ht="14.5" customHeight="1" x14ac:dyDescent="0.35">
      <c r="A278" s="27">
        <v>112</v>
      </c>
      <c r="B278" s="27" t="s">
        <v>254</v>
      </c>
      <c r="C278" s="22" t="s">
        <v>274</v>
      </c>
      <c r="D278" t="s">
        <v>128</v>
      </c>
      <c r="F278" s="22">
        <v>97</v>
      </c>
      <c r="I278" s="22">
        <v>65.52</v>
      </c>
      <c r="J278" s="22">
        <v>3.13</v>
      </c>
      <c r="K278" s="22">
        <v>31.36</v>
      </c>
      <c r="M278" s="24" t="str">
        <f>ROUND((I278/GCD(I278,J278,K278)),1)&amp;":"&amp;ROUND((J278/GCD(I278,J278,K278)),1)&amp;":"&amp;ROUND((K278/GCD(I278,J278,K278)),1)</f>
        <v>65.5:3.1:31.4</v>
      </c>
      <c r="N278" s="22" t="str">
        <f>ROUND((I278/SUM(I278,J278,K278)), 3)&amp;":"&amp;ROUND((J278/SUM(I278,J278,K278)),3)&amp;":"&amp;ROUND((K278/SUM(I278,J278,K278)),3)</f>
        <v>0.655:0.031:0.314</v>
      </c>
      <c r="O278" s="22">
        <v>2.14</v>
      </c>
    </row>
    <row r="279" spans="1:15" ht="14.5" customHeight="1" x14ac:dyDescent="0.35">
      <c r="A279" s="27"/>
      <c r="B279" s="27"/>
      <c r="C279" s="22"/>
      <c r="D279" t="s">
        <v>275</v>
      </c>
      <c r="F279" s="22"/>
      <c r="I279" s="22"/>
      <c r="J279" s="22"/>
      <c r="K279" s="22"/>
      <c r="M279" s="26"/>
      <c r="N279" s="22"/>
      <c r="O279" s="22"/>
    </row>
    <row r="280" spans="1:15" ht="14.5" customHeight="1" x14ac:dyDescent="0.35">
      <c r="A280" s="27"/>
      <c r="B280" s="27"/>
      <c r="C280" s="22"/>
      <c r="D280" t="s">
        <v>260</v>
      </c>
      <c r="F280" s="22"/>
      <c r="I280" s="22"/>
      <c r="J280" s="22"/>
      <c r="K280" s="22"/>
      <c r="M280" s="26"/>
      <c r="N280" s="22"/>
      <c r="O280" s="22"/>
    </row>
    <row r="281" spans="1:15" x14ac:dyDescent="0.35">
      <c r="A281" s="27">
        <v>113</v>
      </c>
      <c r="B281" s="27" t="s">
        <v>254</v>
      </c>
      <c r="C281" s="22" t="s">
        <v>276</v>
      </c>
      <c r="D281" t="s">
        <v>277</v>
      </c>
      <c r="F281" s="22">
        <v>72</v>
      </c>
      <c r="I281" s="22">
        <v>65.52</v>
      </c>
      <c r="J281" s="22">
        <v>15.67</v>
      </c>
      <c r="K281" s="22">
        <v>18.809999999999999</v>
      </c>
      <c r="M281" s="24" t="str">
        <f>ROUND((I281/GCD(I281,J281,K281)),1)&amp;":"&amp;ROUND((J281/GCD(I281,J281,K281)),1)&amp;":"&amp;ROUND((K281/GCD(I281,J281,K281)),1)</f>
        <v>65.5:15.7:18.8</v>
      </c>
      <c r="N281" s="22" t="str">
        <f>ROUND((I281/SUM(I281,J281,K281)), 3)&amp;":"&amp;ROUND((J281/SUM(I281,J281,K281)),3)&amp;":"&amp;ROUND((K281/SUM(I281,J281,K281)),3)</f>
        <v>0.655:0.157:0.188</v>
      </c>
      <c r="O281" s="22">
        <v>2.157</v>
      </c>
    </row>
    <row r="282" spans="1:15" ht="14.5" customHeight="1" x14ac:dyDescent="0.35">
      <c r="A282" s="27"/>
      <c r="B282" s="27"/>
      <c r="C282" s="22"/>
      <c r="D282" t="s">
        <v>275</v>
      </c>
      <c r="F282" s="22"/>
      <c r="I282" s="22"/>
      <c r="J282" s="22"/>
      <c r="K282" s="22"/>
      <c r="M282" s="26"/>
      <c r="N282" s="22"/>
      <c r="O282" s="22"/>
    </row>
    <row r="283" spans="1:15" ht="14.5" customHeight="1" x14ac:dyDescent="0.35">
      <c r="A283" s="27"/>
      <c r="B283" s="27"/>
      <c r="C283" s="22"/>
      <c r="D283" t="s">
        <v>278</v>
      </c>
      <c r="F283" s="22"/>
      <c r="I283" s="22"/>
      <c r="J283" s="22"/>
      <c r="K283" s="22"/>
      <c r="M283" s="26"/>
      <c r="N283" s="22"/>
      <c r="O283" s="22"/>
    </row>
    <row r="284" spans="1:15" ht="14.5" customHeight="1" x14ac:dyDescent="0.35">
      <c r="A284" s="27">
        <v>114</v>
      </c>
      <c r="B284" s="27" t="s">
        <v>254</v>
      </c>
      <c r="C284" s="22" t="s">
        <v>279</v>
      </c>
      <c r="D284" t="s">
        <v>280</v>
      </c>
      <c r="F284" s="22">
        <v>102</v>
      </c>
      <c r="I284" s="22">
        <v>65.52</v>
      </c>
      <c r="J284" s="22">
        <v>33.81</v>
      </c>
      <c r="K284" s="22">
        <v>0.68</v>
      </c>
      <c r="M284" s="24" t="str">
        <f>ROUND((I284/GCD(I284,J284,K284)),1)&amp;":"&amp;ROUND((J284/GCD(I284,J284,K284)),1)&amp;":"&amp;ROUND((K284/GCD(I284,J284,K284)),1)</f>
        <v>65.5:33.8:0.7</v>
      </c>
      <c r="N284" s="22" t="str">
        <f>ROUND((I284/SUM(I284,J284,K284)), 3)&amp;":"&amp;ROUND((J284/SUM(I284,J284,K284)),3)&amp;":"&amp;ROUND((K284/SUM(I284,J284,K284)),3)</f>
        <v>0.655:0.338:0.007</v>
      </c>
      <c r="O284" s="22">
        <v>1.7050000000000001</v>
      </c>
    </row>
    <row r="285" spans="1:15" ht="14.5" customHeight="1" x14ac:dyDescent="0.35">
      <c r="A285" s="27"/>
      <c r="B285" s="27"/>
      <c r="C285" s="22"/>
      <c r="D285" t="s">
        <v>256</v>
      </c>
      <c r="F285" s="22"/>
      <c r="I285" s="22"/>
      <c r="J285" s="22"/>
      <c r="K285" s="22"/>
      <c r="M285" s="26"/>
      <c r="N285" s="22"/>
      <c r="O285" s="22"/>
    </row>
    <row r="286" spans="1:15" ht="14.5" customHeight="1" x14ac:dyDescent="0.35">
      <c r="A286" s="27"/>
      <c r="B286" s="27"/>
      <c r="C286" s="22"/>
      <c r="D286" t="s">
        <v>260</v>
      </c>
      <c r="F286" s="22"/>
      <c r="I286" s="22"/>
      <c r="J286" s="22"/>
      <c r="K286" s="22"/>
      <c r="M286" s="26"/>
      <c r="N286" s="22"/>
      <c r="O286" s="22"/>
    </row>
    <row r="287" spans="1:15" ht="14.5" customHeight="1" x14ac:dyDescent="0.35">
      <c r="A287" s="27">
        <v>115</v>
      </c>
      <c r="B287" s="27" t="s">
        <v>254</v>
      </c>
      <c r="C287" s="22" t="s">
        <v>281</v>
      </c>
      <c r="D287" t="s">
        <v>128</v>
      </c>
      <c r="F287" s="22">
        <v>101</v>
      </c>
      <c r="I287" s="22">
        <v>65.52</v>
      </c>
      <c r="J287" s="22">
        <v>33.81</v>
      </c>
      <c r="K287" s="22">
        <v>0.68</v>
      </c>
      <c r="M287" s="24" t="str">
        <f>ROUND((I287/GCD(I287,J287,K287)),1)&amp;":"&amp;ROUND((J287/GCD(I287,J287,K287)),1)&amp;":"&amp;ROUND((K287/GCD(I287,J287,K287)),1)</f>
        <v>65.5:33.8:0.7</v>
      </c>
      <c r="N287" s="22" t="str">
        <f>ROUND((I287/SUM(I287,J287,K287)), 3)&amp;":"&amp;ROUND((J287/SUM(I287,J287,K287)),3)&amp;":"&amp;ROUND((K287/SUM(I287,J287,K287)),3)</f>
        <v>0.655:0.338:0.007</v>
      </c>
      <c r="O287" s="22">
        <v>1.802</v>
      </c>
    </row>
    <row r="288" spans="1:15" ht="14.5" customHeight="1" x14ac:dyDescent="0.35">
      <c r="A288" s="27"/>
      <c r="B288" s="27"/>
      <c r="C288" s="22"/>
      <c r="D288" t="s">
        <v>256</v>
      </c>
      <c r="F288" s="22"/>
      <c r="I288" s="22"/>
      <c r="J288" s="22"/>
      <c r="K288" s="22"/>
      <c r="M288" s="26"/>
      <c r="N288" s="22"/>
      <c r="O288" s="22"/>
    </row>
    <row r="289" spans="1:15" ht="14.5" customHeight="1" x14ac:dyDescent="0.35">
      <c r="A289" s="27"/>
      <c r="B289" s="27"/>
      <c r="C289" s="22"/>
      <c r="D289" t="s">
        <v>278</v>
      </c>
      <c r="F289" s="22"/>
      <c r="I289" s="22"/>
      <c r="J289" s="22"/>
      <c r="K289" s="22"/>
      <c r="M289" s="26"/>
      <c r="N289" s="22"/>
      <c r="O289" s="22"/>
    </row>
    <row r="290" spans="1:15" ht="14.5" customHeight="1" x14ac:dyDescent="0.35">
      <c r="A290" s="27">
        <v>116</v>
      </c>
      <c r="B290" s="27" t="s">
        <v>254</v>
      </c>
      <c r="C290" s="22" t="s">
        <v>282</v>
      </c>
      <c r="D290" t="s">
        <v>128</v>
      </c>
      <c r="F290" s="22">
        <v>96</v>
      </c>
      <c r="I290" s="22">
        <v>65.52</v>
      </c>
      <c r="J290" s="22">
        <v>33.81</v>
      </c>
      <c r="K290" s="22">
        <v>0.68</v>
      </c>
      <c r="M290" s="24" t="str">
        <f>ROUND((I290/GCD(I290,J290,K290)),1)&amp;":"&amp;ROUND((J290/GCD(I290,J290,K290)),1)&amp;":"&amp;ROUND((K290/GCD(I290,J290,K290)),1)</f>
        <v>65.5:33.8:0.7</v>
      </c>
      <c r="N290" s="22" t="str">
        <f>ROUND((I290/SUM(I290,J290,K290)), 3)&amp;":"&amp;ROUND((J290/SUM(I290,J290,K290)),3)&amp;":"&amp;ROUND((K290/SUM(I290,J290,K290)),3)</f>
        <v>0.655:0.338:0.007</v>
      </c>
      <c r="O290" s="22">
        <v>1.7130000000000001</v>
      </c>
    </row>
    <row r="291" spans="1:15" ht="14.5" customHeight="1" x14ac:dyDescent="0.35">
      <c r="A291" s="27"/>
      <c r="B291" s="27"/>
      <c r="C291" s="22"/>
      <c r="D291" t="s">
        <v>256</v>
      </c>
      <c r="F291" s="22"/>
      <c r="I291" s="22"/>
      <c r="J291" s="22"/>
      <c r="K291" s="22"/>
      <c r="M291" s="26"/>
      <c r="N291" s="22"/>
      <c r="O291" s="22"/>
    </row>
    <row r="292" spans="1:15" ht="14.5" customHeight="1" x14ac:dyDescent="0.35">
      <c r="A292" s="27"/>
      <c r="B292" s="27"/>
      <c r="C292" s="22"/>
      <c r="D292" t="s">
        <v>278</v>
      </c>
      <c r="F292" s="22"/>
      <c r="I292" s="22"/>
      <c r="J292" s="22"/>
      <c r="K292" s="22"/>
      <c r="M292" s="26"/>
      <c r="N292" s="22"/>
      <c r="O292" s="22"/>
    </row>
    <row r="293" spans="1:15" x14ac:dyDescent="0.35">
      <c r="A293" s="27">
        <v>117</v>
      </c>
      <c r="B293" s="27" t="s">
        <v>254</v>
      </c>
      <c r="C293" s="22" t="s">
        <v>283</v>
      </c>
      <c r="D293" t="s">
        <v>128</v>
      </c>
      <c r="F293" s="22">
        <v>81</v>
      </c>
      <c r="I293" s="22">
        <v>74.03</v>
      </c>
      <c r="J293" s="22">
        <v>25.97</v>
      </c>
      <c r="K293" s="22"/>
      <c r="M293" s="26" t="str">
        <f>ROUND((I293/GCD(I293,J293)),1)&amp;":"&amp;ROUND((J293/GCD(I293,J293)),1)</f>
        <v>74:26</v>
      </c>
      <c r="N293" s="22" t="str">
        <f>ROUND((I293/SUM(I293,J293)), 4)&amp;":"&amp;ROUND((J293/SUM(I293,J293)),4)</f>
        <v>0.7403:0.2597</v>
      </c>
      <c r="O293" s="22">
        <v>2.1779999999999999</v>
      </c>
    </row>
    <row r="294" spans="1:15" x14ac:dyDescent="0.35">
      <c r="A294" s="27"/>
      <c r="B294" s="27"/>
      <c r="C294" s="22"/>
      <c r="D294" t="s">
        <v>284</v>
      </c>
      <c r="F294" s="22"/>
      <c r="I294" s="22"/>
      <c r="J294" s="22"/>
      <c r="K294" s="22"/>
      <c r="M294" s="26"/>
      <c r="N294" s="22"/>
      <c r="O294" s="22"/>
    </row>
    <row r="295" spans="1:15" ht="14.5" customHeight="1" x14ac:dyDescent="0.35">
      <c r="A295" s="27">
        <v>118</v>
      </c>
      <c r="B295" s="27" t="s">
        <v>254</v>
      </c>
      <c r="C295" s="22" t="s">
        <v>285</v>
      </c>
      <c r="D295" t="s">
        <v>128</v>
      </c>
      <c r="F295" s="22">
        <v>37</v>
      </c>
      <c r="I295" s="22">
        <v>66.67</v>
      </c>
      <c r="J295" s="22">
        <v>16.5</v>
      </c>
      <c r="K295" s="22">
        <v>16.829999999999998</v>
      </c>
      <c r="M295" s="24" t="str">
        <f>ROUND((I295/GCD(I295,J295,K295)),1)&amp;":"&amp;ROUND((J295/GCD(I295,J295,K295)),1)&amp;":"&amp;ROUND((K295/GCD(I295,J295,K295)),1)</f>
        <v>33.3:8.3:8.4</v>
      </c>
      <c r="N295" s="22" t="str">
        <f>ROUND((I295/SUM(I295,J295,K295)), 3)&amp;":"&amp;ROUND((J295/SUM(I295,J295,K295)),3)&amp;":"&amp;ROUND((K295/SUM(I295,J295,K295)),3)</f>
        <v>0.667:0.165:0.168</v>
      </c>
      <c r="O295" s="22">
        <v>1.839</v>
      </c>
    </row>
    <row r="296" spans="1:15" x14ac:dyDescent="0.35">
      <c r="A296" s="27"/>
      <c r="B296" s="27"/>
      <c r="C296" s="22"/>
      <c r="D296" t="s">
        <v>284</v>
      </c>
      <c r="F296" s="22"/>
      <c r="I296" s="22"/>
      <c r="J296" s="22"/>
      <c r="K296" s="22"/>
      <c r="M296" s="26"/>
      <c r="N296" s="22"/>
      <c r="O296" s="22"/>
    </row>
    <row r="297" spans="1:15" x14ac:dyDescent="0.35">
      <c r="A297" s="27"/>
      <c r="B297" s="27"/>
      <c r="C297" s="22"/>
      <c r="D297" t="s">
        <v>286</v>
      </c>
      <c r="F297" s="22"/>
      <c r="I297" s="22"/>
      <c r="J297" s="22"/>
      <c r="K297" s="22"/>
      <c r="M297" s="26"/>
      <c r="N297" s="22"/>
      <c r="O297" s="22"/>
    </row>
    <row r="298" spans="1:15" ht="14.5" customHeight="1" x14ac:dyDescent="0.35">
      <c r="A298" s="27">
        <v>119</v>
      </c>
      <c r="B298" s="27" t="s">
        <v>254</v>
      </c>
      <c r="C298" s="22" t="s">
        <v>287</v>
      </c>
      <c r="D298" t="s">
        <v>128</v>
      </c>
      <c r="F298" s="22">
        <v>54</v>
      </c>
      <c r="I298" s="22">
        <v>66.89</v>
      </c>
      <c r="J298" s="22">
        <v>22.22</v>
      </c>
      <c r="K298" s="22">
        <v>10.89</v>
      </c>
      <c r="M298" s="24" t="str">
        <f>ROUND((I298/GCD(I298,J298,K298)),1)&amp;":"&amp;ROUND((J298/GCD(I298,J298,K298)),1)&amp;":"&amp;ROUND((K298/GCD(I298,J298,K298)),1)</f>
        <v>33.4:11.1:5.4</v>
      </c>
      <c r="N298" s="22" t="str">
        <f>ROUND((I298/SUM(I298,J298,K298)), 3)&amp;":"&amp;ROUND((J298/SUM(I298,J298,K298)),3)&amp;":"&amp;ROUND((K298/SUM(I298,J298,K298)),3)</f>
        <v>0.669:0.222:0.109</v>
      </c>
      <c r="O298" s="22">
        <v>2.2789999999999999</v>
      </c>
    </row>
    <row r="299" spans="1:15" ht="14.5" customHeight="1" x14ac:dyDescent="0.35">
      <c r="A299" s="27"/>
      <c r="B299" s="27"/>
      <c r="C299" s="22"/>
      <c r="D299" t="s">
        <v>284</v>
      </c>
      <c r="F299" s="22"/>
      <c r="I299" s="22"/>
      <c r="J299" s="22"/>
      <c r="K299" s="22"/>
      <c r="M299" s="26"/>
      <c r="N299" s="22"/>
      <c r="O299" s="22"/>
    </row>
    <row r="300" spans="1:15" ht="14.5" customHeight="1" x14ac:dyDescent="0.35">
      <c r="A300" s="27"/>
      <c r="B300" s="27"/>
      <c r="C300" s="22"/>
      <c r="D300" t="s">
        <v>286</v>
      </c>
      <c r="F300" s="22"/>
      <c r="I300" s="22"/>
      <c r="J300" s="22"/>
      <c r="K300" s="22"/>
      <c r="M300" s="26"/>
      <c r="N300" s="22"/>
      <c r="O300" s="22"/>
    </row>
    <row r="301" spans="1:15" ht="14.5" customHeight="1" x14ac:dyDescent="0.35">
      <c r="A301" s="27">
        <v>120</v>
      </c>
      <c r="B301" s="27" t="s">
        <v>254</v>
      </c>
      <c r="C301" s="22" t="s">
        <v>288</v>
      </c>
      <c r="D301" t="s">
        <v>128</v>
      </c>
      <c r="F301" s="22">
        <v>62</v>
      </c>
      <c r="I301" s="22">
        <v>66.67</v>
      </c>
      <c r="J301" s="22">
        <v>24.88</v>
      </c>
      <c r="K301" s="22">
        <v>8.4600000000000009</v>
      </c>
      <c r="M301" s="24" t="str">
        <f>ROUND((I301/GCD(I301,J301,K301)),1)&amp;":"&amp;ROUND((J301/GCD(I301,J301,K301)),1)&amp;":"&amp;ROUND((K301/GCD(I301,J301,K301)),1)</f>
        <v>33.3:12.4:4.2</v>
      </c>
      <c r="N301" s="22" t="str">
        <f>ROUND((I301/SUM(I301,J301,K301)), 4)&amp;":"&amp;ROUND((J301/SUM(I301,J301,K301)),4)&amp;":"&amp;ROUND((K301/SUM(I301,J301,K301)),4)</f>
        <v>0.6666:0.2488:0.0846</v>
      </c>
      <c r="O301" s="22">
        <v>1.9530000000000001</v>
      </c>
    </row>
    <row r="302" spans="1:15" ht="14.5" customHeight="1" x14ac:dyDescent="0.35">
      <c r="A302" s="27"/>
      <c r="B302" s="27"/>
      <c r="C302" s="22"/>
      <c r="D302" t="s">
        <v>284</v>
      </c>
      <c r="F302" s="22"/>
      <c r="I302" s="22"/>
      <c r="J302" s="22"/>
      <c r="K302" s="22"/>
      <c r="M302" s="26"/>
      <c r="N302" s="22"/>
      <c r="O302" s="22"/>
    </row>
    <row r="303" spans="1:15" ht="14.5" customHeight="1" x14ac:dyDescent="0.35">
      <c r="A303" s="27"/>
      <c r="B303" s="27"/>
      <c r="C303" s="22"/>
      <c r="D303" t="s">
        <v>286</v>
      </c>
      <c r="F303" s="22"/>
      <c r="I303" s="22"/>
      <c r="J303" s="22"/>
      <c r="K303" s="22"/>
      <c r="M303" s="26"/>
      <c r="N303" s="22"/>
      <c r="O303" s="22"/>
    </row>
    <row r="304" spans="1:15" ht="14.5" customHeight="1" x14ac:dyDescent="0.35">
      <c r="A304" s="27">
        <v>121</v>
      </c>
      <c r="B304" s="27" t="s">
        <v>254</v>
      </c>
      <c r="C304" s="22" t="s">
        <v>289</v>
      </c>
      <c r="D304" t="s">
        <v>128</v>
      </c>
      <c r="F304" s="22">
        <v>66</v>
      </c>
      <c r="I304" s="22">
        <v>65.400000000000006</v>
      </c>
      <c r="J304" s="22">
        <v>27.68</v>
      </c>
      <c r="K304" s="22">
        <v>6.92</v>
      </c>
      <c r="M304" s="24" t="str">
        <f>ROUND((I304/GCD(I304,J304,K304)),1)&amp;":"&amp;ROUND((J304/GCD(I304,J304,K304)),1)&amp;":"&amp;ROUND((K304/GCD(I304,J304,K304)),1)</f>
        <v>65.4:27.7:6.9</v>
      </c>
      <c r="N304" s="22" t="str">
        <f>ROUND((I304/SUM(I304,J304,K304)), 3)&amp;":"&amp;ROUND((J304/SUM(I304,J304,K304)),3)&amp;":"&amp;ROUND((K304/SUM(I304,J304,K304)),3)</f>
        <v>0.654:0.277:0.069</v>
      </c>
      <c r="O304" s="22">
        <v>1.873</v>
      </c>
    </row>
    <row r="305" spans="1:15" ht="14.5" customHeight="1" x14ac:dyDescent="0.35">
      <c r="A305" s="27"/>
      <c r="B305" s="27"/>
      <c r="C305" s="22"/>
      <c r="D305" t="s">
        <v>284</v>
      </c>
      <c r="F305" s="22"/>
      <c r="I305" s="22"/>
      <c r="J305" s="22"/>
      <c r="K305" s="22"/>
      <c r="M305" s="26"/>
      <c r="N305" s="22"/>
      <c r="O305" s="22"/>
    </row>
    <row r="306" spans="1:15" ht="14.5" customHeight="1" x14ac:dyDescent="0.35">
      <c r="A306" s="27"/>
      <c r="B306" s="27"/>
      <c r="C306" s="22"/>
      <c r="D306" t="s">
        <v>286</v>
      </c>
      <c r="F306" s="22"/>
      <c r="I306" s="22"/>
      <c r="J306" s="22"/>
      <c r="K306" s="22"/>
      <c r="M306" s="26"/>
      <c r="N306" s="22"/>
      <c r="O306" s="22"/>
    </row>
    <row r="307" spans="1:15" ht="14.5" customHeight="1" x14ac:dyDescent="0.35">
      <c r="A307" s="27">
        <v>122</v>
      </c>
      <c r="B307" s="27" t="s">
        <v>254</v>
      </c>
      <c r="C307" s="22" t="s">
        <v>290</v>
      </c>
      <c r="D307" t="s">
        <v>128</v>
      </c>
      <c r="F307" s="22">
        <v>64</v>
      </c>
      <c r="I307" s="22">
        <v>65.400000000000006</v>
      </c>
      <c r="J307" s="22">
        <v>26.21</v>
      </c>
      <c r="K307" s="22">
        <v>8.39</v>
      </c>
      <c r="M307" s="24" t="str">
        <f>ROUND((I307/GCD(I307,J307,K307)),1)&amp;":"&amp;ROUND((J307/GCD(I307,J307,K307)),1)&amp;":"&amp;ROUND((K307/GCD(I307,J307,K307)),1)</f>
        <v>65.4:26.2:8.4</v>
      </c>
      <c r="N307" s="22" t="str">
        <f>ROUND((I307/SUM(I307,J307,K307)), 3)&amp;":"&amp;ROUND((J307/SUM(I307,J307,K307)),3)&amp;":"&amp;ROUND((K307/SUM(I307,J307,K307)),3)</f>
        <v>0.654:0.262:0.084</v>
      </c>
      <c r="O307" s="22">
        <v>2.1850000000000001</v>
      </c>
    </row>
    <row r="308" spans="1:15" ht="14.5" customHeight="1" x14ac:dyDescent="0.35">
      <c r="A308" s="27"/>
      <c r="B308" s="27"/>
      <c r="C308" s="22"/>
      <c r="D308" t="s">
        <v>284</v>
      </c>
      <c r="F308" s="22"/>
      <c r="I308" s="22"/>
      <c r="J308" s="22"/>
      <c r="K308" s="22"/>
      <c r="M308" s="26"/>
      <c r="N308" s="22"/>
      <c r="O308" s="22"/>
    </row>
    <row r="309" spans="1:15" ht="14.5" customHeight="1" x14ac:dyDescent="0.35">
      <c r="A309" s="27"/>
      <c r="B309" s="27"/>
      <c r="C309" s="22"/>
      <c r="D309" t="s">
        <v>291</v>
      </c>
      <c r="F309" s="22"/>
      <c r="I309" s="22"/>
      <c r="J309" s="22"/>
      <c r="K309" s="22"/>
      <c r="M309" s="26"/>
      <c r="N309" s="22"/>
      <c r="O309" s="22"/>
    </row>
    <row r="310" spans="1:15" ht="14.5" customHeight="1" x14ac:dyDescent="0.35">
      <c r="A310" s="27">
        <v>123</v>
      </c>
      <c r="B310" s="27" t="s">
        <v>254</v>
      </c>
      <c r="C310" s="22" t="s">
        <v>292</v>
      </c>
      <c r="D310" t="s">
        <v>128</v>
      </c>
      <c r="F310" s="22">
        <v>63</v>
      </c>
      <c r="I310" s="22">
        <v>65.52</v>
      </c>
      <c r="J310" s="22">
        <v>30.79</v>
      </c>
      <c r="K310" s="22">
        <v>3.69</v>
      </c>
      <c r="M310" s="24" t="str">
        <f>ROUND((I310/GCD(I310,J310,K310)),1)&amp;":"&amp;ROUND((J310/GCD(I310,J310,K310)),1)&amp;":"&amp;ROUND((K310/GCD(I310,J310,K310)),1)</f>
        <v>65.5:30.8:3.7</v>
      </c>
      <c r="N310" s="22" t="str">
        <f t="shared" ref="N310:N316" si="0">ROUND((I310/SUM(I310,J310,K310)), 3)&amp;":"&amp;ROUND((J310/SUM(I310,J310,K310)),3)&amp;":"&amp;ROUND((K310/SUM(I310,J310,K310)),3)</f>
        <v>0.655:0.308:0.037</v>
      </c>
      <c r="O310" s="22">
        <v>2.258</v>
      </c>
    </row>
    <row r="311" spans="1:15" ht="14.5" customHeight="1" x14ac:dyDescent="0.35">
      <c r="A311" s="27"/>
      <c r="B311" s="27"/>
      <c r="C311" s="22"/>
      <c r="D311" t="s">
        <v>284</v>
      </c>
      <c r="F311" s="22"/>
      <c r="I311" s="22"/>
      <c r="J311" s="22"/>
      <c r="K311" s="22"/>
      <c r="M311" s="26"/>
      <c r="N311" s="22"/>
      <c r="O311" s="22"/>
    </row>
    <row r="312" spans="1:15" ht="14.5" customHeight="1" x14ac:dyDescent="0.35">
      <c r="A312" s="27"/>
      <c r="B312" s="27"/>
      <c r="C312" s="22"/>
      <c r="D312" t="s">
        <v>293</v>
      </c>
      <c r="F312" s="22"/>
      <c r="I312" s="22"/>
      <c r="J312" s="22"/>
      <c r="K312" s="22"/>
      <c r="M312" s="26"/>
      <c r="N312" s="22"/>
      <c r="O312" s="22"/>
    </row>
    <row r="313" spans="1:15" ht="14.5" customHeight="1" x14ac:dyDescent="0.35">
      <c r="A313" s="27">
        <v>124</v>
      </c>
      <c r="B313" s="27" t="s">
        <v>254</v>
      </c>
      <c r="C313" s="22" t="s">
        <v>294</v>
      </c>
      <c r="D313" t="s">
        <v>128</v>
      </c>
      <c r="F313" s="22">
        <v>99</v>
      </c>
      <c r="I313" s="22">
        <v>65.52</v>
      </c>
      <c r="J313" s="22">
        <v>33.81</v>
      </c>
      <c r="K313" s="22">
        <v>0.68</v>
      </c>
      <c r="M313" s="24" t="str">
        <f>ROUND((I313/GCD(I313,J313,K313)),1)&amp;":"&amp;ROUND((J313/GCD(I313,J313,K313)),1)&amp;":"&amp;ROUND((K313/GCD(I313,J313,K313)),1)</f>
        <v>65.5:33.8:0.7</v>
      </c>
      <c r="N313" s="22" t="str">
        <f t="shared" si="0"/>
        <v>0.655:0.338:0.007</v>
      </c>
      <c r="O313" s="22">
        <v>1.752</v>
      </c>
    </row>
    <row r="314" spans="1:15" ht="14.5" customHeight="1" x14ac:dyDescent="0.35">
      <c r="A314" s="27"/>
      <c r="B314" s="27"/>
      <c r="C314" s="22"/>
      <c r="D314" t="s">
        <v>284</v>
      </c>
      <c r="F314" s="22"/>
      <c r="I314" s="22"/>
      <c r="J314" s="22"/>
      <c r="K314" s="22"/>
      <c r="M314" s="26"/>
      <c r="N314" s="22"/>
      <c r="O314" s="22"/>
    </row>
    <row r="315" spans="1:15" ht="14.5" customHeight="1" x14ac:dyDescent="0.35">
      <c r="A315" s="27"/>
      <c r="B315" s="27"/>
      <c r="C315" s="22"/>
      <c r="D315" t="s">
        <v>291</v>
      </c>
      <c r="F315" s="22"/>
      <c r="I315" s="22"/>
      <c r="J315" s="22"/>
      <c r="K315" s="22"/>
      <c r="M315" s="26"/>
      <c r="N315" s="22"/>
      <c r="O315" s="22"/>
    </row>
    <row r="316" spans="1:15" ht="14.5" customHeight="1" x14ac:dyDescent="0.35">
      <c r="A316" s="27">
        <v>125</v>
      </c>
      <c r="B316" s="27" t="s">
        <v>254</v>
      </c>
      <c r="C316" s="22" t="s">
        <v>295</v>
      </c>
      <c r="D316" t="s">
        <v>128</v>
      </c>
      <c r="F316" s="22">
        <v>93</v>
      </c>
      <c r="I316" s="22">
        <v>65.52</v>
      </c>
      <c r="J316" s="22">
        <v>33.81</v>
      </c>
      <c r="K316" s="22">
        <v>0.68</v>
      </c>
      <c r="M316" s="24" t="str">
        <f>ROUND((I316/GCD(I316,J316,K316)),1)&amp;":"&amp;ROUND((J316/GCD(I316,J316,K316)),1)&amp;":"&amp;ROUND((K316/GCD(I316,J316,K316)),1)</f>
        <v>65.5:33.8:0.7</v>
      </c>
      <c r="N316" s="22" t="str">
        <f t="shared" si="0"/>
        <v>0.655:0.338:0.007</v>
      </c>
      <c r="O316" s="22">
        <v>1.9950000000000001</v>
      </c>
    </row>
    <row r="317" spans="1:15" ht="14.5" customHeight="1" x14ac:dyDescent="0.35">
      <c r="A317" s="27"/>
      <c r="B317" s="27"/>
      <c r="C317" s="22"/>
      <c r="D317" t="s">
        <v>284</v>
      </c>
      <c r="F317" s="22"/>
      <c r="I317" s="22"/>
      <c r="J317" s="22"/>
      <c r="K317" s="22"/>
      <c r="M317" s="26"/>
      <c r="N317" s="22"/>
      <c r="O317" s="22"/>
    </row>
    <row r="318" spans="1:15" ht="14.5" customHeight="1" x14ac:dyDescent="0.35">
      <c r="A318" s="27"/>
      <c r="B318" s="27"/>
      <c r="C318" s="22"/>
      <c r="D318" t="s">
        <v>293</v>
      </c>
      <c r="F318" s="22"/>
      <c r="I318" s="22"/>
      <c r="J318" s="22"/>
      <c r="K318" s="22"/>
      <c r="M318" s="26"/>
      <c r="N318" s="22"/>
      <c r="O318" s="22"/>
    </row>
    <row r="319" spans="1:15" x14ac:dyDescent="0.35">
      <c r="A319" s="27">
        <v>126</v>
      </c>
      <c r="B319" s="27" t="s">
        <v>254</v>
      </c>
      <c r="C319" s="22" t="s">
        <v>296</v>
      </c>
      <c r="D319" t="s">
        <v>128</v>
      </c>
      <c r="F319" s="22">
        <v>60</v>
      </c>
      <c r="I319" s="22">
        <v>61.69</v>
      </c>
      <c r="J319" s="22">
        <v>26.61</v>
      </c>
      <c r="K319" s="22">
        <v>11.71</v>
      </c>
      <c r="M319" s="24" t="str">
        <f>ROUND((I319/GCD(I319,J319,K319)),1)&amp;":"&amp;ROUND((J319/GCD(I319,J319,K319)),1)&amp;":"&amp;ROUND((K319/GCD(I319,J319,K319)),1)</f>
        <v>61.7:26.6:11.7</v>
      </c>
      <c r="N319" s="22" t="str">
        <f>ROUND((I319/SUM(I319,J319,K319)), 3)&amp;":"&amp;ROUND((J319/SUM(I319,J319,K319)),3)&amp;":"&amp;ROUND((K319/SUM(I319,J319,K319)),3)</f>
        <v>0.617:0.266:0.117</v>
      </c>
      <c r="O319" s="22">
        <v>2.3719999999999999</v>
      </c>
    </row>
    <row r="320" spans="1:15" ht="14.5" customHeight="1" x14ac:dyDescent="0.35">
      <c r="A320" s="27"/>
      <c r="B320" s="27"/>
      <c r="C320" s="22"/>
      <c r="D320" t="s">
        <v>284</v>
      </c>
      <c r="F320" s="22"/>
      <c r="I320" s="22"/>
      <c r="J320" s="22"/>
      <c r="K320" s="22"/>
      <c r="M320" s="26"/>
      <c r="N320" s="22"/>
      <c r="O320" s="22"/>
    </row>
    <row r="321" spans="1:15" ht="14.5" customHeight="1" x14ac:dyDescent="0.35">
      <c r="A321" s="27"/>
      <c r="B321" s="27"/>
      <c r="C321" s="22"/>
      <c r="D321" t="s">
        <v>297</v>
      </c>
      <c r="F321" s="22"/>
      <c r="I321" s="22"/>
      <c r="J321" s="22"/>
      <c r="K321" s="22"/>
      <c r="M321" s="26"/>
      <c r="N321" s="22"/>
      <c r="O321" s="22"/>
    </row>
    <row r="322" spans="1:15" ht="14.5" customHeight="1" x14ac:dyDescent="0.35">
      <c r="A322" s="27">
        <v>127</v>
      </c>
      <c r="B322" s="27" t="s">
        <v>254</v>
      </c>
      <c r="C322" s="22" t="s">
        <v>298</v>
      </c>
      <c r="D322" t="s">
        <v>128</v>
      </c>
      <c r="F322" s="22">
        <v>57</v>
      </c>
      <c r="I322" s="22">
        <v>63.1</v>
      </c>
      <c r="J322" s="22">
        <v>29.76</v>
      </c>
      <c r="K322" s="22">
        <v>7.14</v>
      </c>
      <c r="M322" s="24" t="str">
        <f>ROUND((I322/GCD(I322,J322,K322)),1)&amp;":"&amp;ROUND((J322/GCD(I322,J322,K322)),1)&amp;":"&amp;ROUND((K322/GCD(I322,J322,K322)),1)</f>
        <v>63.1:29.8:7.1</v>
      </c>
      <c r="N322" s="22" t="str">
        <f>ROUND((I322/SUM(I322,J322,K322)), 3)&amp;":"&amp;ROUND((J322/SUM(I322,J322,K322)),3)&amp;":"&amp;ROUND((K322/SUM(I322,J322,K322)),3)</f>
        <v>0.631:0.298:0.071</v>
      </c>
      <c r="O322" s="22">
        <v>2.2799999999999998</v>
      </c>
    </row>
    <row r="323" spans="1:15" ht="14.5" customHeight="1" x14ac:dyDescent="0.35">
      <c r="A323" s="27"/>
      <c r="B323" s="27"/>
      <c r="C323" s="22"/>
      <c r="D323" t="s">
        <v>284</v>
      </c>
      <c r="F323" s="22"/>
      <c r="I323" s="22"/>
      <c r="J323" s="22"/>
      <c r="K323" s="22"/>
      <c r="M323" s="26"/>
      <c r="N323" s="22"/>
      <c r="O323" s="22"/>
    </row>
    <row r="324" spans="1:15" ht="14.5" customHeight="1" x14ac:dyDescent="0.35">
      <c r="A324" s="27"/>
      <c r="B324" s="27"/>
      <c r="C324" s="22"/>
      <c r="D324" t="s">
        <v>299</v>
      </c>
      <c r="F324" s="22"/>
      <c r="I324" s="22"/>
      <c r="J324" s="22"/>
      <c r="K324" s="22"/>
      <c r="M324" s="26"/>
      <c r="N324" s="22"/>
      <c r="O324" s="22"/>
    </row>
    <row r="325" spans="1:15" ht="15.65" customHeight="1" x14ac:dyDescent="0.35">
      <c r="A325" s="27">
        <v>128</v>
      </c>
      <c r="B325" s="27" t="s">
        <v>254</v>
      </c>
      <c r="C325" s="22" t="s">
        <v>300</v>
      </c>
      <c r="D325" t="s">
        <v>128</v>
      </c>
      <c r="F325" s="22">
        <v>98</v>
      </c>
      <c r="I325" s="22">
        <v>64.41</v>
      </c>
      <c r="J325" s="22">
        <v>31.77</v>
      </c>
      <c r="K325" s="22">
        <v>3.81</v>
      </c>
      <c r="M325" s="24" t="str">
        <f>ROUND((I325/GCD(I325,J325,K325)),1)&amp;":"&amp;ROUND((J325/GCD(I325,J325,K325)),1)&amp;":"&amp;ROUND((K325/GCD(I325,J325,K325)),1)</f>
        <v>64.4:31.8:3.8</v>
      </c>
      <c r="N325" s="22" t="str">
        <f>ROUND((I325/SUM(I325,J325,K325)), 3)&amp;":"&amp;ROUND((J325/SUM(I325,J325,K325)),3)&amp;":"&amp;ROUND((K325/SUM(I325,J325,K325)),3)</f>
        <v>0.644:0.318:0.038</v>
      </c>
      <c r="O325" s="22">
        <v>1.294</v>
      </c>
    </row>
    <row r="326" spans="1:15" ht="15.65" customHeight="1" x14ac:dyDescent="0.35">
      <c r="A326" s="27"/>
      <c r="B326" s="27"/>
      <c r="C326" s="22"/>
      <c r="D326" t="s">
        <v>284</v>
      </c>
      <c r="F326" s="22"/>
      <c r="I326" s="22"/>
      <c r="J326" s="22"/>
      <c r="K326" s="22"/>
      <c r="M326" s="26"/>
      <c r="N326" s="22"/>
      <c r="O326" s="22"/>
    </row>
    <row r="327" spans="1:15" ht="15.65" customHeight="1" x14ac:dyDescent="0.35">
      <c r="A327" s="27"/>
      <c r="B327" s="27"/>
      <c r="C327" s="22"/>
      <c r="D327" t="s">
        <v>301</v>
      </c>
      <c r="F327" s="22"/>
      <c r="I327" s="22"/>
      <c r="J327" s="22"/>
      <c r="K327" s="22"/>
      <c r="M327" s="26"/>
      <c r="N327" s="22"/>
      <c r="O327" s="22"/>
    </row>
    <row r="328" spans="1:15" ht="14.5" customHeight="1" x14ac:dyDescent="0.35">
      <c r="A328" s="27">
        <v>129</v>
      </c>
      <c r="B328" s="27" t="s">
        <v>254</v>
      </c>
      <c r="C328" s="22" t="s">
        <v>302</v>
      </c>
      <c r="D328" t="s">
        <v>128</v>
      </c>
      <c r="F328" s="22">
        <v>63</v>
      </c>
      <c r="I328" s="22">
        <v>64.41</v>
      </c>
      <c r="J328" s="22">
        <v>31.77</v>
      </c>
      <c r="K328" s="22">
        <v>3.81</v>
      </c>
      <c r="M328" s="24" t="str">
        <f>ROUND((I328/GCD(I328,J328,K328)),1)&amp;":"&amp;ROUND((J328/GCD(I328,J328,K328)),1)&amp;":"&amp;ROUND((K328/GCD(I328,J328,K328)),1)</f>
        <v>64.4:31.8:3.8</v>
      </c>
      <c r="N328" s="22" t="str">
        <f>ROUND((I328/SUM(I328,J328,K328)), 3)&amp;":"&amp;ROUND((J328/SUM(I328,J328,K328)),3)&amp;":"&amp;ROUND((K328/SUM(I328,J328,K328)),3)</f>
        <v>0.644:0.318:0.038</v>
      </c>
      <c r="O328" s="22">
        <v>2.1720000000000002</v>
      </c>
    </row>
    <row r="329" spans="1:15" ht="14.5" customHeight="1" x14ac:dyDescent="0.35">
      <c r="A329" s="27"/>
      <c r="B329" s="27"/>
      <c r="C329" s="22"/>
      <c r="D329" t="s">
        <v>284</v>
      </c>
      <c r="F329" s="22"/>
      <c r="I329" s="22"/>
      <c r="J329" s="22"/>
      <c r="K329" s="22"/>
      <c r="M329" s="26"/>
      <c r="N329" s="22"/>
      <c r="O329" s="22"/>
    </row>
    <row r="330" spans="1:15" ht="14.5" customHeight="1" x14ac:dyDescent="0.35">
      <c r="A330" s="27"/>
      <c r="B330" s="27"/>
      <c r="C330" s="22"/>
      <c r="D330" t="s">
        <v>303</v>
      </c>
      <c r="F330" s="22"/>
      <c r="I330" s="22"/>
      <c r="J330" s="22"/>
      <c r="K330" s="22"/>
      <c r="M330" s="26"/>
      <c r="N330" s="22"/>
      <c r="O330" s="22"/>
    </row>
    <row r="331" spans="1:15" ht="14.5" customHeight="1" x14ac:dyDescent="0.35">
      <c r="A331" s="27">
        <v>130</v>
      </c>
      <c r="B331" s="27" t="s">
        <v>254</v>
      </c>
      <c r="C331" s="22" t="s">
        <v>304</v>
      </c>
      <c r="D331" t="s">
        <v>128</v>
      </c>
      <c r="F331" s="22">
        <v>98</v>
      </c>
      <c r="I331" s="22">
        <v>65.52</v>
      </c>
      <c r="J331" s="22">
        <v>33.81</v>
      </c>
      <c r="K331" s="22">
        <v>6.8</v>
      </c>
      <c r="M331" s="24" t="str">
        <f>ROUND((I331/GCD(I331,J331,K331)),1)&amp;":"&amp;ROUND((J331/GCD(I331,J331,K331)),1)&amp;":"&amp;ROUND((K331/GCD(I331,J331,K331)),1)</f>
        <v>65.5:33.8:6.8</v>
      </c>
      <c r="N331" s="22" t="str">
        <f>ROUND((I331/SUM(I331,J331,K331)), 3)&amp;":"&amp;ROUND((J331/SUM(I331,J331,K331)),3)&amp;":"&amp;ROUND((K331/SUM(I331,J331,K331)),3)</f>
        <v>0.617:0.319:0.064</v>
      </c>
      <c r="O331" s="22">
        <v>1.8460000000000001</v>
      </c>
    </row>
    <row r="332" spans="1:15" ht="14.5" customHeight="1" x14ac:dyDescent="0.35">
      <c r="A332" s="27"/>
      <c r="B332" s="27"/>
      <c r="C332" s="22"/>
      <c r="D332" t="s">
        <v>284</v>
      </c>
      <c r="F332" s="22"/>
      <c r="I332" s="22"/>
      <c r="J332" s="22"/>
      <c r="K332" s="22"/>
      <c r="M332" s="26"/>
      <c r="N332" s="22"/>
      <c r="O332" s="22"/>
    </row>
    <row r="333" spans="1:15" ht="14.5" customHeight="1" x14ac:dyDescent="0.35">
      <c r="A333" s="27"/>
      <c r="B333" s="27"/>
      <c r="C333" s="22"/>
      <c r="D333" t="s">
        <v>297</v>
      </c>
      <c r="F333" s="22"/>
      <c r="I333" s="22"/>
      <c r="J333" s="22"/>
      <c r="K333" s="22"/>
      <c r="M333" s="26"/>
      <c r="N333" s="22"/>
      <c r="O333" s="22"/>
    </row>
    <row r="334" spans="1:15" ht="14.5" customHeight="1" x14ac:dyDescent="0.35">
      <c r="A334" s="27">
        <v>131</v>
      </c>
      <c r="B334" s="27" t="s">
        <v>254</v>
      </c>
      <c r="C334" s="22" t="s">
        <v>305</v>
      </c>
      <c r="D334" t="s">
        <v>128</v>
      </c>
      <c r="F334" s="22">
        <v>95</v>
      </c>
      <c r="I334" s="22">
        <v>65.52</v>
      </c>
      <c r="J334" s="22">
        <v>33.81</v>
      </c>
      <c r="K334" s="22">
        <v>6.8</v>
      </c>
      <c r="M334" s="24" t="str">
        <f>ROUND((I334/GCD(I334,J334,K334)),1)&amp;":"&amp;ROUND((J334/GCD(I334,J334,K334)),1)&amp;":"&amp;ROUND((K334/GCD(I334,J334,K334)),1)</f>
        <v>65.5:33.8:6.8</v>
      </c>
      <c r="N334" s="22" t="str">
        <f>ROUND((I334/SUM(I334,J334,K334)), 3)&amp;":"&amp;ROUND((J334/SUM(I334,J334,K334)),3)&amp;":"&amp;ROUND((K334/SUM(I334,J334,K334)),3)</f>
        <v>0.617:0.319:0.064</v>
      </c>
      <c r="O334" s="22">
        <v>2.0059999999999998</v>
      </c>
    </row>
    <row r="335" spans="1:15" ht="14.5" customHeight="1" x14ac:dyDescent="0.35">
      <c r="A335" s="27"/>
      <c r="B335" s="27"/>
      <c r="C335" s="22"/>
      <c r="D335" t="s">
        <v>284</v>
      </c>
      <c r="F335" s="22"/>
      <c r="I335" s="22"/>
      <c r="J335" s="22"/>
      <c r="K335" s="22"/>
      <c r="M335" s="26"/>
      <c r="N335" s="22"/>
      <c r="O335" s="22"/>
    </row>
    <row r="336" spans="1:15" ht="14.5" customHeight="1" x14ac:dyDescent="0.35">
      <c r="A336" s="27"/>
      <c r="B336" s="27"/>
      <c r="C336" s="22"/>
      <c r="D336" t="s">
        <v>299</v>
      </c>
      <c r="F336" s="22"/>
      <c r="I336" s="22"/>
      <c r="J336" s="22"/>
      <c r="K336" s="22"/>
      <c r="M336" s="26"/>
      <c r="N336" s="22"/>
      <c r="O336" s="22"/>
    </row>
    <row r="337" spans="1:15" ht="14.5" customHeight="1" x14ac:dyDescent="0.35">
      <c r="A337" s="27">
        <v>132</v>
      </c>
      <c r="B337" s="27" t="s">
        <v>254</v>
      </c>
      <c r="C337" s="22" t="s">
        <v>306</v>
      </c>
      <c r="D337" t="s">
        <v>128</v>
      </c>
      <c r="F337" s="22">
        <v>99</v>
      </c>
      <c r="I337" s="22">
        <v>65.52</v>
      </c>
      <c r="J337" s="22">
        <v>33.81</v>
      </c>
      <c r="K337" s="22">
        <v>6.8</v>
      </c>
      <c r="M337" s="24" t="str">
        <f>ROUND((I337/GCD(I337,J337,K337)),1)&amp;":"&amp;ROUND((J337/GCD(I337,J337,K337)),1)&amp;":"&amp;ROUND((K337/GCD(I337,J337,K337)),1)</f>
        <v>65.5:33.8:6.8</v>
      </c>
      <c r="N337" s="22" t="str">
        <f>ROUND((I337/SUM(I337,J337,K337)), 3)&amp;":"&amp;ROUND((J337/SUM(I337,J337,K337)),3)&amp;":"&amp;ROUND((K337/SUM(I337,J337,K337)),3)</f>
        <v>0.617:0.319:0.064</v>
      </c>
      <c r="O337" s="22">
        <v>1.6359999999999999</v>
      </c>
    </row>
    <row r="338" spans="1:15" ht="14.5" customHeight="1" x14ac:dyDescent="0.35">
      <c r="A338" s="27"/>
      <c r="B338" s="27"/>
      <c r="C338" s="22"/>
      <c r="D338" t="s">
        <v>284</v>
      </c>
      <c r="F338" s="22"/>
      <c r="I338" s="22"/>
      <c r="J338" s="22"/>
      <c r="K338" s="22"/>
      <c r="M338" s="26"/>
      <c r="N338" s="22"/>
      <c r="O338" s="22"/>
    </row>
    <row r="339" spans="1:15" ht="14.5" customHeight="1" x14ac:dyDescent="0.35">
      <c r="A339" s="27"/>
      <c r="B339" s="27"/>
      <c r="C339" s="22"/>
      <c r="D339" t="s">
        <v>301</v>
      </c>
      <c r="F339" s="22"/>
      <c r="I339" s="22"/>
      <c r="J339" s="22"/>
      <c r="K339" s="22"/>
      <c r="M339" s="26"/>
      <c r="N339" s="22"/>
      <c r="O339" s="22"/>
    </row>
    <row r="340" spans="1:15" ht="14.5" customHeight="1" x14ac:dyDescent="0.35">
      <c r="A340" s="27">
        <v>133</v>
      </c>
      <c r="B340" s="27" t="s">
        <v>254</v>
      </c>
      <c r="C340" s="22" t="s">
        <v>307</v>
      </c>
      <c r="D340" t="s">
        <v>128</v>
      </c>
      <c r="F340" s="22">
        <v>91</v>
      </c>
      <c r="I340" s="22">
        <v>65.52</v>
      </c>
      <c r="J340" s="22">
        <v>33.81</v>
      </c>
      <c r="K340" s="22">
        <v>6.8</v>
      </c>
      <c r="M340" s="24" t="str">
        <f>ROUND((I340/GCD(I340,J340,K340)),1)&amp;":"&amp;ROUND((J340/GCD(I340,J340,K340)),1)&amp;":"&amp;ROUND((K340/GCD(I340,J340,K340)),1)</f>
        <v>65.5:33.8:6.8</v>
      </c>
      <c r="N340" s="22" t="str">
        <f>ROUND((I340/SUM(I340,J340,K340)), 3)&amp;":"&amp;ROUND((J340/SUM(I340,J340,K340)),3)&amp;":"&amp;ROUND((K340/SUM(I340,J340,K340)),3)</f>
        <v>0.617:0.319:0.064</v>
      </c>
      <c r="O340" s="22">
        <v>2.1589999999999998</v>
      </c>
    </row>
    <row r="341" spans="1:15" ht="14.5" customHeight="1" x14ac:dyDescent="0.35">
      <c r="A341" s="27"/>
      <c r="B341" s="27"/>
      <c r="C341" s="22"/>
      <c r="D341" t="s">
        <v>284</v>
      </c>
      <c r="F341" s="22"/>
      <c r="I341" s="22"/>
      <c r="J341" s="22"/>
      <c r="K341" s="22"/>
      <c r="M341" s="26"/>
      <c r="N341" s="22"/>
      <c r="O341" s="22"/>
    </row>
    <row r="342" spans="1:15" ht="14.5" customHeight="1" x14ac:dyDescent="0.35">
      <c r="A342" s="27"/>
      <c r="B342" s="27"/>
      <c r="C342" s="22"/>
      <c r="D342" t="s">
        <v>303</v>
      </c>
      <c r="F342" s="22"/>
      <c r="I342" s="22"/>
      <c r="J342" s="22"/>
      <c r="K342" s="22"/>
      <c r="M342" s="26"/>
      <c r="N342" s="22"/>
      <c r="O342" s="22"/>
    </row>
    <row r="343" spans="1:15" x14ac:dyDescent="0.35">
      <c r="A343" s="27">
        <v>134</v>
      </c>
      <c r="B343" s="27" t="s">
        <v>254</v>
      </c>
      <c r="C343" s="22" t="s">
        <v>308</v>
      </c>
      <c r="D343" t="s">
        <v>128</v>
      </c>
      <c r="F343" s="22">
        <v>79</v>
      </c>
      <c r="I343" s="22">
        <v>65.52</v>
      </c>
      <c r="J343" s="22">
        <v>30.52</v>
      </c>
      <c r="K343" s="22">
        <v>3.97</v>
      </c>
      <c r="M343" s="24" t="str">
        <f>ROUND((I343/GCD(I343,J343,K343)),1)&amp;":"&amp;ROUND((J343/GCD(I343,J343,K343)),1)&amp;":"&amp;ROUND((K343/GCD(I343,J343,K343)),1)</f>
        <v>65.5:30.5:4</v>
      </c>
      <c r="N343" s="22" t="str">
        <f>ROUND((I343/SUM(I343,J343,K343)), 3)&amp;":"&amp;ROUND((J343/SUM(I343,J343,K343)),3)&amp;":"&amp;ROUND((K343/SUM(I343,J343,K343)),3)</f>
        <v>0.655:0.305:0.04</v>
      </c>
      <c r="O343" s="22">
        <v>1.538</v>
      </c>
    </row>
    <row r="344" spans="1:15" ht="14.5" customHeight="1" x14ac:dyDescent="0.35">
      <c r="A344" s="27"/>
      <c r="B344" s="27"/>
      <c r="C344" s="22"/>
      <c r="D344" t="s">
        <v>260</v>
      </c>
      <c r="F344" s="22"/>
      <c r="I344" s="22"/>
      <c r="J344" s="22"/>
      <c r="K344" s="22"/>
      <c r="M344" s="26"/>
      <c r="N344" s="22"/>
      <c r="O344" s="22"/>
    </row>
    <row r="345" spans="1:15" ht="14.5" customHeight="1" x14ac:dyDescent="0.35">
      <c r="A345" s="27"/>
      <c r="B345" s="27"/>
      <c r="C345" s="22"/>
      <c r="D345" t="s">
        <v>301</v>
      </c>
      <c r="F345" s="22"/>
      <c r="I345" s="22"/>
      <c r="J345" s="22"/>
      <c r="K345" s="22"/>
      <c r="M345" s="26"/>
      <c r="N345" s="22"/>
      <c r="O345" s="22"/>
    </row>
    <row r="346" spans="1:15" ht="14.5" customHeight="1" x14ac:dyDescent="0.35">
      <c r="A346" s="27">
        <v>135</v>
      </c>
      <c r="B346" s="27" t="s">
        <v>309</v>
      </c>
      <c r="C346" s="22" t="s">
        <v>310</v>
      </c>
      <c r="D346" t="s">
        <v>128</v>
      </c>
      <c r="F346" s="22">
        <v>36.5</v>
      </c>
      <c r="I346" s="22">
        <v>50</v>
      </c>
      <c r="J346" s="22">
        <v>25.29</v>
      </c>
      <c r="K346" s="22">
        <v>24.71</v>
      </c>
      <c r="M346" s="24" t="str">
        <f>ROUND((I346/GCD(I346,J346,K346)),1)&amp;":"&amp;ROUND((J346/GCD(I346,J346,K346)),1)&amp;":"&amp;ROUND((K346/GCD(I346,J346,K346)),1)</f>
        <v>50:25.3:24.7</v>
      </c>
      <c r="N346" s="22" t="str">
        <f>ROUND((I346/SUM(I346,J346,K346)), 3)&amp;":"&amp;ROUND((J346/SUM(I346,J346,K346)),3)&amp;":"&amp;ROUND((K346/SUM(I346,J346,K346)),3)</f>
        <v>0.5:0.253:0.247</v>
      </c>
      <c r="O346" s="22">
        <v>1.839</v>
      </c>
    </row>
    <row r="347" spans="1:15" ht="14.5" customHeight="1" x14ac:dyDescent="0.35">
      <c r="A347" s="27"/>
      <c r="B347" s="27"/>
      <c r="C347" s="22"/>
      <c r="D347" t="s">
        <v>291</v>
      </c>
      <c r="F347" s="22"/>
      <c r="I347" s="22"/>
      <c r="J347" s="22"/>
      <c r="K347" s="22"/>
      <c r="M347" s="26"/>
      <c r="N347" s="22"/>
      <c r="O347" s="22"/>
    </row>
    <row r="348" spans="1:15" ht="14.5" customHeight="1" x14ac:dyDescent="0.35">
      <c r="A348" s="27"/>
      <c r="B348" s="27"/>
      <c r="C348" s="22"/>
      <c r="D348" t="s">
        <v>256</v>
      </c>
      <c r="F348" s="22"/>
      <c r="I348" s="22"/>
      <c r="J348" s="22"/>
      <c r="K348" s="22"/>
      <c r="M348" s="26"/>
      <c r="N348" s="22"/>
      <c r="O348" s="22"/>
    </row>
    <row r="349" spans="1:15" ht="14.5" customHeight="1" x14ac:dyDescent="0.35">
      <c r="A349" s="27">
        <v>136</v>
      </c>
      <c r="B349" s="27" t="s">
        <v>309</v>
      </c>
      <c r="C349" s="22" t="s">
        <v>311</v>
      </c>
      <c r="D349" t="s">
        <v>128</v>
      </c>
      <c r="F349" s="22">
        <v>53.99</v>
      </c>
      <c r="I349" s="22">
        <v>50</v>
      </c>
      <c r="J349" s="22">
        <v>19.739999999999998</v>
      </c>
      <c r="K349" s="22">
        <v>30.26</v>
      </c>
      <c r="M349" s="24" t="str">
        <f>ROUND((I349/GCD(I349,J349,K349)),1)&amp;":"&amp;ROUND((J349/GCD(I349,J349,K349)),1)&amp;":"&amp;ROUND((K349/GCD(I349,J349,K349)),1)</f>
        <v>50:19.7:30.3</v>
      </c>
      <c r="N349" s="22" t="str">
        <f>ROUND((I349/SUM(I349,J349,K349)), 3)&amp;":"&amp;ROUND((J349/SUM(I349,J349,K349)),3)&amp;":"&amp;ROUND((K349/SUM(I349,J349,K349)),3)</f>
        <v>0.5:0.197:0.303</v>
      </c>
      <c r="O349" s="22">
        <v>2.2789999999999999</v>
      </c>
    </row>
    <row r="350" spans="1:15" ht="14.5" customHeight="1" x14ac:dyDescent="0.35">
      <c r="A350" s="27"/>
      <c r="B350" s="27"/>
      <c r="C350" s="22"/>
      <c r="D350" t="s">
        <v>312</v>
      </c>
      <c r="F350" s="22"/>
      <c r="I350" s="22"/>
      <c r="J350" s="22"/>
      <c r="K350" s="22"/>
      <c r="M350" s="26"/>
      <c r="N350" s="22"/>
      <c r="O350" s="22"/>
    </row>
    <row r="351" spans="1:15" ht="14.5" customHeight="1" x14ac:dyDescent="0.35">
      <c r="A351" s="27"/>
      <c r="B351" s="27"/>
      <c r="C351" s="22"/>
      <c r="D351" t="s">
        <v>313</v>
      </c>
      <c r="F351" s="22"/>
      <c r="I351" s="22"/>
      <c r="J351" s="22"/>
      <c r="K351" s="22"/>
      <c r="M351" s="26"/>
      <c r="N351" s="22"/>
      <c r="O351" s="22"/>
    </row>
    <row r="352" spans="1:15" ht="14.5" customHeight="1" x14ac:dyDescent="0.35">
      <c r="A352" s="27">
        <v>137</v>
      </c>
      <c r="B352" s="27" t="s">
        <v>309</v>
      </c>
      <c r="C352" s="22" t="s">
        <v>314</v>
      </c>
      <c r="D352" t="s">
        <v>128</v>
      </c>
      <c r="F352" s="22">
        <v>61.6</v>
      </c>
      <c r="I352" s="22">
        <v>50</v>
      </c>
      <c r="J352" s="22">
        <v>12.68</v>
      </c>
      <c r="K352" s="22">
        <v>37.380000000000003</v>
      </c>
      <c r="M352" s="24" t="str">
        <f>ROUND((I352/GCD(I352,J352,K352)),1)&amp;":"&amp;ROUND((J352/GCD(I352,J352,K352)),1)&amp;":"&amp;ROUND((K352/GCD(I352,J352,K352)),1)</f>
        <v>50:12.7:37.4</v>
      </c>
      <c r="N352" s="22" t="str">
        <f>ROUND((I352/SUM(I352,J352,K352)), 2)&amp;":"&amp;ROUND((J352/SUM(I352,J352,K352)),2)&amp;":"&amp;ROUND((K352/SUM(I352,J352,K352)),2)</f>
        <v>0.5:0.13:0.37</v>
      </c>
      <c r="O352" s="22">
        <v>1.9530000000000001</v>
      </c>
    </row>
    <row r="353" spans="1:15" ht="14.5" customHeight="1" x14ac:dyDescent="0.35">
      <c r="A353" s="27"/>
      <c r="B353" s="27"/>
      <c r="C353" s="22"/>
      <c r="D353" t="s">
        <v>291</v>
      </c>
      <c r="F353" s="22"/>
      <c r="I353" s="22"/>
      <c r="J353" s="22"/>
      <c r="K353" s="22"/>
      <c r="M353" s="26"/>
      <c r="N353" s="22"/>
      <c r="O353" s="22"/>
    </row>
    <row r="354" spans="1:15" ht="14.5" customHeight="1" x14ac:dyDescent="0.35">
      <c r="A354" s="27"/>
      <c r="B354" s="27"/>
      <c r="C354" s="22"/>
      <c r="D354" t="s">
        <v>256</v>
      </c>
      <c r="F354" s="22"/>
      <c r="I354" s="22"/>
      <c r="J354" s="22"/>
      <c r="K354" s="22"/>
      <c r="M354" s="26"/>
      <c r="N354" s="22"/>
      <c r="O354" s="22"/>
    </row>
    <row r="355" spans="1:15" ht="14.5" customHeight="1" x14ac:dyDescent="0.35">
      <c r="A355" s="27">
        <v>138</v>
      </c>
      <c r="B355" s="27" t="s">
        <v>309</v>
      </c>
      <c r="C355" s="22" t="s">
        <v>315</v>
      </c>
      <c r="D355" t="s">
        <v>128</v>
      </c>
      <c r="F355" s="22">
        <v>38.93</v>
      </c>
      <c r="I355" s="22">
        <v>50</v>
      </c>
      <c r="J355" s="22">
        <v>24.84</v>
      </c>
      <c r="K355" s="22">
        <v>25.16</v>
      </c>
      <c r="M355" s="24" t="str">
        <f>ROUND((I355/GCD(I355,J355,K355)),1)&amp;":"&amp;ROUND((J355/GCD(I355,J355,K355)),1)&amp;":"&amp;ROUND((K355/GCD(I355,J355,K355)),1)</f>
        <v>50:24.8:25.2</v>
      </c>
      <c r="N355" s="22" t="str">
        <f>ROUND((I355/SUM(I355,J355,K355)), 3)&amp;":"&amp;ROUND((J355/SUM(I355,J355,K355)),3)&amp;":"&amp;ROUND((K355/SUM(I355,J355,K355)),3)</f>
        <v>0.5:0.248:0.252</v>
      </c>
      <c r="O355" s="22">
        <v>1.6060000000000001</v>
      </c>
    </row>
    <row r="356" spans="1:15" ht="14.5" customHeight="1" x14ac:dyDescent="0.35">
      <c r="A356" s="27"/>
      <c r="B356" s="27"/>
      <c r="C356" s="22"/>
      <c r="D356" t="s">
        <v>291</v>
      </c>
      <c r="F356" s="22"/>
      <c r="I356" s="22"/>
      <c r="J356" s="22"/>
      <c r="K356" s="22"/>
      <c r="M356" s="26"/>
      <c r="N356" s="22"/>
      <c r="O356" s="22"/>
    </row>
    <row r="357" spans="1:15" ht="14.5" customHeight="1" x14ac:dyDescent="0.35">
      <c r="A357" s="27"/>
      <c r="B357" s="27"/>
      <c r="C357" s="22"/>
      <c r="D357" t="s">
        <v>260</v>
      </c>
      <c r="F357" s="22"/>
      <c r="I357" s="22"/>
      <c r="J357" s="22"/>
      <c r="K357" s="22"/>
      <c r="M357" s="26"/>
      <c r="N357" s="22"/>
      <c r="O357" s="22"/>
    </row>
    <row r="358" spans="1:15" ht="14.5" customHeight="1" x14ac:dyDescent="0.35">
      <c r="A358" s="27">
        <v>139</v>
      </c>
      <c r="B358" s="27" t="s">
        <v>309</v>
      </c>
      <c r="C358" s="22" t="s">
        <v>316</v>
      </c>
      <c r="D358" t="s">
        <v>128</v>
      </c>
      <c r="F358" s="22">
        <v>54.77</v>
      </c>
      <c r="I358" s="22">
        <v>50</v>
      </c>
      <c r="J358" s="22">
        <v>16.760000000000002</v>
      </c>
      <c r="K358" s="22">
        <v>33.24</v>
      </c>
      <c r="M358" s="24" t="str">
        <f>ROUND((I358/GCD(I358,J358,K358)),1)&amp;":"&amp;ROUND((J358/GCD(I358,J358,K358)),1)&amp;":"&amp;ROUND((K358/GCD(I358,J358,K358)),1)</f>
        <v>50:16.8:33.2</v>
      </c>
      <c r="N358" s="22" t="str">
        <f>ROUND((I358/SUM(I358,J358,K358)), 3)&amp;":"&amp;ROUND((J358/SUM(I358,J358,K358)),3)&amp;":"&amp;ROUND((K358/SUM(I358,J358,K358)),3)</f>
        <v>0.5:0.168:0.332</v>
      </c>
      <c r="O358" s="22">
        <v>2.1909999999999998</v>
      </c>
    </row>
    <row r="359" spans="1:15" ht="14.5" customHeight="1" x14ac:dyDescent="0.35">
      <c r="A359" s="27"/>
      <c r="B359" s="27"/>
      <c r="C359" s="22"/>
      <c r="D359" t="s">
        <v>291</v>
      </c>
      <c r="F359" s="22"/>
      <c r="I359" s="22"/>
      <c r="J359" s="22"/>
      <c r="K359" s="22"/>
      <c r="M359" s="26"/>
      <c r="N359" s="22"/>
      <c r="O359" s="22"/>
    </row>
    <row r="360" spans="1:15" ht="14.5" customHeight="1" x14ac:dyDescent="0.35">
      <c r="A360" s="27"/>
      <c r="B360" s="27"/>
      <c r="C360" s="22"/>
      <c r="D360" t="s">
        <v>260</v>
      </c>
      <c r="F360" s="22"/>
      <c r="I360" s="22"/>
      <c r="J360" s="22"/>
      <c r="K360" s="22"/>
      <c r="M360" s="26"/>
      <c r="N360" s="22"/>
      <c r="O360" s="22"/>
    </row>
    <row r="361" spans="1:15" ht="14.5" customHeight="1" x14ac:dyDescent="0.35">
      <c r="A361" s="27">
        <v>140</v>
      </c>
      <c r="B361" s="27" t="s">
        <v>309</v>
      </c>
      <c r="C361" s="22" t="s">
        <v>317</v>
      </c>
      <c r="D361" t="s">
        <v>128</v>
      </c>
      <c r="F361" s="22">
        <v>63.41</v>
      </c>
      <c r="I361" s="22">
        <v>50</v>
      </c>
      <c r="J361" s="22">
        <v>12.35</v>
      </c>
      <c r="K361" s="22">
        <v>37.65</v>
      </c>
      <c r="M361" s="24" t="str">
        <f>ROUND((I361/GCD(I361,J361,K361)),1)&amp;":"&amp;ROUND((J361/GCD(I361,J361,K361)),1)&amp;":"&amp;ROUND((K361/GCD(I361,J361,K361)),1)</f>
        <v>50:12.4:37.7</v>
      </c>
      <c r="N361" s="22" t="str">
        <f>ROUND((I361/SUM(I361,J361,K361)), 2)&amp;":"&amp;ROUND((J361/SUM(I361,J361,K361)),2)&amp;":"&amp;ROUND((K361/SUM(I361,J361,K361)),2)</f>
        <v>0.5:0.12:0.38</v>
      </c>
      <c r="O361" s="22">
        <v>2.242</v>
      </c>
    </row>
    <row r="362" spans="1:15" ht="14.5" customHeight="1" x14ac:dyDescent="0.35">
      <c r="A362" s="27"/>
      <c r="B362" s="27"/>
      <c r="C362" s="22"/>
      <c r="D362" t="s">
        <v>291</v>
      </c>
      <c r="F362" s="22"/>
      <c r="I362" s="22"/>
      <c r="J362" s="22"/>
      <c r="K362" s="22"/>
      <c r="M362" s="26"/>
      <c r="N362" s="22"/>
      <c r="O362" s="22"/>
    </row>
    <row r="363" spans="1:15" ht="14.5" customHeight="1" x14ac:dyDescent="0.35">
      <c r="A363" s="27"/>
      <c r="B363" s="27"/>
      <c r="C363" s="22"/>
      <c r="D363" t="s">
        <v>260</v>
      </c>
      <c r="F363" s="22"/>
      <c r="I363" s="22"/>
      <c r="J363" s="22"/>
      <c r="K363" s="22"/>
      <c r="M363" s="26"/>
      <c r="N363" s="22"/>
      <c r="O363" s="22"/>
    </row>
    <row r="364" spans="1:15" x14ac:dyDescent="0.35">
      <c r="A364" s="27">
        <v>141</v>
      </c>
      <c r="B364" s="27" t="s">
        <v>309</v>
      </c>
      <c r="C364" s="22" t="s">
        <v>318</v>
      </c>
      <c r="D364" t="s">
        <v>128</v>
      </c>
      <c r="F364" s="22">
        <v>66.400000000000006</v>
      </c>
      <c r="I364" s="22">
        <v>50</v>
      </c>
      <c r="J364" s="22">
        <v>9.9879999999999995</v>
      </c>
      <c r="K364" s="22">
        <v>40</v>
      </c>
      <c r="M364" s="24" t="str">
        <f>ROUND((I364/GCD(I364,J364,K364)),1)&amp;":"&amp;ROUND((J364/GCD(I364,J364,K364)),1)&amp;":"&amp;ROUND((K364/GCD(I364,J364,K364)),1)</f>
        <v>50:10:40</v>
      </c>
      <c r="N364" s="22" t="str">
        <f>ROUND((I364/SUM(I364,J364,K364)), 3)&amp;":"&amp;ROUND((J364/SUM(I364,J364,K364)),3)&amp;":"&amp;ROUND((K364/SUM(I364,J364,K364)),3)</f>
        <v>0.5:0.1:0.4</v>
      </c>
      <c r="O364" s="22">
        <v>2.0379999999999998</v>
      </c>
    </row>
    <row r="365" spans="1:15" ht="14.5" customHeight="1" x14ac:dyDescent="0.35">
      <c r="A365" s="27"/>
      <c r="B365" s="27"/>
      <c r="C365" s="22"/>
      <c r="D365" t="s">
        <v>291</v>
      </c>
      <c r="F365" s="22"/>
      <c r="I365" s="22"/>
      <c r="J365" s="22"/>
      <c r="K365" s="22"/>
      <c r="M365" s="26"/>
      <c r="N365" s="22"/>
      <c r="O365" s="22"/>
    </row>
    <row r="366" spans="1:15" ht="14.5" customHeight="1" x14ac:dyDescent="0.35">
      <c r="A366" s="27"/>
      <c r="B366" s="27"/>
      <c r="C366" s="22"/>
      <c r="D366" t="s">
        <v>260</v>
      </c>
      <c r="F366" s="22"/>
      <c r="I366" s="22"/>
      <c r="J366" s="22"/>
      <c r="K366" s="22"/>
      <c r="M366" s="26"/>
      <c r="N366" s="22"/>
      <c r="O366" s="22"/>
    </row>
    <row r="367" spans="1:15" ht="14.5" customHeight="1" x14ac:dyDescent="0.35">
      <c r="A367" s="27">
        <v>142</v>
      </c>
      <c r="B367" s="27" t="s">
        <v>309</v>
      </c>
      <c r="C367" s="22" t="s">
        <v>296</v>
      </c>
      <c r="D367" t="s">
        <v>128</v>
      </c>
      <c r="F367" s="22">
        <v>60.39</v>
      </c>
      <c r="I367" s="22">
        <v>50</v>
      </c>
      <c r="J367" s="22">
        <v>34.6</v>
      </c>
      <c r="K367" s="22">
        <v>15.4</v>
      </c>
      <c r="M367" s="24" t="str">
        <f>ROUND((I367/GCD(I367,J367,K367)),1)&amp;":"&amp;ROUND((J367/GCD(I367,J367,K367)),1)&amp;":"&amp;ROUND((K367/GCD(I367,J367,K367)),1)</f>
        <v>50:34.6:15.4</v>
      </c>
      <c r="N367" s="22" t="str">
        <f>ROUND((I367/SUM(I367,J367,K367)), 3)&amp;":"&amp;ROUND((J367/SUM(I367,J367,K367)),3)&amp;":"&amp;ROUND((K367/SUM(I367,J367,K367)),3)</f>
        <v>0.5:0.346:0.154</v>
      </c>
      <c r="O367" s="22">
        <v>2.3719999999999999</v>
      </c>
    </row>
    <row r="368" spans="1:15" ht="14.5" customHeight="1" x14ac:dyDescent="0.35">
      <c r="A368" s="27"/>
      <c r="B368" s="27"/>
      <c r="C368" s="22"/>
      <c r="D368" t="s">
        <v>256</v>
      </c>
      <c r="F368" s="22"/>
      <c r="I368" s="22"/>
      <c r="J368" s="22"/>
      <c r="K368" s="22"/>
      <c r="M368" s="26"/>
      <c r="N368" s="22"/>
      <c r="O368" s="22"/>
    </row>
    <row r="369" spans="1:15" ht="14.5" customHeight="1" x14ac:dyDescent="0.35">
      <c r="A369" s="27"/>
      <c r="B369" s="27"/>
      <c r="C369" s="22"/>
      <c r="D369" t="s">
        <v>297</v>
      </c>
      <c r="F369" s="22"/>
      <c r="I369" s="22"/>
      <c r="J369" s="22"/>
      <c r="K369" s="22"/>
      <c r="M369" s="26"/>
      <c r="N369" s="22"/>
      <c r="O369" s="22"/>
    </row>
    <row r="370" spans="1:15" ht="14.5" customHeight="1" x14ac:dyDescent="0.35">
      <c r="A370" s="27">
        <v>143</v>
      </c>
      <c r="B370" s="27" t="s">
        <v>309</v>
      </c>
      <c r="C370" s="22" t="s">
        <v>298</v>
      </c>
      <c r="D370" t="s">
        <v>128</v>
      </c>
      <c r="F370" s="22">
        <v>57.07</v>
      </c>
      <c r="I370" s="22">
        <v>50</v>
      </c>
      <c r="J370" s="22">
        <v>40.19</v>
      </c>
      <c r="K370" s="22">
        <v>9.8070000000000004</v>
      </c>
      <c r="M370" s="24" t="str">
        <f>ROUND((I370/GCD(I370,J370,K370)),1)&amp;":"&amp;ROUND((J370/GCD(I370,J370,K370)),1)&amp;":"&amp;ROUND((K370/GCD(I370,J370,K370)),1)</f>
        <v>50:40.2:9.8</v>
      </c>
      <c r="N370" s="22" t="str">
        <f>ROUND((I370/SUM(I370,J370,K370)), 3)&amp;":"&amp;ROUND((J370/SUM(I370,J370,K370)),3)&amp;":"&amp;ROUND((K370/SUM(I370,J370,K370)),3)</f>
        <v>0.5:0.402:0.098</v>
      </c>
      <c r="O370" s="22">
        <v>2.2799999999999998</v>
      </c>
    </row>
    <row r="371" spans="1:15" ht="14.5" customHeight="1" x14ac:dyDescent="0.35">
      <c r="A371" s="27"/>
      <c r="B371" s="27"/>
      <c r="C371" s="22"/>
      <c r="D371" t="s">
        <v>256</v>
      </c>
      <c r="F371" s="22"/>
      <c r="I371" s="22"/>
      <c r="J371" s="22"/>
      <c r="K371" s="22"/>
      <c r="M371" s="26"/>
      <c r="N371" s="22"/>
      <c r="O371" s="22"/>
    </row>
    <row r="372" spans="1:15" ht="14.5" customHeight="1" x14ac:dyDescent="0.35">
      <c r="A372" s="27"/>
      <c r="B372" s="27"/>
      <c r="C372" s="22"/>
      <c r="D372" t="s">
        <v>297</v>
      </c>
      <c r="F372" s="22"/>
      <c r="I372" s="22"/>
      <c r="J372" s="22"/>
      <c r="K372" s="22"/>
      <c r="M372" s="26"/>
      <c r="N372" s="22"/>
      <c r="O372" s="22"/>
    </row>
    <row r="373" spans="1:15" ht="14.5" customHeight="1" x14ac:dyDescent="0.35">
      <c r="A373" s="27">
        <v>144</v>
      </c>
      <c r="B373" s="27" t="s">
        <v>309</v>
      </c>
      <c r="C373" s="22" t="s">
        <v>302</v>
      </c>
      <c r="D373" t="s">
        <v>128</v>
      </c>
      <c r="F373" s="22">
        <v>62.74</v>
      </c>
      <c r="I373" s="22">
        <v>50</v>
      </c>
      <c r="J373" s="22">
        <v>44.8</v>
      </c>
      <c r="K373" s="22">
        <v>5.2</v>
      </c>
      <c r="M373" s="24" t="str">
        <f>ROUND((I373/GCD(I373,J373,K373)),1)&amp;":"&amp;ROUND((J373/GCD(I373,J373,K373)),1)&amp;":"&amp;ROUND((K373/GCD(I373,J373,K373)),1)</f>
        <v>50:44.8:5.2</v>
      </c>
      <c r="N373" s="22" t="str">
        <f>ROUND((I373/SUM(I373,J373,K373)), 3)&amp;":"&amp;ROUND((J373/SUM(I373,J373,K373)),3)&amp;":"&amp;ROUND((K373/SUM(I373,J373,K373)),3)</f>
        <v>0.5:0.448:0.052</v>
      </c>
      <c r="O373" s="22">
        <v>2.1720000000000002</v>
      </c>
    </row>
    <row r="374" spans="1:15" ht="14.5" customHeight="1" x14ac:dyDescent="0.35">
      <c r="A374" s="27"/>
      <c r="B374" s="27"/>
      <c r="C374" s="22"/>
      <c r="D374" t="s">
        <v>256</v>
      </c>
      <c r="F374" s="22"/>
      <c r="I374" s="22"/>
      <c r="J374" s="22"/>
      <c r="K374" s="22"/>
      <c r="M374" s="26"/>
      <c r="N374" s="22"/>
      <c r="O374" s="22"/>
    </row>
    <row r="375" spans="1:15" ht="14.5" customHeight="1" x14ac:dyDescent="0.35">
      <c r="A375" s="27"/>
      <c r="B375" s="27"/>
      <c r="C375" s="22"/>
      <c r="D375" t="s">
        <v>303</v>
      </c>
      <c r="F375" s="22"/>
      <c r="I375" s="22"/>
      <c r="J375" s="22"/>
      <c r="K375" s="22"/>
      <c r="M375" s="26"/>
      <c r="N375" s="22"/>
      <c r="O375" s="22"/>
    </row>
    <row r="376" spans="1:15" x14ac:dyDescent="0.35">
      <c r="A376" s="27">
        <v>145</v>
      </c>
      <c r="B376" s="27" t="s">
        <v>309</v>
      </c>
      <c r="C376" s="22" t="s">
        <v>305</v>
      </c>
      <c r="D376" t="s">
        <v>128</v>
      </c>
      <c r="F376" s="22">
        <v>94.57</v>
      </c>
      <c r="I376" s="22">
        <v>50</v>
      </c>
      <c r="J376" s="22">
        <v>48.9</v>
      </c>
      <c r="K376" s="22">
        <v>1.1000000000000001</v>
      </c>
      <c r="M376" s="24" t="str">
        <f>ROUND((I376/GCD(I376,J376,K376)),1)&amp;":"&amp;ROUND((J376/GCD(I376,J376,K376)),1)&amp;":"&amp;ROUND((K376/GCD(I376,J376,K376)),1)</f>
        <v>50:48.9:1.1</v>
      </c>
      <c r="N376" s="22" t="str">
        <f>ROUND((I376/SUM(I376,J376,K376)), 3)&amp;":"&amp;ROUND((J376/SUM(I376,J376,K376)),3)&amp;":"&amp;ROUND((K376/SUM(I376,J376,K376)),3)</f>
        <v>0.5:0.489:0.011</v>
      </c>
      <c r="O376" s="22">
        <v>2.0059999999999998</v>
      </c>
    </row>
    <row r="377" spans="1:15" ht="14.5" customHeight="1" x14ac:dyDescent="0.35">
      <c r="A377" s="27"/>
      <c r="B377" s="27"/>
      <c r="C377" s="22"/>
      <c r="D377" t="s">
        <v>256</v>
      </c>
      <c r="F377" s="22"/>
      <c r="I377" s="22"/>
      <c r="J377" s="22"/>
      <c r="K377" s="22"/>
      <c r="M377" s="24"/>
      <c r="N377" s="22"/>
      <c r="O377" s="22"/>
    </row>
    <row r="378" spans="1:15" ht="14.5" customHeight="1" x14ac:dyDescent="0.35">
      <c r="A378" s="27"/>
      <c r="B378" s="27"/>
      <c r="C378" s="22"/>
      <c r="D378" t="s">
        <v>299</v>
      </c>
      <c r="F378" s="22"/>
      <c r="I378" s="22"/>
      <c r="J378" s="22"/>
      <c r="K378" s="22"/>
      <c r="M378" s="24"/>
      <c r="N378" s="22"/>
      <c r="O378" s="22"/>
    </row>
    <row r="379" spans="1:15" ht="14.5" customHeight="1" x14ac:dyDescent="0.35">
      <c r="A379" s="27">
        <v>146</v>
      </c>
      <c r="B379" s="27" t="s">
        <v>309</v>
      </c>
      <c r="C379" s="22" t="s">
        <v>306</v>
      </c>
      <c r="D379" t="s">
        <v>128</v>
      </c>
      <c r="F379" s="22">
        <v>98.56</v>
      </c>
      <c r="I379" s="22">
        <v>50</v>
      </c>
      <c r="J379" s="22">
        <v>48.9</v>
      </c>
      <c r="K379" s="22">
        <v>1.1000000000000001</v>
      </c>
      <c r="M379" s="24" t="str">
        <f>ROUND((I379/GCD(I379,J379,K379)),1)&amp;":"&amp;ROUND((J379/GCD(I379,J379,K379)),1)&amp;":"&amp;ROUND((K379/GCD(I379,J379,K379)),1)</f>
        <v>50:48.9:1.1</v>
      </c>
      <c r="N379" s="22" t="str">
        <f>ROUND((I379/SUM(I379,J379,K379)), 3)&amp;":"&amp;ROUND((J379/SUM(I379,J379,K379)),3)&amp;":"&amp;ROUND((K379/SUM(I379,J379,K379)),3)</f>
        <v>0.5:0.489:0.011</v>
      </c>
      <c r="O379" s="22">
        <v>1.6359999999999999</v>
      </c>
    </row>
    <row r="380" spans="1:15" ht="14.5" customHeight="1" x14ac:dyDescent="0.35">
      <c r="A380" s="27"/>
      <c r="B380" s="27"/>
      <c r="C380" s="22"/>
      <c r="D380" t="s">
        <v>256</v>
      </c>
      <c r="F380" s="22"/>
      <c r="I380" s="22"/>
      <c r="J380" s="22"/>
      <c r="K380" s="22"/>
      <c r="M380" s="24"/>
      <c r="N380" s="22"/>
      <c r="O380" s="22"/>
    </row>
    <row r="381" spans="1:15" ht="14.5" customHeight="1" x14ac:dyDescent="0.35">
      <c r="A381" s="27"/>
      <c r="B381" s="27"/>
      <c r="C381" s="22"/>
      <c r="D381" t="s">
        <v>319</v>
      </c>
      <c r="F381" s="22"/>
      <c r="I381" s="22"/>
      <c r="J381" s="22"/>
      <c r="K381" s="22"/>
      <c r="M381" s="24"/>
      <c r="N381" s="22"/>
      <c r="O381" s="22"/>
    </row>
    <row r="382" spans="1:15" ht="14.5" customHeight="1" x14ac:dyDescent="0.35">
      <c r="A382" s="27">
        <v>147</v>
      </c>
      <c r="B382" s="27" t="s">
        <v>309</v>
      </c>
      <c r="C382" s="22" t="s">
        <v>320</v>
      </c>
      <c r="D382" t="s">
        <v>128</v>
      </c>
      <c r="F382" s="22">
        <v>91.39</v>
      </c>
      <c r="I382" s="22">
        <v>50</v>
      </c>
      <c r="J382" s="22">
        <v>48.9</v>
      </c>
      <c r="K382" s="22">
        <v>1.1000000000000001</v>
      </c>
      <c r="M382" s="24" t="str">
        <f>ROUND((I382/GCD(I382,J382,K382)),1)&amp;":"&amp;ROUND((J382/GCD(I382,J382,K382)),1)&amp;":"&amp;ROUND((K382/GCD(I382,J382,K382)),1)</f>
        <v>50:48.9:1.1</v>
      </c>
      <c r="N382" s="22" t="str">
        <f>ROUND((I382/SUM(I382,J382,K382)), 3)&amp;":"&amp;ROUND((J382/SUM(I382,J382,K382)),3)&amp;":"&amp;ROUND((K382/SUM(I382,J382,K382)),3)</f>
        <v>0.5:0.489:0.011</v>
      </c>
      <c r="O382" s="22">
        <v>2.1589999999999998</v>
      </c>
    </row>
    <row r="383" spans="1:15" ht="14.5" customHeight="1" x14ac:dyDescent="0.35">
      <c r="A383" s="27"/>
      <c r="B383" s="27"/>
      <c r="C383" s="22"/>
      <c r="D383" t="s">
        <v>256</v>
      </c>
      <c r="F383" s="22"/>
      <c r="I383" s="22"/>
      <c r="J383" s="22"/>
      <c r="K383" s="22"/>
      <c r="M383" s="24"/>
      <c r="N383" s="22"/>
      <c r="O383" s="22"/>
    </row>
    <row r="384" spans="1:15" ht="14.5" customHeight="1" x14ac:dyDescent="0.35">
      <c r="A384" s="27"/>
      <c r="B384" s="27"/>
      <c r="C384" s="22"/>
      <c r="D384" t="s">
        <v>303</v>
      </c>
      <c r="F384" s="22"/>
      <c r="I384" s="22"/>
      <c r="J384" s="22"/>
      <c r="K384" s="22"/>
      <c r="M384" s="24"/>
      <c r="N384" s="22"/>
      <c r="O384" s="22"/>
    </row>
    <row r="385" spans="1:15" ht="14.5" customHeight="1" x14ac:dyDescent="0.35">
      <c r="A385" s="27">
        <v>148</v>
      </c>
      <c r="B385" s="22" t="s">
        <v>321</v>
      </c>
      <c r="C385" s="22" t="s">
        <v>322</v>
      </c>
      <c r="D385" t="s">
        <v>128</v>
      </c>
      <c r="F385" s="22">
        <v>53</v>
      </c>
      <c r="I385" s="22">
        <v>52.38</v>
      </c>
      <c r="J385" s="22">
        <v>23.81</v>
      </c>
      <c r="K385" s="22">
        <v>23.81</v>
      </c>
      <c r="M385" s="24" t="str">
        <f>ROUND((I385/GCD(I385,J385,K385)),1)&amp;":"&amp;ROUND((J385/GCD(I385,J385,K385)),1)&amp;":"&amp;ROUND((K385/GCD(I385,J385,K385)),1)</f>
        <v>52.4:23.8:23.8</v>
      </c>
      <c r="N385" s="22" t="str">
        <f>ROUND((I385/SUM(I385,J385,K385)), 3)&amp;":"&amp;ROUND((J385/SUM(I385,J385,K385)),3)&amp;":"&amp;ROUND((K385/SUM(I385,J385,K385)),3)</f>
        <v>0.524:0.238:0.238</v>
      </c>
      <c r="O385" s="22">
        <v>1.095</v>
      </c>
    </row>
    <row r="386" spans="1:15" ht="14.5" customHeight="1" x14ac:dyDescent="0.35">
      <c r="A386" s="27"/>
      <c r="B386" s="22"/>
      <c r="C386" s="22"/>
      <c r="D386" t="s">
        <v>323</v>
      </c>
      <c r="F386" s="22"/>
      <c r="I386" s="22"/>
      <c r="J386" s="22"/>
      <c r="K386" s="22"/>
      <c r="M386" s="26"/>
      <c r="N386" s="22"/>
      <c r="O386" s="22"/>
    </row>
    <row r="387" spans="1:15" ht="14.5" customHeight="1" x14ac:dyDescent="0.35">
      <c r="A387" s="27"/>
      <c r="B387" s="22"/>
      <c r="C387" s="22"/>
      <c r="D387" t="s">
        <v>159</v>
      </c>
      <c r="F387" s="22"/>
      <c r="I387" s="22"/>
      <c r="J387" s="22"/>
      <c r="K387" s="22"/>
      <c r="M387" s="26"/>
      <c r="N387" s="22"/>
      <c r="O387" s="22"/>
    </row>
    <row r="388" spans="1:15" x14ac:dyDescent="0.35">
      <c r="A388" s="27">
        <v>149</v>
      </c>
      <c r="B388" s="22" t="s">
        <v>321</v>
      </c>
      <c r="C388" s="22" t="s">
        <v>324</v>
      </c>
      <c r="D388" t="s">
        <v>128</v>
      </c>
      <c r="F388" s="22">
        <v>30</v>
      </c>
      <c r="I388" s="22">
        <v>54.55</v>
      </c>
      <c r="J388" s="22">
        <v>45.45</v>
      </c>
      <c r="K388" s="22"/>
      <c r="M388" s="26" t="str">
        <f>ROUND((I388/GCD(I388,J388)),1)&amp;":"&amp;ROUND((J388/GCD(I388,J388)),1)</f>
        <v>6.1:5.1</v>
      </c>
      <c r="N388" s="22" t="str">
        <f>ROUND((I388/SUM(I388,J388)), 2)&amp;":"&amp;ROUND((J388/SUM(I388,J388)),2)</f>
        <v>0.55:0.45</v>
      </c>
      <c r="O388" s="22">
        <v>1.022</v>
      </c>
    </row>
    <row r="389" spans="1:15" x14ac:dyDescent="0.35">
      <c r="A389" s="27"/>
      <c r="B389" s="22"/>
      <c r="C389" s="22"/>
      <c r="D389" t="s">
        <v>325</v>
      </c>
      <c r="F389" s="22"/>
      <c r="I389" s="22"/>
      <c r="J389" s="22"/>
      <c r="K389" s="22"/>
      <c r="M389" s="26"/>
      <c r="N389" s="22"/>
      <c r="O389" s="22"/>
    </row>
    <row r="390" spans="1:15" ht="14.5" customHeight="1" x14ac:dyDescent="0.35">
      <c r="A390" s="27">
        <v>150</v>
      </c>
      <c r="B390" s="22" t="s">
        <v>321</v>
      </c>
      <c r="C390" s="22" t="s">
        <v>326</v>
      </c>
      <c r="D390" t="s">
        <v>128</v>
      </c>
      <c r="F390" s="22">
        <v>51</v>
      </c>
      <c r="I390" s="22">
        <v>60</v>
      </c>
      <c r="J390" s="22">
        <v>40</v>
      </c>
      <c r="K390" s="22"/>
      <c r="M390" s="26" t="str">
        <f>ROUND((I390/GCD(I390,J390)),1)&amp;":"&amp;ROUND((J390/GCD(I390,J390)),1)</f>
        <v>3:2</v>
      </c>
      <c r="N390" s="22" t="str">
        <f>ROUND((I390/SUM(I390,J390)), 2)&amp;":"&amp;ROUND((J390/SUM(I390,J390)),2)</f>
        <v>0.6:0.4</v>
      </c>
      <c r="O390" s="22">
        <v>1.079</v>
      </c>
    </row>
    <row r="391" spans="1:15" ht="14.5" customHeight="1" x14ac:dyDescent="0.35">
      <c r="A391" s="27"/>
      <c r="B391" s="22"/>
      <c r="C391" s="22"/>
      <c r="D391" t="s">
        <v>325</v>
      </c>
      <c r="F391" s="22"/>
      <c r="I391" s="22"/>
      <c r="J391" s="22"/>
      <c r="K391" s="22"/>
      <c r="M391" s="26"/>
      <c r="N391" s="22"/>
      <c r="O391" s="22"/>
    </row>
    <row r="392" spans="1:15" ht="14.5" customHeight="1" x14ac:dyDescent="0.35">
      <c r="A392" s="27">
        <v>151</v>
      </c>
      <c r="B392" s="22" t="s">
        <v>321</v>
      </c>
      <c r="C392" s="22" t="s">
        <v>327</v>
      </c>
      <c r="D392" t="s">
        <v>128</v>
      </c>
      <c r="F392" s="22">
        <v>54</v>
      </c>
      <c r="I392" s="22">
        <v>67</v>
      </c>
      <c r="J392" s="22">
        <v>33</v>
      </c>
      <c r="K392" s="22"/>
      <c r="M392" s="26" t="str">
        <f>ROUND((I392/GCD(I392,J392)),1)&amp;":"&amp;ROUND((J392/GCD(I392,J392)),1)</f>
        <v>67:33</v>
      </c>
      <c r="N392" s="22" t="str">
        <f>ROUND((I392/SUM(I392,J392)), 2)&amp;":"&amp;ROUND((J392/SUM(I392,J392)),2)</f>
        <v>0.67:0.33</v>
      </c>
      <c r="O392" s="22">
        <v>1.0789</v>
      </c>
    </row>
    <row r="393" spans="1:15" ht="14.5" customHeight="1" x14ac:dyDescent="0.35">
      <c r="A393" s="27"/>
      <c r="B393" s="22"/>
      <c r="C393" s="22"/>
      <c r="D393" t="s">
        <v>159</v>
      </c>
      <c r="F393" s="22"/>
      <c r="I393" s="22"/>
      <c r="J393" s="22"/>
      <c r="K393" s="22"/>
      <c r="M393" s="26"/>
      <c r="N393" s="22"/>
      <c r="O393" s="22"/>
    </row>
    <row r="394" spans="1:15" ht="14.5" customHeight="1" x14ac:dyDescent="0.35">
      <c r="A394" s="27">
        <v>152</v>
      </c>
      <c r="B394" s="22" t="s">
        <v>321</v>
      </c>
      <c r="C394" s="22" t="s">
        <v>328</v>
      </c>
      <c r="D394" t="s">
        <v>128</v>
      </c>
      <c r="F394" s="22">
        <v>62</v>
      </c>
      <c r="I394" s="22">
        <v>60</v>
      </c>
      <c r="J394" s="22">
        <v>40</v>
      </c>
      <c r="K394" s="22"/>
      <c r="M394" s="26" t="str">
        <f>ROUND((I394/GCD(I394,J394)),1)&amp;":"&amp;ROUND((J394/GCD(I394,J394)),1)</f>
        <v>3:2</v>
      </c>
      <c r="N394" s="22" t="str">
        <f>ROUND((I394/SUM(I394,J394)), 2)&amp;":"&amp;ROUND((J394/SUM(I394,J394)),2)</f>
        <v>0.6:0.4</v>
      </c>
      <c r="O394" s="22">
        <v>1.0680000000000001</v>
      </c>
    </row>
    <row r="395" spans="1:15" x14ac:dyDescent="0.35">
      <c r="A395" s="27"/>
      <c r="B395" s="22"/>
      <c r="C395" s="22"/>
      <c r="D395" t="s">
        <v>329</v>
      </c>
      <c r="F395" s="22"/>
      <c r="I395" s="22"/>
      <c r="J395" s="22"/>
      <c r="K395" s="22"/>
      <c r="M395" s="26"/>
      <c r="N395" s="22"/>
      <c r="O395" s="22"/>
    </row>
    <row r="396" spans="1:15" ht="14.5" customHeight="1" x14ac:dyDescent="0.35">
      <c r="A396" s="27">
        <v>153</v>
      </c>
      <c r="B396" s="22" t="s">
        <v>330</v>
      </c>
      <c r="C396" s="22" t="s">
        <v>331</v>
      </c>
      <c r="D396" t="s">
        <v>332</v>
      </c>
      <c r="F396" s="22">
        <v>83</v>
      </c>
      <c r="I396" s="22">
        <v>68.180000000000007</v>
      </c>
      <c r="J396" s="22">
        <v>31.82</v>
      </c>
      <c r="K396" s="22"/>
      <c r="M396" s="26" t="str">
        <f>ROUND((I396/GCD(I396,J396)),1)&amp;":"&amp;ROUND((J396/GCD(I396,J396)),1)</f>
        <v>68.2:31.8</v>
      </c>
      <c r="N396" s="22" t="str">
        <f>ROUND((I396/SUM(I396,J396)), 2)&amp;":"&amp;ROUND((J396/SUM(I396,J396)),2)</f>
        <v>0.68:0.32</v>
      </c>
      <c r="O396" s="22">
        <v>1.032</v>
      </c>
    </row>
    <row r="397" spans="1:15" ht="14.5" customHeight="1" x14ac:dyDescent="0.35">
      <c r="A397" s="27"/>
      <c r="B397" s="22"/>
      <c r="C397" s="22"/>
      <c r="D397" t="s">
        <v>333</v>
      </c>
      <c r="F397" s="22"/>
      <c r="I397" s="22"/>
      <c r="J397" s="22"/>
      <c r="K397" s="22"/>
      <c r="M397" s="26"/>
      <c r="N397" s="22"/>
      <c r="O397" s="22"/>
    </row>
    <row r="398" spans="1:15" x14ac:dyDescent="0.35">
      <c r="A398" s="27">
        <v>154</v>
      </c>
      <c r="B398" s="22" t="s">
        <v>330</v>
      </c>
      <c r="C398" s="22" t="s">
        <v>334</v>
      </c>
      <c r="D398" t="s">
        <v>332</v>
      </c>
      <c r="F398" s="22">
        <v>76</v>
      </c>
      <c r="I398" s="22">
        <v>67.83</v>
      </c>
      <c r="J398" s="22">
        <v>5.29</v>
      </c>
      <c r="K398" s="22">
        <v>26.88</v>
      </c>
      <c r="M398" s="24" t="str">
        <f>ROUND((I398/GCD(I398,J398,K398)),1)&amp;":"&amp;ROUND((J398/GCD(I398,J398,K398)),1)&amp;":"&amp;ROUND((K398/GCD(I398,J398,K398)),1)</f>
        <v>67.8:5.3:26.9</v>
      </c>
      <c r="N398" s="22" t="str">
        <f>ROUND((I398/SUM(I398,J398,K398)), 3)&amp;":"&amp;ROUND((J398/SUM(I398,J398,K398)),3)&amp;":"&amp;ROUND((K398/SUM(I398,J398,K398)),3)</f>
        <v>0.678:0.053:0.269</v>
      </c>
      <c r="O398" s="22">
        <v>1.0509999999999999</v>
      </c>
    </row>
    <row r="399" spans="1:15" ht="14.5" customHeight="1" x14ac:dyDescent="0.35">
      <c r="A399" s="27"/>
      <c r="B399" s="22"/>
      <c r="C399" s="22"/>
      <c r="D399" t="s">
        <v>260</v>
      </c>
      <c r="F399" s="22"/>
      <c r="I399" s="22"/>
      <c r="J399" s="22"/>
      <c r="K399" s="22"/>
      <c r="M399" s="26"/>
      <c r="N399" s="22"/>
      <c r="O399" s="22"/>
    </row>
    <row r="400" spans="1:15" ht="14.5" customHeight="1" x14ac:dyDescent="0.35">
      <c r="A400" s="27"/>
      <c r="B400" s="22"/>
      <c r="C400" s="22"/>
      <c r="D400" t="s">
        <v>335</v>
      </c>
      <c r="F400" s="22"/>
      <c r="I400" s="22"/>
      <c r="J400" s="22"/>
      <c r="K400" s="22"/>
      <c r="M400" s="26"/>
      <c r="N400" s="22"/>
      <c r="O400" s="22"/>
    </row>
    <row r="401" spans="1:15" x14ac:dyDescent="0.35">
      <c r="A401" s="27">
        <v>155</v>
      </c>
      <c r="B401" s="22" t="s">
        <v>330</v>
      </c>
      <c r="C401" s="22" t="s">
        <v>336</v>
      </c>
      <c r="D401" t="s">
        <v>332</v>
      </c>
      <c r="F401" s="22">
        <v>69</v>
      </c>
      <c r="I401" s="22">
        <v>67.430000000000007</v>
      </c>
      <c r="J401" s="22">
        <v>11.2</v>
      </c>
      <c r="K401" s="22">
        <v>21.37</v>
      </c>
      <c r="M401" s="24" t="str">
        <f>ROUND((I401/GCD(I401,J401,K401)),1)&amp;":"&amp;ROUND((J401/GCD(I401,J401,K401)),1)&amp;":"&amp;ROUND((K401/GCD(I401,J401,K401)),1)</f>
        <v>67.4:11.2:21.4</v>
      </c>
      <c r="N401" s="22" t="str">
        <f>ROUND((I401/SUM(I401,J401,K401)), 3)&amp;":"&amp;ROUND((J401/SUM(I401,J401,K401)),3)&amp;":"&amp;ROUND((K401/SUM(I401,J401,K401)),3)</f>
        <v>0.674:0.112:0.214</v>
      </c>
      <c r="O401" s="22">
        <v>1.0209999999999999</v>
      </c>
    </row>
    <row r="402" spans="1:15" ht="14.5" customHeight="1" x14ac:dyDescent="0.35">
      <c r="A402" s="27"/>
      <c r="B402" s="22"/>
      <c r="C402" s="22"/>
      <c r="D402" t="s">
        <v>260</v>
      </c>
      <c r="F402" s="22"/>
      <c r="I402" s="22"/>
      <c r="J402" s="22"/>
      <c r="K402" s="22"/>
      <c r="M402" s="26"/>
      <c r="N402" s="22"/>
      <c r="O402" s="22"/>
    </row>
    <row r="403" spans="1:15" ht="14.5" customHeight="1" x14ac:dyDescent="0.35">
      <c r="A403" s="27"/>
      <c r="B403" s="22"/>
      <c r="C403" s="22"/>
      <c r="D403" t="s">
        <v>335</v>
      </c>
      <c r="F403" s="22"/>
      <c r="I403" s="22"/>
      <c r="J403" s="22"/>
      <c r="K403" s="22"/>
      <c r="M403" s="26"/>
      <c r="N403" s="22"/>
      <c r="O403" s="22"/>
    </row>
    <row r="404" spans="1:15" ht="14.5" customHeight="1" x14ac:dyDescent="0.35">
      <c r="A404" s="27">
        <v>156</v>
      </c>
      <c r="B404" s="22" t="s">
        <v>330</v>
      </c>
      <c r="C404" s="22" t="s">
        <v>337</v>
      </c>
      <c r="D404" t="s">
        <v>332</v>
      </c>
      <c r="F404" s="22">
        <v>63</v>
      </c>
      <c r="I404" s="22">
        <v>67</v>
      </c>
      <c r="J404" s="22">
        <v>17.86</v>
      </c>
      <c r="K404" s="22">
        <v>15.14</v>
      </c>
      <c r="M404" s="24" t="str">
        <f>ROUND((I404/GCD(I404,J404,K404)),1)&amp;":"&amp;ROUND((J404/GCD(I404,J404,K404)),1)&amp;":"&amp;ROUND((K404/GCD(I404,J404,K404)),1)</f>
        <v>67:17.9:15.1</v>
      </c>
      <c r="N404" s="22" t="str">
        <f>ROUND((I404/SUM(I404,J404,K404)), 3)&amp;":"&amp;ROUND((J404/SUM(I404,J404,K404)),3)&amp;":"&amp;ROUND((K404/SUM(I404,J404,K404)),3)</f>
        <v>0.67:0.179:0.151</v>
      </c>
      <c r="O404" s="22">
        <v>1.044</v>
      </c>
    </row>
    <row r="405" spans="1:15" ht="14.5" customHeight="1" x14ac:dyDescent="0.35">
      <c r="A405" s="27"/>
      <c r="B405" s="22"/>
      <c r="C405" s="22"/>
      <c r="D405" t="s">
        <v>260</v>
      </c>
      <c r="F405" s="22"/>
      <c r="I405" s="22"/>
      <c r="J405" s="22"/>
      <c r="K405" s="22"/>
      <c r="M405" s="26"/>
      <c r="N405" s="22"/>
      <c r="O405" s="22"/>
    </row>
    <row r="406" spans="1:15" ht="14.5" customHeight="1" x14ac:dyDescent="0.35">
      <c r="A406" s="27"/>
      <c r="B406" s="22"/>
      <c r="C406" s="22"/>
      <c r="D406" t="s">
        <v>335</v>
      </c>
      <c r="F406" s="22"/>
      <c r="I406" s="22"/>
      <c r="J406" s="22"/>
      <c r="K406" s="22"/>
      <c r="M406" s="26"/>
      <c r="N406" s="22"/>
      <c r="O406" s="22"/>
    </row>
    <row r="407" spans="1:15" ht="14.5" customHeight="1" x14ac:dyDescent="0.35">
      <c r="A407" s="27">
        <v>157</v>
      </c>
      <c r="B407" s="22" t="s">
        <v>330</v>
      </c>
      <c r="C407" s="22" t="s">
        <v>338</v>
      </c>
      <c r="D407" t="s">
        <v>332</v>
      </c>
      <c r="F407" s="22">
        <v>53</v>
      </c>
      <c r="I407" s="22">
        <v>66.5</v>
      </c>
      <c r="J407" s="22">
        <v>25.42</v>
      </c>
      <c r="K407" s="22">
        <v>8.08</v>
      </c>
      <c r="M407" s="24" t="str">
        <f>ROUND((I407/GCD(I407,J407,K407)),1)&amp;":"&amp;ROUND((J407/GCD(I407,J407,K407)),1)&amp;":"&amp;ROUND((K407/GCD(I407,J407,K407)),1)</f>
        <v>66.5:25.4:8.1</v>
      </c>
      <c r="N407" s="22" t="str">
        <f>ROUND((I407/SUM(I407,J407,K407)), 3)&amp;":"&amp;ROUND((J407/SUM(I407,J407,K407)),3)&amp;":"&amp;ROUND((K407/SUM(I407,J407,K407)),3)</f>
        <v>0.665:0.254:0.081</v>
      </c>
      <c r="O407" s="22">
        <v>1.0169999999999999</v>
      </c>
    </row>
    <row r="408" spans="1:15" ht="14.5" customHeight="1" x14ac:dyDescent="0.35">
      <c r="A408" s="27"/>
      <c r="B408" s="22"/>
      <c r="C408" s="22"/>
      <c r="D408" t="s">
        <v>260</v>
      </c>
      <c r="F408" s="22"/>
      <c r="I408" s="22"/>
      <c r="J408" s="22"/>
      <c r="K408" s="22"/>
      <c r="M408" s="26"/>
      <c r="N408" s="22"/>
      <c r="O408" s="22"/>
    </row>
    <row r="409" spans="1:15" x14ac:dyDescent="0.35">
      <c r="A409" s="27"/>
      <c r="B409" s="22"/>
      <c r="C409" s="22"/>
      <c r="D409" t="s">
        <v>335</v>
      </c>
      <c r="F409" s="22"/>
      <c r="I409" s="22"/>
      <c r="J409" s="22"/>
      <c r="K409" s="22"/>
      <c r="M409" s="26"/>
      <c r="N409" s="22"/>
      <c r="O409" s="22"/>
    </row>
    <row r="410" spans="1:15" ht="14.5" customHeight="1" x14ac:dyDescent="0.35">
      <c r="A410" s="27">
        <v>158</v>
      </c>
      <c r="B410" s="22" t="s">
        <v>339</v>
      </c>
      <c r="C410" s="22" t="s">
        <v>340</v>
      </c>
      <c r="D410" t="s">
        <v>332</v>
      </c>
      <c r="F410" s="22">
        <v>95</v>
      </c>
      <c r="I410" s="22">
        <v>32.58</v>
      </c>
      <c r="J410" s="22">
        <v>67.42</v>
      </c>
      <c r="K410" s="22"/>
      <c r="M410" s="26" t="str">
        <f>ROUND((I410/GCD(I410,J410)),1)&amp;":"&amp;ROUND((J410/GCD(I410,J410)),1)</f>
        <v>32.6:67.4</v>
      </c>
      <c r="N410" s="22" t="str">
        <f>ROUND((I410/SUM(I410,J410)), 2)&amp;":"&amp;ROUND((J410/SUM(I410,J410)),2)</f>
        <v>0.33:0.67</v>
      </c>
      <c r="O410" s="22">
        <v>1.0845</v>
      </c>
    </row>
    <row r="411" spans="1:15" ht="14.5" customHeight="1" x14ac:dyDescent="0.35">
      <c r="A411" s="27"/>
      <c r="B411" s="22"/>
      <c r="C411" s="22"/>
      <c r="D411" t="s">
        <v>333</v>
      </c>
      <c r="F411" s="22"/>
      <c r="I411" s="22"/>
      <c r="J411" s="22"/>
      <c r="K411" s="22"/>
      <c r="M411" s="26"/>
      <c r="N411" s="22"/>
      <c r="O411" s="22"/>
    </row>
    <row r="412" spans="1:15" ht="14.5" customHeight="1" x14ac:dyDescent="0.35">
      <c r="A412" s="27">
        <v>159</v>
      </c>
      <c r="B412" s="22" t="s">
        <v>339</v>
      </c>
      <c r="C412" s="22" t="s">
        <v>341</v>
      </c>
      <c r="D412" t="s">
        <v>332</v>
      </c>
      <c r="F412" s="22">
        <v>80.5</v>
      </c>
      <c r="I412" s="22">
        <v>26.38</v>
      </c>
      <c r="J412" s="22">
        <v>6.34</v>
      </c>
      <c r="K412" s="22">
        <v>67.290000000000006</v>
      </c>
      <c r="M412" s="24" t="str">
        <f>ROUND((I412/GCD(I412,J412,K412)),1)&amp;":"&amp;ROUND((J412/GCD(I412,J412,K412)),1)&amp;":"&amp;ROUND((K412/GCD(I412,J412,K412)),1)</f>
        <v>26.4:6.3:67.3</v>
      </c>
      <c r="N412" s="22" t="str">
        <f>ROUND((I412/SUM(I412,J412,K412)), 3)&amp;":"&amp;ROUND((J412/SUM(I412,J412,K412)),3)&amp;":"&amp;ROUND((K412/SUM(I412,J412,K412)),3)</f>
        <v>0.264:0.063:0.673</v>
      </c>
      <c r="O412" s="22">
        <v>1.083</v>
      </c>
    </row>
    <row r="413" spans="1:15" ht="14.5" customHeight="1" x14ac:dyDescent="0.35">
      <c r="A413" s="27"/>
      <c r="B413" s="22"/>
      <c r="C413" s="22"/>
      <c r="D413" t="s">
        <v>342</v>
      </c>
      <c r="F413" s="22"/>
      <c r="I413" s="22"/>
      <c r="J413" s="22"/>
      <c r="K413" s="22"/>
      <c r="M413" s="26"/>
      <c r="N413" s="22"/>
      <c r="O413" s="22"/>
    </row>
    <row r="414" spans="1:15" ht="14.5" customHeight="1" x14ac:dyDescent="0.35">
      <c r="A414" s="27"/>
      <c r="B414" s="22"/>
      <c r="C414" s="22"/>
      <c r="D414" t="s">
        <v>333</v>
      </c>
      <c r="F414" s="22"/>
      <c r="I414" s="22"/>
      <c r="J414" s="22"/>
      <c r="K414" s="22"/>
      <c r="M414" s="26"/>
      <c r="N414" s="22"/>
      <c r="O414" s="22"/>
    </row>
    <row r="415" spans="1:15" x14ac:dyDescent="0.35">
      <c r="A415" s="27">
        <v>160</v>
      </c>
      <c r="B415" s="22" t="s">
        <v>339</v>
      </c>
      <c r="C415" s="22" t="s">
        <v>343</v>
      </c>
      <c r="D415" t="s">
        <v>332</v>
      </c>
      <c r="F415" s="22">
        <v>66.900000000000006</v>
      </c>
      <c r="I415" s="22">
        <v>19.079999999999998</v>
      </c>
      <c r="J415" s="22">
        <v>13.75</v>
      </c>
      <c r="K415" s="22">
        <v>67.17</v>
      </c>
      <c r="M415" s="24" t="str">
        <f>ROUND((I415/GCD(I415,J415,K415)),1)&amp;":"&amp;ROUND((J415/GCD(I415,J415,K415)),1)&amp;":"&amp;ROUND((K415/GCD(I415,J415,K415)),1)</f>
        <v>19.1:13.8:67.2</v>
      </c>
      <c r="N415" s="22" t="str">
        <f>ROUND((I415/SUM(I415,J415,K415)), 2)&amp;":"&amp;ROUND((J415/SUM(I415,J415,K415)),2)&amp;":"&amp;ROUND((K415/SUM(I415,J415,K415)),2)</f>
        <v>0.19:0.14:0.67</v>
      </c>
      <c r="O415" s="22">
        <v>1.0389999999999999</v>
      </c>
    </row>
    <row r="416" spans="1:15" ht="14.5" customHeight="1" x14ac:dyDescent="0.35">
      <c r="A416" s="27"/>
      <c r="B416" s="22"/>
      <c r="C416" s="22"/>
      <c r="D416" t="s">
        <v>342</v>
      </c>
      <c r="F416" s="22"/>
      <c r="I416" s="22"/>
      <c r="J416" s="22"/>
      <c r="K416" s="22"/>
      <c r="M416" s="26"/>
      <c r="N416" s="22"/>
      <c r="O416" s="22"/>
    </row>
    <row r="417" spans="1:15" x14ac:dyDescent="0.35">
      <c r="A417" s="27"/>
      <c r="B417" s="22"/>
      <c r="C417" s="22"/>
      <c r="D417" t="s">
        <v>333</v>
      </c>
      <c r="F417" s="22"/>
      <c r="I417" s="22"/>
      <c r="J417" s="22"/>
      <c r="K417" s="22"/>
      <c r="M417" s="26"/>
      <c r="N417" s="22"/>
      <c r="O417" s="22"/>
    </row>
    <row r="418" spans="1:15" ht="14.5" customHeight="1" x14ac:dyDescent="0.35">
      <c r="A418" s="27">
        <v>161</v>
      </c>
      <c r="B418" s="22" t="s">
        <v>339</v>
      </c>
      <c r="C418" s="22" t="s">
        <v>344</v>
      </c>
      <c r="D418" t="s">
        <v>332</v>
      </c>
      <c r="F418" s="22">
        <v>54.05</v>
      </c>
      <c r="I418" s="22">
        <v>10.44</v>
      </c>
      <c r="J418" s="22">
        <v>22.57</v>
      </c>
      <c r="K418" s="22">
        <v>66.98</v>
      </c>
      <c r="M418" s="24" t="str">
        <f>ROUND((I418/GCD(I418,J418,K418)),1)&amp;":"&amp;ROUND((J418/GCD(I418,J418,K418)),1)&amp;":"&amp;ROUND((K418/GCD(I418,J418,K418)),1)</f>
        <v>5.2:11.3:33.5</v>
      </c>
      <c r="N418" s="22" t="str">
        <f>ROUND((I418/SUM(I418,J418,K418)), 3)&amp;":"&amp;ROUND((J418/SUM(I418,J418,K418)),3)&amp;":"&amp;ROUND((K418/SUM(I418,J418,K418)),3)</f>
        <v>0.104:0.226:0.67</v>
      </c>
      <c r="O418" s="22">
        <v>1.06</v>
      </c>
    </row>
    <row r="419" spans="1:15" ht="14.5" customHeight="1" x14ac:dyDescent="0.35">
      <c r="A419" s="27"/>
      <c r="B419" s="22"/>
      <c r="C419" s="22"/>
      <c r="D419" t="s">
        <v>342</v>
      </c>
      <c r="F419" s="22"/>
      <c r="I419" s="22"/>
      <c r="J419" s="22"/>
      <c r="K419" s="22"/>
      <c r="M419" s="26"/>
      <c r="N419" s="22"/>
      <c r="O419" s="22"/>
    </row>
    <row r="420" spans="1:15" ht="14.5" customHeight="1" x14ac:dyDescent="0.35">
      <c r="A420" s="27"/>
      <c r="B420" s="22"/>
      <c r="C420" s="22"/>
      <c r="D420" t="s">
        <v>333</v>
      </c>
      <c r="F420" s="22"/>
      <c r="I420" s="22"/>
      <c r="J420" s="22"/>
      <c r="K420" s="22"/>
      <c r="M420" s="26"/>
      <c r="N420" s="22"/>
      <c r="O420" s="22"/>
    </row>
    <row r="421" spans="1:15" x14ac:dyDescent="0.35">
      <c r="A421" s="27">
        <v>162</v>
      </c>
      <c r="B421" s="22" t="s">
        <v>339</v>
      </c>
      <c r="C421" s="22" t="s">
        <v>345</v>
      </c>
      <c r="D421" t="s">
        <v>332</v>
      </c>
      <c r="F421" s="22">
        <v>46.43</v>
      </c>
      <c r="I421" s="22">
        <v>6.51</v>
      </c>
      <c r="J421" s="22">
        <v>26.58</v>
      </c>
      <c r="K421" s="22">
        <v>66.91</v>
      </c>
      <c r="M421" s="24" t="str">
        <f>ROUND((I421/GCD(I421,J421,K421)),1)&amp;":"&amp;ROUND((J421/GCD(I421,J421,K421)),1)&amp;":"&amp;ROUND((K421/GCD(I421,J421,K421)),1)</f>
        <v>3.3:13.3:33.5</v>
      </c>
      <c r="N421" s="22" t="str">
        <f>ROUND((I421/SUM(I421,J421,K421)), 3)&amp;":"&amp;ROUND((J421/SUM(I421,J421,K421)),3)&amp;":"&amp;ROUND((K421/SUM(I421,J421,K421)),3)</f>
        <v>0.065:0.266:0.669</v>
      </c>
      <c r="O421" s="22">
        <v>1.022</v>
      </c>
    </row>
    <row r="422" spans="1:15" ht="14.5" customHeight="1" x14ac:dyDescent="0.35">
      <c r="A422" s="27"/>
      <c r="B422" s="22"/>
      <c r="C422" s="22"/>
      <c r="D422" t="s">
        <v>342</v>
      </c>
      <c r="F422" s="22"/>
      <c r="I422" s="22"/>
      <c r="J422" s="22"/>
      <c r="K422" s="22"/>
      <c r="M422" s="26"/>
      <c r="N422" s="22"/>
      <c r="O422" s="22"/>
    </row>
    <row r="423" spans="1:15" ht="14.5" customHeight="1" x14ac:dyDescent="0.35">
      <c r="A423" s="27"/>
      <c r="B423" s="22"/>
      <c r="C423" s="22"/>
      <c r="D423" t="s">
        <v>333</v>
      </c>
      <c r="F423" s="22"/>
      <c r="I423" s="22"/>
      <c r="J423" s="22"/>
      <c r="K423" s="22"/>
      <c r="M423" s="26"/>
      <c r="N423" s="22"/>
      <c r="O423" s="22"/>
    </row>
    <row r="424" spans="1:15" x14ac:dyDescent="0.35">
      <c r="A424" s="27">
        <v>163</v>
      </c>
      <c r="B424" s="22" t="s">
        <v>346</v>
      </c>
      <c r="C424" s="22" t="s">
        <v>347</v>
      </c>
      <c r="D424" t="s">
        <v>128</v>
      </c>
      <c r="F424" s="22">
        <v>60</v>
      </c>
      <c r="I424" s="22">
        <v>71.8</v>
      </c>
      <c r="J424" s="22">
        <v>26.5</v>
      </c>
      <c r="K424" s="22">
        <v>1.56</v>
      </c>
      <c r="M424" s="24" t="str">
        <f>ROUND((I424/GCD(I424,J424,K424)),1)&amp;":"&amp;ROUND((J424/GCD(I424,J424,K424)),1)&amp;":"&amp;ROUND((K424/GCD(I424,J424,K424)),1)</f>
        <v>71.8:26.5:1.6</v>
      </c>
      <c r="N424" s="22" t="str">
        <f>ROUND((I424/SUM(I424,J424,K424)), 3)&amp;":"&amp;ROUND((J424/SUM(I424,J424,K424)),3)&amp;":"&amp;ROUND((K424/SUM(I424,J424,K424)),3)</f>
        <v>0.719:0.265:0.016</v>
      </c>
      <c r="O424" s="22">
        <v>2.8780000000000001</v>
      </c>
    </row>
    <row r="425" spans="1:15" ht="14.5" customHeight="1" x14ac:dyDescent="0.35">
      <c r="A425" s="27"/>
      <c r="B425" s="22"/>
      <c r="C425" s="22"/>
      <c r="D425" t="s">
        <v>348</v>
      </c>
      <c r="F425" s="22"/>
      <c r="I425" s="22"/>
      <c r="J425" s="22"/>
      <c r="K425" s="22"/>
      <c r="M425" s="26"/>
      <c r="N425" s="22"/>
      <c r="O425" s="22"/>
    </row>
    <row r="426" spans="1:15" ht="14.5" customHeight="1" x14ac:dyDescent="0.35">
      <c r="A426" s="27"/>
      <c r="B426" s="22"/>
      <c r="C426" s="22"/>
      <c r="D426" t="s">
        <v>349</v>
      </c>
      <c r="F426" s="22"/>
      <c r="I426" s="22"/>
      <c r="J426" s="22"/>
      <c r="K426" s="22"/>
      <c r="M426" s="26"/>
      <c r="N426" s="22"/>
      <c r="O426" s="22"/>
    </row>
    <row r="427" spans="1:15" x14ac:dyDescent="0.35">
      <c r="A427" s="27">
        <v>164</v>
      </c>
      <c r="B427" s="22" t="s">
        <v>346</v>
      </c>
      <c r="C427" s="22" t="s">
        <v>350</v>
      </c>
      <c r="D427" t="s">
        <v>128</v>
      </c>
      <c r="F427" s="22">
        <v>87</v>
      </c>
      <c r="I427" s="22">
        <v>78</v>
      </c>
      <c r="J427" s="22">
        <v>17.2</v>
      </c>
      <c r="K427" s="22">
        <v>4.8899999999999997</v>
      </c>
      <c r="M427" s="24" t="str">
        <f>ROUND((I427/GCD(I427,J427,K427)),1)&amp;":"&amp;ROUND((J427/GCD(I427,J427,K427)),1)&amp;":"&amp;ROUND((K427/GCD(I427,J427,K427)),1)</f>
        <v>78:17.2:4.9</v>
      </c>
      <c r="N427" s="22" t="str">
        <f>ROUND((I427/SUM(I427,J427,K427)), 3)&amp;":"&amp;ROUND((J427/SUM(I427,J427,K427)),3)&amp;":"&amp;ROUND((K427/SUM(I427,J427,K427)),3)</f>
        <v>0.779:0.172:0.049</v>
      </c>
      <c r="O427" s="22">
        <v>3.149</v>
      </c>
    </row>
    <row r="428" spans="1:15" ht="14.5" customHeight="1" x14ac:dyDescent="0.35">
      <c r="A428" s="27"/>
      <c r="B428" s="22"/>
      <c r="C428" s="22"/>
      <c r="D428" t="s">
        <v>348</v>
      </c>
      <c r="F428" s="22"/>
      <c r="I428" s="22"/>
      <c r="J428" s="22"/>
      <c r="K428" s="22"/>
      <c r="M428" s="26"/>
      <c r="N428" s="22"/>
      <c r="O428" s="22"/>
    </row>
    <row r="429" spans="1:15" ht="14.5" customHeight="1" x14ac:dyDescent="0.35">
      <c r="A429" s="27"/>
      <c r="B429" s="22"/>
      <c r="C429" s="22"/>
      <c r="D429" t="s">
        <v>349</v>
      </c>
      <c r="F429" s="22"/>
      <c r="I429" s="22"/>
      <c r="J429" s="22"/>
      <c r="K429" s="22"/>
      <c r="M429" s="26"/>
      <c r="N429" s="22"/>
      <c r="O429" s="22"/>
    </row>
    <row r="430" spans="1:15" x14ac:dyDescent="0.35">
      <c r="A430" s="27">
        <v>165</v>
      </c>
      <c r="B430" s="22" t="s">
        <v>346</v>
      </c>
      <c r="C430" s="22" t="s">
        <v>351</v>
      </c>
      <c r="D430" t="s">
        <v>128</v>
      </c>
      <c r="F430" s="22">
        <v>117</v>
      </c>
      <c r="I430" s="22">
        <v>83.19</v>
      </c>
      <c r="J430" s="22">
        <v>8.3800000000000008</v>
      </c>
      <c r="K430" s="22">
        <v>8.3800000000000008</v>
      </c>
      <c r="M430" s="24" t="str">
        <f>ROUND((I430/GCD(I430,J430,K430)),1)&amp;":"&amp;ROUND((J430/GCD(I430,J430,K430)),1)&amp;":"&amp;ROUND((K430/GCD(I430,J430,K430)),1)</f>
        <v>83.2:8.4:8.4</v>
      </c>
      <c r="N430" s="22" t="str">
        <f>ROUND((I430/SUM(I430,J430,K430)), 3)&amp;":"&amp;ROUND((J430/SUM(I430,J430,K430)),3)&amp;":"&amp;ROUND((K430/SUM(I430,J430,K430)),3)</f>
        <v>0.832:0.084:0.084</v>
      </c>
      <c r="O430" s="22">
        <v>2.8580000000000001</v>
      </c>
    </row>
    <row r="431" spans="1:15" ht="14.5" customHeight="1" x14ac:dyDescent="0.35">
      <c r="A431" s="27"/>
      <c r="B431" s="22"/>
      <c r="C431" s="22"/>
      <c r="D431" t="s">
        <v>348</v>
      </c>
      <c r="F431" s="22"/>
      <c r="I431" s="22"/>
      <c r="J431" s="22"/>
      <c r="K431" s="22"/>
      <c r="M431" s="26"/>
      <c r="N431" s="22"/>
      <c r="O431" s="22"/>
    </row>
    <row r="432" spans="1:15" ht="14.5" customHeight="1" x14ac:dyDescent="0.35">
      <c r="A432" s="27"/>
      <c r="B432" s="22"/>
      <c r="C432" s="22"/>
      <c r="D432" t="s">
        <v>349</v>
      </c>
      <c r="F432" s="22"/>
      <c r="I432" s="22"/>
      <c r="J432" s="22"/>
      <c r="K432" s="22"/>
      <c r="M432" s="26"/>
      <c r="N432" s="22"/>
      <c r="O432" s="22"/>
    </row>
    <row r="433" spans="1:15" x14ac:dyDescent="0.35">
      <c r="A433" s="27">
        <v>166</v>
      </c>
      <c r="B433" s="22" t="s">
        <v>352</v>
      </c>
      <c r="C433" s="22" t="s">
        <v>353</v>
      </c>
      <c r="D433" t="s">
        <v>354</v>
      </c>
      <c r="F433" s="22">
        <v>113</v>
      </c>
      <c r="I433" s="22">
        <v>33</v>
      </c>
      <c r="J433" s="22">
        <v>67</v>
      </c>
      <c r="K433" s="22"/>
      <c r="M433" s="26" t="str">
        <f>ROUND((I433/GCD(I433,J433)),1)&amp;":"&amp;ROUND((J433/GCD(I433,J433)),1)</f>
        <v>33:67</v>
      </c>
      <c r="N433" s="22" t="str">
        <f>ROUND((I433/SUM(I433,J433)), 2)&amp;":"&amp;ROUND((J433/SUM(I433,J433)),2)</f>
        <v>0.33:0.67</v>
      </c>
      <c r="O433" s="22">
        <v>1.097</v>
      </c>
    </row>
    <row r="434" spans="1:15" ht="14.5" customHeight="1" x14ac:dyDescent="0.35">
      <c r="A434" s="27"/>
      <c r="B434" s="22"/>
      <c r="C434" s="22"/>
      <c r="D434" t="s">
        <v>355</v>
      </c>
      <c r="F434" s="22"/>
      <c r="I434" s="22"/>
      <c r="J434" s="22"/>
      <c r="K434" s="22"/>
      <c r="M434" s="26"/>
      <c r="N434" s="22"/>
      <c r="O434" s="22"/>
    </row>
    <row r="435" spans="1:15" x14ac:dyDescent="0.35">
      <c r="A435" s="27">
        <v>167</v>
      </c>
      <c r="B435" s="22" t="s">
        <v>352</v>
      </c>
      <c r="C435" s="22" t="s">
        <v>356</v>
      </c>
      <c r="D435" t="s">
        <v>354</v>
      </c>
      <c r="F435" s="22">
        <v>121</v>
      </c>
      <c r="I435" s="22">
        <v>17.649999999999999</v>
      </c>
      <c r="J435" s="22">
        <v>11.76</v>
      </c>
      <c r="K435" s="22">
        <v>70.59</v>
      </c>
      <c r="M435" s="24" t="str">
        <f>ROUND((I435/GCD(I435,J435,K435)),1)&amp;":"&amp;ROUND((J435/GCD(I435,J435,K435)),1)&amp;":"&amp;ROUND((K435/GCD(I435,J435,K435)),1)</f>
        <v>17.7:11.8:70.6</v>
      </c>
      <c r="N435" s="22" t="str">
        <f>ROUND((I435/SUM(I435,J435,K435)), 4)&amp;":"&amp;ROUND((J435/SUM(I435,J435,K435)),4)&amp;":"&amp;ROUND((K435/SUM(I435,J435,K435)),4)</f>
        <v>0.1765:0.1176:0.7059</v>
      </c>
      <c r="O435" s="22">
        <v>1.08</v>
      </c>
    </row>
    <row r="436" spans="1:15" ht="14.5" customHeight="1" x14ac:dyDescent="0.35">
      <c r="A436" s="27"/>
      <c r="B436" s="22"/>
      <c r="C436" s="22"/>
      <c r="D436" t="s">
        <v>357</v>
      </c>
      <c r="F436" s="22"/>
      <c r="I436" s="22"/>
      <c r="J436" s="22"/>
      <c r="K436" s="22"/>
      <c r="M436" s="26"/>
      <c r="N436" s="22"/>
      <c r="O436" s="22"/>
    </row>
    <row r="437" spans="1:15" ht="14.5" customHeight="1" x14ac:dyDescent="0.35">
      <c r="A437" s="27"/>
      <c r="B437" s="22"/>
      <c r="C437" s="22"/>
      <c r="D437" t="s">
        <v>355</v>
      </c>
      <c r="F437" s="22"/>
      <c r="I437" s="22"/>
      <c r="J437" s="22"/>
      <c r="K437" s="22"/>
      <c r="M437" s="26"/>
      <c r="N437" s="22"/>
      <c r="O437" s="22"/>
    </row>
    <row r="438" spans="1:15" x14ac:dyDescent="0.35">
      <c r="A438" s="27">
        <v>168</v>
      </c>
      <c r="B438" s="22" t="s">
        <v>352</v>
      </c>
      <c r="C438" s="22" t="s">
        <v>358</v>
      </c>
      <c r="D438" t="s">
        <v>354</v>
      </c>
      <c r="F438" s="22">
        <v>128</v>
      </c>
      <c r="I438" s="22">
        <v>25</v>
      </c>
      <c r="J438" s="22">
        <v>6.25</v>
      </c>
      <c r="K438" s="22">
        <v>68.75</v>
      </c>
      <c r="M438" s="24" t="str">
        <f>ROUND((I438/GCD(I438,J438,K438)),1)&amp;":"&amp;ROUND((J438/GCD(I438,J438,K438)),1)&amp;":"&amp;ROUND((K438/GCD(I438,J438,K438)),1)</f>
        <v>25:6.3:68.8</v>
      </c>
      <c r="N438" s="22" t="str">
        <f>ROUND((I438/SUM(I438,J438,K438)), 4)&amp;":"&amp;ROUND((J438/SUM(I438,J438,K438)),4)&amp;":"&amp;ROUND((K438/SUM(I438,J438,K438)),4)</f>
        <v>0.25:0.0625:0.6875</v>
      </c>
      <c r="O438" s="22">
        <v>1.0980000000000001</v>
      </c>
    </row>
    <row r="439" spans="1:15" ht="14.5" customHeight="1" x14ac:dyDescent="0.35">
      <c r="A439" s="27"/>
      <c r="B439" s="22"/>
      <c r="C439" s="22"/>
      <c r="D439" t="s">
        <v>357</v>
      </c>
      <c r="F439" s="22"/>
      <c r="I439" s="22"/>
      <c r="J439" s="22"/>
      <c r="K439" s="22"/>
      <c r="M439" s="26"/>
      <c r="N439" s="22"/>
      <c r="O439" s="22"/>
    </row>
    <row r="440" spans="1:15" ht="14.5" customHeight="1" x14ac:dyDescent="0.35">
      <c r="A440" s="27"/>
      <c r="B440" s="22"/>
      <c r="C440" s="22"/>
      <c r="D440" t="s">
        <v>355</v>
      </c>
      <c r="F440" s="22"/>
      <c r="I440" s="22"/>
      <c r="J440" s="22"/>
      <c r="K440" s="22"/>
      <c r="M440" s="26"/>
      <c r="N440" s="22"/>
      <c r="O440" s="22"/>
    </row>
    <row r="441" spans="1:15" x14ac:dyDescent="0.35">
      <c r="A441" s="27">
        <v>169</v>
      </c>
      <c r="B441" s="22" t="s">
        <v>352</v>
      </c>
      <c r="C441" s="22" t="s">
        <v>359</v>
      </c>
      <c r="D441" t="s">
        <v>354</v>
      </c>
      <c r="F441" s="22">
        <v>135</v>
      </c>
      <c r="I441" s="22">
        <v>21.21</v>
      </c>
      <c r="J441" s="22">
        <v>9.09</v>
      </c>
      <c r="K441" s="22">
        <v>69.7</v>
      </c>
      <c r="M441" s="24" t="str">
        <f>ROUND((I441/GCD(I441,J441,K441)),1)&amp;":"&amp;ROUND((J441/GCD(I441,J441,K441)),1)&amp;":"&amp;ROUND((K441/GCD(I441,J441,K441)),1)</f>
        <v>7.1:3:23.2</v>
      </c>
      <c r="N441" s="22" t="str">
        <f>ROUND((I441/SUM(I441,J441,K441)), 3)&amp;":"&amp;ROUND((J441/SUM(I441,J441,K441)),3)&amp;":"&amp;ROUND((K441/SUM(I441,J441,K441)),3)</f>
        <v>0.212:0.091:0.697</v>
      </c>
      <c r="O441" s="22">
        <v>1.109</v>
      </c>
    </row>
    <row r="442" spans="1:15" ht="14.5" customHeight="1" x14ac:dyDescent="0.35">
      <c r="A442" s="27"/>
      <c r="B442" s="22"/>
      <c r="C442" s="22"/>
      <c r="D442" t="s">
        <v>357</v>
      </c>
      <c r="F442" s="22"/>
      <c r="I442" s="22"/>
      <c r="J442" s="22"/>
      <c r="K442" s="22"/>
      <c r="M442" s="26"/>
      <c r="N442" s="22"/>
      <c r="O442" s="22"/>
    </row>
    <row r="443" spans="1:15" ht="14.5" customHeight="1" x14ac:dyDescent="0.35">
      <c r="A443" s="27"/>
      <c r="B443" s="22"/>
      <c r="C443" s="22"/>
      <c r="D443" t="s">
        <v>355</v>
      </c>
      <c r="F443" s="22"/>
      <c r="I443" s="22"/>
      <c r="J443" s="22"/>
      <c r="K443" s="22"/>
      <c r="M443" s="26"/>
      <c r="N443" s="22"/>
      <c r="O443" s="22"/>
    </row>
    <row r="444" spans="1:15" x14ac:dyDescent="0.35">
      <c r="A444" s="27">
        <v>170</v>
      </c>
      <c r="B444" s="22" t="s">
        <v>352</v>
      </c>
      <c r="C444" s="22" t="s">
        <v>360</v>
      </c>
      <c r="D444" t="s">
        <v>354</v>
      </c>
      <c r="F444" s="22">
        <v>142</v>
      </c>
      <c r="I444" s="22">
        <v>17.649999999999999</v>
      </c>
      <c r="J444" s="22">
        <v>11.76</v>
      </c>
      <c r="K444" s="22">
        <v>70.59</v>
      </c>
      <c r="M444" s="24" t="str">
        <f>ROUND((I444/GCD(I444,J444,K444)),1)&amp;":"&amp;ROUND((J444/GCD(I444,J444,K444)),1)&amp;":"&amp;ROUND((K444/GCD(I444,J444,K444)),1)</f>
        <v>17.7:11.8:70.6</v>
      </c>
      <c r="N444" s="22" t="str">
        <f>ROUND((I444/SUM(I444,J444,K444)), 4)&amp;":"&amp;ROUND((J444/SUM(I444,J444,K444)),4)&amp;":"&amp;ROUND((K444/SUM(I444,J444,K444)),4)</f>
        <v>0.1765:0.1176:0.7059</v>
      </c>
      <c r="O444" s="22">
        <v>1.109</v>
      </c>
    </row>
    <row r="445" spans="1:15" ht="14.5" customHeight="1" x14ac:dyDescent="0.35">
      <c r="A445" s="27"/>
      <c r="B445" s="22"/>
      <c r="C445" s="22"/>
      <c r="D445" t="s">
        <v>357</v>
      </c>
      <c r="F445" s="22"/>
      <c r="I445" s="22"/>
      <c r="J445" s="22"/>
      <c r="K445" s="22"/>
      <c r="M445" s="26"/>
      <c r="N445" s="22"/>
      <c r="O445" s="22"/>
    </row>
    <row r="446" spans="1:15" ht="14.5" customHeight="1" x14ac:dyDescent="0.35">
      <c r="A446" s="27"/>
      <c r="B446" s="22"/>
      <c r="C446" s="22"/>
      <c r="D446" t="s">
        <v>355</v>
      </c>
      <c r="F446" s="22"/>
      <c r="I446" s="22"/>
      <c r="J446" s="22"/>
      <c r="K446" s="22"/>
      <c r="M446" s="26"/>
      <c r="N446" s="22"/>
      <c r="O446" s="22"/>
    </row>
    <row r="447" spans="1:15" x14ac:dyDescent="0.35">
      <c r="A447" s="27">
        <v>171</v>
      </c>
      <c r="B447" s="22" t="s">
        <v>361</v>
      </c>
      <c r="C447" s="22" t="s">
        <v>362</v>
      </c>
      <c r="D447" t="s">
        <v>363</v>
      </c>
      <c r="F447" s="22">
        <v>41.4</v>
      </c>
      <c r="I447" s="22">
        <v>33</v>
      </c>
      <c r="J447" s="22">
        <v>67</v>
      </c>
      <c r="K447" s="22"/>
      <c r="M447" s="26" t="str">
        <f>ROUND((I447/GCD(I447,J447)),1)&amp;":"&amp;ROUND((J447/GCD(I447,J447)),1)</f>
        <v>33:67</v>
      </c>
      <c r="N447" s="22" t="str">
        <f>ROUND((I447/SUM(I447,J447)), 2)&amp;":"&amp;ROUND((J447/SUM(I447,J447)),2)</f>
        <v>0.33:0.67</v>
      </c>
      <c r="O447" s="22">
        <v>0.997</v>
      </c>
    </row>
    <row r="448" spans="1:15" ht="14.5" customHeight="1" x14ac:dyDescent="0.35">
      <c r="A448" s="27"/>
      <c r="B448" s="22"/>
      <c r="C448" s="22"/>
      <c r="D448" t="s">
        <v>364</v>
      </c>
      <c r="F448" s="22"/>
      <c r="I448" s="22"/>
      <c r="J448" s="22"/>
      <c r="K448" s="22"/>
      <c r="M448" s="26"/>
      <c r="N448" s="22"/>
      <c r="O448" s="22"/>
    </row>
    <row r="449" spans="1:17" x14ac:dyDescent="0.35">
      <c r="A449" s="27">
        <v>172</v>
      </c>
      <c r="B449" s="22" t="s">
        <v>361</v>
      </c>
      <c r="C449" s="22" t="s">
        <v>365</v>
      </c>
      <c r="D449" t="s">
        <v>168</v>
      </c>
      <c r="F449" s="22">
        <v>37.299999999999997</v>
      </c>
      <c r="I449" s="22">
        <v>33</v>
      </c>
      <c r="J449" s="22">
        <v>67</v>
      </c>
      <c r="K449" s="22"/>
      <c r="M449" s="26" t="str">
        <f>ROUND((I449/GCD(I449,J449)),1)&amp;":"&amp;ROUND((J449/GCD(I449,J449)),1)</f>
        <v>33:67</v>
      </c>
      <c r="N449" s="22" t="str">
        <f>ROUND((I449/SUM(I449,J449)), 2)&amp;":"&amp;ROUND((J449/SUM(I449,J449)),2)</f>
        <v>0.33:0.67</v>
      </c>
      <c r="O449" s="22">
        <v>1.0640000000000001</v>
      </c>
    </row>
    <row r="450" spans="1:17" ht="14.5" customHeight="1" x14ac:dyDescent="0.35">
      <c r="A450" s="27"/>
      <c r="B450" s="22"/>
      <c r="C450" s="22"/>
      <c r="D450" t="s">
        <v>364</v>
      </c>
      <c r="F450" s="22"/>
      <c r="I450" s="22"/>
      <c r="J450" s="22"/>
      <c r="K450" s="22"/>
      <c r="M450" s="26"/>
      <c r="N450" s="22"/>
      <c r="O450" s="22"/>
    </row>
    <row r="451" spans="1:17" x14ac:dyDescent="0.35">
      <c r="A451" s="27">
        <v>173</v>
      </c>
      <c r="B451" s="22" t="s">
        <v>366</v>
      </c>
      <c r="C451" s="22" t="s">
        <v>367</v>
      </c>
      <c r="D451" t="s">
        <v>368</v>
      </c>
      <c r="F451" s="22">
        <v>187</v>
      </c>
      <c r="I451" s="22">
        <v>33</v>
      </c>
      <c r="J451" s="22">
        <v>67</v>
      </c>
      <c r="K451" s="22"/>
      <c r="M451" s="26" t="str">
        <f>ROUND((I451/GCD(I451,J451)),1)&amp;":"&amp;ROUND((J451/GCD(I451,J451)),1)</f>
        <v>33:67</v>
      </c>
      <c r="N451" s="22" t="str">
        <f>ROUND((I451/SUM(I451,J451)), 2)&amp;":"&amp;ROUND((J451/SUM(I451,J451)),2)</f>
        <v>0.33:0.67</v>
      </c>
      <c r="O451" s="22">
        <v>9.34</v>
      </c>
    </row>
    <row r="452" spans="1:17" ht="14.5" customHeight="1" x14ac:dyDescent="0.35">
      <c r="A452" s="27"/>
      <c r="B452" s="22"/>
      <c r="C452" s="22"/>
      <c r="D452" t="s">
        <v>128</v>
      </c>
      <c r="F452" s="22"/>
      <c r="I452" s="22"/>
      <c r="J452" s="22"/>
      <c r="K452" s="22"/>
      <c r="M452" s="26"/>
      <c r="N452" s="22"/>
      <c r="O452" s="22"/>
    </row>
    <row r="453" spans="1:17" ht="14.5" customHeight="1" x14ac:dyDescent="0.35">
      <c r="A453" s="27">
        <v>174</v>
      </c>
      <c r="B453" s="22" t="s">
        <v>366</v>
      </c>
      <c r="C453" s="22" t="s">
        <v>369</v>
      </c>
      <c r="D453" t="s">
        <v>368</v>
      </c>
      <c r="F453" s="22">
        <v>219</v>
      </c>
      <c r="I453" s="22">
        <v>33</v>
      </c>
      <c r="J453" s="22">
        <v>67</v>
      </c>
      <c r="K453" s="22"/>
      <c r="M453" s="26" t="str">
        <f>ROUND((I453/GCD(I453,J453)),1)&amp;":"&amp;ROUND((J453/GCD(I453,J453)),1)</f>
        <v>33:67</v>
      </c>
      <c r="N453" s="22" t="str">
        <f>ROUND((I453/SUM(I453,J453)), 2)&amp;":"&amp;ROUND((J453/SUM(I453,J453)),2)</f>
        <v>0.33:0.67</v>
      </c>
      <c r="O453" s="22">
        <v>9.1310000000000002</v>
      </c>
    </row>
    <row r="454" spans="1:17" ht="14.5" customHeight="1" x14ac:dyDescent="0.35">
      <c r="A454" s="27"/>
      <c r="B454" s="22"/>
      <c r="C454" s="22"/>
      <c r="D454" t="s">
        <v>128</v>
      </c>
      <c r="F454" s="22"/>
      <c r="I454" s="22"/>
      <c r="J454" s="22"/>
      <c r="K454" s="22"/>
      <c r="M454" s="26"/>
      <c r="N454" s="22"/>
      <c r="O454" s="22"/>
    </row>
    <row r="455" spans="1:17" ht="13" customHeight="1" x14ac:dyDescent="0.35">
      <c r="A455" s="27">
        <v>175</v>
      </c>
      <c r="B455" s="27" t="s">
        <v>106</v>
      </c>
      <c r="C455" s="22" t="s">
        <v>370</v>
      </c>
      <c r="D455" t="s">
        <v>78</v>
      </c>
      <c r="E455" t="s">
        <v>85</v>
      </c>
      <c r="F455" s="22">
        <v>77</v>
      </c>
      <c r="G455" s="3">
        <v>67.900000000000006</v>
      </c>
      <c r="H455" s="3">
        <v>182</v>
      </c>
      <c r="I455" s="25">
        <f>(((G455/H455))/((G455/H455)+(G456/H456)+(G457/H457)))*100</f>
        <v>85.060823281092269</v>
      </c>
      <c r="J455" s="25">
        <f>(((G456/H456))/((G455/H455)+(G456/H456)+(G457/H457)))*100</f>
        <v>14.369181511354018</v>
      </c>
      <c r="K455" s="25">
        <f>(((G457/H457))/((G455/H455)+(G456/H456)+(G457/H457)))*100</f>
        <v>0.56999520755371103</v>
      </c>
      <c r="L455" s="7"/>
      <c r="M455" s="24" t="str">
        <f>ROUND((I455/GCD(I455,J455,K455)),1)&amp;":"&amp;ROUND((J455/GCD(I455,J455,K455)),1)&amp;":"&amp;ROUND((K455/GCD(I455,J455,K455)),1)</f>
        <v>85.1:14.4:0.6</v>
      </c>
      <c r="N455" s="22" t="str">
        <f>ROUND((I455/SUM(I455,J455,K455)), 2)&amp;":"&amp;ROUND((J455/SUM(I455,J455,K455)),2)&amp;":"&amp;ROUND((K455/SUM(I455,J455,K455)),2)</f>
        <v>0.85:0.14:0.01</v>
      </c>
      <c r="O455" s="22">
        <v>3.105</v>
      </c>
    </row>
    <row r="456" spans="1:17" x14ac:dyDescent="0.35">
      <c r="A456" s="27"/>
      <c r="B456" s="27"/>
      <c r="C456" s="22"/>
      <c r="D456" t="s">
        <v>80</v>
      </c>
      <c r="E456" t="s">
        <v>108</v>
      </c>
      <c r="F456" s="22"/>
      <c r="G456" s="3">
        <v>27.1</v>
      </c>
      <c r="H456" s="3">
        <v>430</v>
      </c>
      <c r="I456" s="25"/>
      <c r="J456" s="25"/>
      <c r="K456" s="25"/>
      <c r="L456" s="7"/>
      <c r="M456" s="26"/>
      <c r="N456" s="22"/>
      <c r="O456" s="22"/>
    </row>
    <row r="457" spans="1:17" x14ac:dyDescent="0.35">
      <c r="A457" s="27"/>
      <c r="B457" s="27"/>
      <c r="C457" s="22"/>
      <c r="D457" t="s">
        <v>109</v>
      </c>
      <c r="E457" t="s">
        <v>110</v>
      </c>
      <c r="F457" s="22"/>
      <c r="G457" s="3">
        <v>2</v>
      </c>
      <c r="H457" s="3">
        <v>800</v>
      </c>
      <c r="I457" s="25"/>
      <c r="J457" s="25"/>
      <c r="K457" s="25"/>
      <c r="L457" s="7"/>
      <c r="M457" s="26"/>
      <c r="N457" s="22"/>
      <c r="O457" s="22"/>
    </row>
    <row r="458" spans="1:17" ht="14.5" customHeight="1" x14ac:dyDescent="0.35">
      <c r="A458" s="27">
        <v>176</v>
      </c>
      <c r="B458" s="27" t="s">
        <v>106</v>
      </c>
      <c r="C458" s="22" t="s">
        <v>371</v>
      </c>
      <c r="D458" t="s">
        <v>78</v>
      </c>
      <c r="E458" t="s">
        <v>85</v>
      </c>
      <c r="F458" s="22">
        <v>104</v>
      </c>
      <c r="G458" s="3">
        <v>74.599999999999994</v>
      </c>
      <c r="H458" s="3">
        <v>182</v>
      </c>
      <c r="I458" s="25">
        <f>(((G458/H458))/((G458/H458)+(G459/H459)+(G460/H460)))*100</f>
        <v>89.434806067643336</v>
      </c>
      <c r="J458" s="25">
        <f>(((G459/H459))/((G458/H458)+(G459/H459)+(G460/H460)))*100</f>
        <v>7.8650660239672625</v>
      </c>
      <c r="K458" s="25">
        <f>(((G460/H460))/((G458/H458)+(G459/H459)+(G460/H460)))*100</f>
        <v>2.7001279083894061</v>
      </c>
      <c r="L458" s="7"/>
      <c r="M458" s="24" t="str">
        <f>ROUND((I458/GCD(I458,J458,K458)),1)&amp;":"&amp;ROUND((J458/GCD(I458,J458,K458)),1)&amp;":"&amp;ROUND((K458/GCD(I458,J458,K458)),1)</f>
        <v>89.4:7.9:2.7</v>
      </c>
      <c r="N458" s="22" t="str">
        <f>ROUND((I458/SUM(I458,J458,K458)), 2)&amp;":"&amp;ROUND((J458/SUM(I458,J458,K458)),2)&amp;":"&amp;ROUND((K458/SUM(I458,J458,K458)),2)</f>
        <v>0.89:0.08:0.03</v>
      </c>
      <c r="O458" s="22">
        <v>3.2210000000000001</v>
      </c>
    </row>
    <row r="459" spans="1:17" ht="14.5" customHeight="1" x14ac:dyDescent="0.35">
      <c r="A459" s="27"/>
      <c r="B459" s="27"/>
      <c r="C459" s="22"/>
      <c r="D459" t="s">
        <v>80</v>
      </c>
      <c r="E459" t="s">
        <v>108</v>
      </c>
      <c r="F459" s="22"/>
      <c r="G459" s="3">
        <v>15.5</v>
      </c>
      <c r="H459" s="3">
        <v>430</v>
      </c>
      <c r="I459" s="25"/>
      <c r="J459" s="25"/>
      <c r="K459" s="25"/>
      <c r="L459" s="7"/>
      <c r="M459" s="26"/>
      <c r="N459" s="22"/>
      <c r="O459" s="22"/>
    </row>
    <row r="460" spans="1:17" ht="14.5" customHeight="1" x14ac:dyDescent="0.35">
      <c r="A460" s="27"/>
      <c r="B460" s="27"/>
      <c r="C460" s="22"/>
      <c r="D460" t="s">
        <v>109</v>
      </c>
      <c r="E460" t="s">
        <v>110</v>
      </c>
      <c r="F460" s="22"/>
      <c r="G460" s="3">
        <v>9.9</v>
      </c>
      <c r="H460" s="3">
        <v>800</v>
      </c>
      <c r="I460" s="25"/>
      <c r="J460" s="25"/>
      <c r="K460" s="25"/>
      <c r="L460" s="7"/>
      <c r="M460" s="26"/>
      <c r="N460" s="22"/>
      <c r="O460" s="22"/>
    </row>
    <row r="461" spans="1:17" ht="14.5" customHeight="1" x14ac:dyDescent="0.35">
      <c r="A461" s="27">
        <v>177</v>
      </c>
      <c r="B461" s="27" t="s">
        <v>106</v>
      </c>
      <c r="C461" s="22" t="s">
        <v>372</v>
      </c>
      <c r="D461" t="s">
        <v>78</v>
      </c>
      <c r="E461" t="s">
        <v>85</v>
      </c>
      <c r="F461" s="22">
        <v>56</v>
      </c>
      <c r="G461" s="3">
        <v>63.4</v>
      </c>
      <c r="H461" s="3">
        <v>182</v>
      </c>
      <c r="I461" s="25">
        <f>(((G461/H461))/((G461/H461)+(G462/H462)+(G463/H463)))*100</f>
        <v>80.724429355538533</v>
      </c>
      <c r="J461" s="25">
        <f>(((G462/H462))/((G461/H461)+(G462/H462)+(G463/H463)))*100</f>
        <v>18.754172319207644</v>
      </c>
      <c r="K461" s="25">
        <f>(((G463/H463))/((G461/H461)+(G462/H462)+(G463/H463)))*100</f>
        <v>0.52139832525383334</v>
      </c>
      <c r="L461" s="7"/>
      <c r="M461" s="24" t="str">
        <f>ROUND((I461/GCD(I461,J461,K461)),1)&amp;":"&amp;ROUND((J461/GCD(I461,J461,K461)),1)&amp;":"&amp;ROUND((K461/GCD(I461,J461,K461)),1)</f>
        <v>40.4:9.4:0.3</v>
      </c>
      <c r="N461" s="22" t="str">
        <f>ROUND((I461/SUM(I461,J461,K461)), 3)&amp;":"&amp;ROUND((J461/SUM(I461,J461,K461)),3)&amp;":"&amp;ROUND((K461/SUM(I461,J461,K461)),3)</f>
        <v>0.807:0.188:0.005</v>
      </c>
      <c r="O461" s="22">
        <v>3.05</v>
      </c>
    </row>
    <row r="462" spans="1:17" ht="14.5" customHeight="1" x14ac:dyDescent="0.35">
      <c r="A462" s="27"/>
      <c r="B462" s="27"/>
      <c r="C462" s="22"/>
      <c r="D462" t="s">
        <v>80</v>
      </c>
      <c r="E462" t="s">
        <v>108</v>
      </c>
      <c r="F462" s="22"/>
      <c r="G462" s="3">
        <v>34.799999999999997</v>
      </c>
      <c r="H462" s="3">
        <v>430</v>
      </c>
      <c r="I462" s="25"/>
      <c r="J462" s="25"/>
      <c r="K462" s="25"/>
      <c r="L462" s="7"/>
      <c r="M462" s="26"/>
      <c r="N462" s="22"/>
      <c r="O462" s="22"/>
      <c r="Q462" s="1"/>
    </row>
    <row r="463" spans="1:17" ht="14.5" customHeight="1" x14ac:dyDescent="0.35">
      <c r="A463" s="27"/>
      <c r="B463" s="27"/>
      <c r="C463" s="22"/>
      <c r="D463" t="s">
        <v>109</v>
      </c>
      <c r="E463" t="s">
        <v>110</v>
      </c>
      <c r="F463" s="22"/>
      <c r="G463" s="3">
        <v>1.8</v>
      </c>
      <c r="H463" s="3">
        <v>800</v>
      </c>
      <c r="I463" s="25"/>
      <c r="J463" s="25"/>
      <c r="K463" s="25"/>
      <c r="L463" s="7"/>
      <c r="M463" s="26"/>
      <c r="N463" s="22"/>
      <c r="O463" s="22"/>
      <c r="Q463" s="1"/>
    </row>
    <row r="464" spans="1:17" ht="13" customHeight="1" x14ac:dyDescent="0.35">
      <c r="A464" s="27">
        <v>178</v>
      </c>
      <c r="B464" s="27" t="s">
        <v>106</v>
      </c>
      <c r="C464" s="22" t="s">
        <v>373</v>
      </c>
      <c r="D464" t="s">
        <v>78</v>
      </c>
      <c r="E464" t="s">
        <v>85</v>
      </c>
      <c r="F464" s="22">
        <v>64</v>
      </c>
      <c r="G464" s="3">
        <v>65.5</v>
      </c>
      <c r="H464" s="3">
        <v>182</v>
      </c>
      <c r="I464" s="25">
        <f>(((G464/H464))/((G464/H464)+(G465/H465)+(G466/H466)))*100</f>
        <v>82.475856997435159</v>
      </c>
      <c r="J464" s="25">
        <f>(((G465/H465))/((G464/H464)+(G465/H465)+(G466/H466)))*100</f>
        <v>16.521526191355555</v>
      </c>
      <c r="K464" s="25">
        <f>(((G466/H466))/((G464/H464)+(G465/H465)+(G466/H466)))*100</f>
        <v>1.0026168112092786</v>
      </c>
      <c r="L464" s="7"/>
      <c r="M464" s="24" t="str">
        <f>ROUND((I464/GCD(I464,J464,K464)),1)&amp;":"&amp;ROUND((J464/GCD(I464,J464,K464)),1)&amp;":"&amp;ROUND((K464/GCD(I464,J464,K464)),1)</f>
        <v>82.5:16.5:1</v>
      </c>
      <c r="N464" s="22" t="str">
        <f>ROUND((I464/SUM(I464,J464,K464)), 2)&amp;":"&amp;ROUND((J464/SUM(I464,J464,K464)),2)&amp;":"&amp;ROUND((K464/SUM(I464,J464,K464)),2)</f>
        <v>0.82:0.17:0.01</v>
      </c>
      <c r="O464" s="22">
        <v>3.1110000000000002</v>
      </c>
      <c r="Q464" s="1"/>
    </row>
    <row r="465" spans="1:15" ht="14.5" customHeight="1" x14ac:dyDescent="0.35">
      <c r="A465" s="27"/>
      <c r="B465" s="27"/>
      <c r="C465" s="22"/>
      <c r="D465" t="s">
        <v>80</v>
      </c>
      <c r="E465" t="s">
        <v>108</v>
      </c>
      <c r="F465" s="22"/>
      <c r="G465" s="3">
        <v>31</v>
      </c>
      <c r="H465" s="3">
        <v>430</v>
      </c>
      <c r="I465" s="25"/>
      <c r="J465" s="25"/>
      <c r="K465" s="25"/>
      <c r="L465" s="7"/>
      <c r="M465" s="26"/>
      <c r="N465" s="22"/>
      <c r="O465" s="22"/>
    </row>
    <row r="466" spans="1:15" ht="14.5" customHeight="1" x14ac:dyDescent="0.35">
      <c r="A466" s="27"/>
      <c r="B466" s="27"/>
      <c r="C466" s="22"/>
      <c r="D466" t="s">
        <v>109</v>
      </c>
      <c r="E466" t="s">
        <v>110</v>
      </c>
      <c r="F466" s="22"/>
      <c r="G466" s="3">
        <v>3.5</v>
      </c>
      <c r="H466" s="3">
        <v>800</v>
      </c>
      <c r="I466" s="25"/>
      <c r="J466" s="25"/>
      <c r="K466" s="25"/>
      <c r="L466" s="7"/>
      <c r="M466" s="26"/>
      <c r="N466" s="22"/>
      <c r="O466" s="22"/>
    </row>
    <row r="467" spans="1:15" ht="14.5" customHeight="1" x14ac:dyDescent="0.35">
      <c r="A467" s="27">
        <v>179</v>
      </c>
      <c r="B467" s="27" t="s">
        <v>106</v>
      </c>
      <c r="C467" s="22" t="s">
        <v>374</v>
      </c>
      <c r="D467" t="s">
        <v>78</v>
      </c>
      <c r="E467" t="s">
        <v>85</v>
      </c>
      <c r="F467" s="22">
        <v>70</v>
      </c>
      <c r="G467" s="3">
        <v>67.599999999999994</v>
      </c>
      <c r="H467" s="3">
        <v>182</v>
      </c>
      <c r="I467" s="25">
        <f>(((G467/H467))/((G467/H467)+(G468/H468)+(G469/H469)))*100</f>
        <v>84.209495599809074</v>
      </c>
      <c r="J467" s="25">
        <f>(((G468/H468))/((G467/H467)+(G468/H468)+(G469/H469)))*100</f>
        <v>14.288498493098196</v>
      </c>
      <c r="K467" s="25">
        <f>(((G469/H469))/((G467/H467)+(G468/H468)+(G469/H469)))*100</f>
        <v>1.5020059070927483</v>
      </c>
      <c r="L467" s="7"/>
      <c r="M467" s="24" t="str">
        <f>ROUND((I467/GCD(I467,J467,K467)),1)&amp;":"&amp;ROUND((J467/GCD(I467,J467,K467)),1)&amp;":"&amp;ROUND((K467/GCD(I467,J467,K467)),1)</f>
        <v>84.2:14.3:1.5</v>
      </c>
      <c r="N467" s="22" t="str">
        <f>ROUND((I467/SUM(I467,J467,K467)), 2)&amp;":"&amp;ROUND((J467/SUM(I467,J467,K467)),2)&amp;":"&amp;ROUND((K467/SUM(I467,J467,K467)),2)</f>
        <v>0.84:0.14:0.02</v>
      </c>
      <c r="O467" s="22">
        <v>3.2530000000000001</v>
      </c>
    </row>
    <row r="468" spans="1:15" ht="14.5" customHeight="1" x14ac:dyDescent="0.35">
      <c r="A468" s="27"/>
      <c r="B468" s="27"/>
      <c r="C468" s="22"/>
      <c r="D468" t="s">
        <v>80</v>
      </c>
      <c r="E468" t="s">
        <v>108</v>
      </c>
      <c r="F468" s="22"/>
      <c r="G468" s="3">
        <v>27.1</v>
      </c>
      <c r="H468" s="3">
        <v>430</v>
      </c>
      <c r="I468" s="25"/>
      <c r="J468" s="25"/>
      <c r="K468" s="25"/>
      <c r="L468" s="7"/>
      <c r="M468" s="26"/>
      <c r="N468" s="22"/>
      <c r="O468" s="22"/>
    </row>
    <row r="469" spans="1:15" ht="14.5" customHeight="1" x14ac:dyDescent="0.35">
      <c r="A469" s="27"/>
      <c r="B469" s="27"/>
      <c r="C469" s="22"/>
      <c r="D469" t="s">
        <v>109</v>
      </c>
      <c r="E469" t="s">
        <v>110</v>
      </c>
      <c r="F469" s="22"/>
      <c r="G469" s="3">
        <v>5.3</v>
      </c>
      <c r="H469" s="3">
        <v>800</v>
      </c>
      <c r="I469" s="25"/>
      <c r="J469" s="25"/>
      <c r="K469" s="25"/>
      <c r="L469" s="7"/>
      <c r="M469" s="26"/>
      <c r="N469" s="22"/>
      <c r="O469" s="22"/>
    </row>
    <row r="470" spans="1:15" ht="13" customHeight="1" x14ac:dyDescent="0.35">
      <c r="A470" s="27">
        <v>180</v>
      </c>
      <c r="B470" s="27" t="s">
        <v>106</v>
      </c>
      <c r="C470" s="22" t="s">
        <v>375</v>
      </c>
      <c r="D470" t="s">
        <v>78</v>
      </c>
      <c r="E470" t="s">
        <v>85</v>
      </c>
      <c r="F470" s="22">
        <v>79</v>
      </c>
      <c r="G470" s="3">
        <v>69.8</v>
      </c>
      <c r="H470" s="3">
        <v>182</v>
      </c>
      <c r="I470" s="25">
        <f>(((G470/H470))/((G470/H470)+(G471/H471)+(G472/H472)))*100</f>
        <v>85.947852556507627</v>
      </c>
      <c r="J470" s="25">
        <f>(((G471/H471))/((G470/H470)+(G471/H471)+(G472/H472)))*100</f>
        <v>12.091231179935956</v>
      </c>
      <c r="K470" s="25">
        <f>(((G472/H472))/((G470/H470)+(G471/H471)+(G472/H472)))*100</f>
        <v>1.9609162635564243</v>
      </c>
      <c r="L470" s="7"/>
      <c r="M470" s="24" t="str">
        <f>ROUND((I470/GCD(I470,J470,K470)),1)&amp;":"&amp;ROUND((J470/GCD(I470,J470,K470)),1)&amp;":"&amp;ROUND((K470/GCD(I470,J470,K470)),1)</f>
        <v>85.9:12.1:2</v>
      </c>
      <c r="N470" s="22" t="str">
        <f>ROUND((I470/SUM(I470,J470,K470)), 2)&amp;":"&amp;ROUND((J470/SUM(I470,J470,K470)),2)&amp;":"&amp;ROUND((K470/SUM(I470,J470,K470)),2)</f>
        <v>0.86:0.12:0.02</v>
      </c>
      <c r="O470" s="22">
        <v>3.008</v>
      </c>
    </row>
    <row r="471" spans="1:15" ht="14.5" customHeight="1" x14ac:dyDescent="0.35">
      <c r="A471" s="27"/>
      <c r="B471" s="27"/>
      <c r="C471" s="22"/>
      <c r="D471" t="s">
        <v>80</v>
      </c>
      <c r="E471" t="s">
        <v>108</v>
      </c>
      <c r="F471" s="22"/>
      <c r="G471" s="3">
        <v>23.2</v>
      </c>
      <c r="H471" s="3">
        <v>430</v>
      </c>
      <c r="I471" s="25"/>
      <c r="J471" s="25"/>
      <c r="K471" s="25"/>
      <c r="L471" s="7"/>
      <c r="M471" s="26"/>
      <c r="N471" s="22"/>
      <c r="O471" s="22"/>
    </row>
    <row r="472" spans="1:15" ht="14.5" customHeight="1" x14ac:dyDescent="0.35">
      <c r="A472" s="27"/>
      <c r="B472" s="27"/>
      <c r="C472" s="22"/>
      <c r="D472" t="s">
        <v>109</v>
      </c>
      <c r="E472" t="s">
        <v>110</v>
      </c>
      <c r="F472" s="22"/>
      <c r="G472" s="3">
        <v>7</v>
      </c>
      <c r="H472" s="3">
        <v>800</v>
      </c>
      <c r="I472" s="25"/>
      <c r="J472" s="25"/>
      <c r="K472" s="25"/>
      <c r="L472" s="7"/>
      <c r="M472" s="26"/>
      <c r="N472" s="22"/>
      <c r="O472" s="22"/>
    </row>
    <row r="473" spans="1:15" ht="14.5" customHeight="1" x14ac:dyDescent="0.35">
      <c r="A473" s="27">
        <v>181</v>
      </c>
      <c r="B473" s="27" t="s">
        <v>106</v>
      </c>
      <c r="C473" s="22" t="s">
        <v>376</v>
      </c>
      <c r="D473" t="s">
        <v>78</v>
      </c>
      <c r="E473" t="s">
        <v>85</v>
      </c>
      <c r="F473" s="22">
        <v>89</v>
      </c>
      <c r="G473" s="3">
        <v>71.900000000000006</v>
      </c>
      <c r="H473" s="3">
        <v>182</v>
      </c>
      <c r="I473" s="25">
        <f>(((G473/H473))/((G473/H473)+(G474/H474)+(G475/H475)))*100</f>
        <v>87.562088167605339</v>
      </c>
      <c r="J473" s="25">
        <f>(((G474/H474))/((G473/H473)+(G474/H474)+(G475/H475)))*100</f>
        <v>9.9998130770184961</v>
      </c>
      <c r="K473" s="25">
        <f>(((G475/H475))/((G473/H473)+(G474/H474)+(G475/H475)))*100</f>
        <v>2.4380987553761599</v>
      </c>
      <c r="L473" s="7"/>
      <c r="M473" s="24" t="str">
        <f>ROUND((I473/GCD(I473,J473,K473)),1)&amp;":"&amp;ROUND((J473/GCD(I473,J473,K473)),1)&amp;":"&amp;ROUND((K473/GCD(I473,J473,K473)),1)</f>
        <v>87.6:10:2.4</v>
      </c>
      <c r="N473" s="22" t="str">
        <f>ROUND((I473/SUM(I473,J473,K473)), 2)&amp;":"&amp;ROUND((J473/SUM(I473,J473,K473)),2)&amp;":"&amp;ROUND((K473/SUM(I473,J473,K473)),2)</f>
        <v>0.88:0.1:0.02</v>
      </c>
      <c r="O473" s="22">
        <v>3.1659999999999999</v>
      </c>
    </row>
    <row r="474" spans="1:15" ht="14.5" customHeight="1" x14ac:dyDescent="0.35">
      <c r="A474" s="27"/>
      <c r="B474" s="27"/>
      <c r="C474" s="22"/>
      <c r="D474" t="s">
        <v>80</v>
      </c>
      <c r="E474" t="s">
        <v>108</v>
      </c>
      <c r="F474" s="22"/>
      <c r="G474" s="3">
        <v>19.399999999999999</v>
      </c>
      <c r="H474" s="3">
        <v>430</v>
      </c>
      <c r="I474" s="25"/>
      <c r="J474" s="25"/>
      <c r="K474" s="25"/>
      <c r="L474" s="7"/>
      <c r="M474" s="26"/>
      <c r="N474" s="22"/>
      <c r="O474" s="22"/>
    </row>
    <row r="475" spans="1:15" ht="14.5" customHeight="1" x14ac:dyDescent="0.35">
      <c r="A475" s="27"/>
      <c r="B475" s="27"/>
      <c r="C475" s="22"/>
      <c r="D475" t="s">
        <v>109</v>
      </c>
      <c r="E475" t="s">
        <v>110</v>
      </c>
      <c r="F475" s="22"/>
      <c r="G475" s="3">
        <v>8.8000000000000007</v>
      </c>
      <c r="H475" s="3">
        <v>800</v>
      </c>
      <c r="I475" s="25"/>
      <c r="J475" s="25"/>
      <c r="K475" s="25"/>
      <c r="L475" s="7"/>
      <c r="M475" s="26"/>
      <c r="N475" s="22"/>
      <c r="O475" s="22"/>
    </row>
    <row r="476" spans="1:15" ht="13" customHeight="1" x14ac:dyDescent="0.35">
      <c r="A476" s="27">
        <v>182</v>
      </c>
      <c r="B476" s="27" t="s">
        <v>106</v>
      </c>
      <c r="C476" s="22" t="s">
        <v>377</v>
      </c>
      <c r="D476" t="s">
        <v>78</v>
      </c>
      <c r="E476" t="s">
        <v>85</v>
      </c>
      <c r="F476" s="22">
        <v>99</v>
      </c>
      <c r="G476" s="3">
        <v>74</v>
      </c>
      <c r="H476" s="3">
        <v>182</v>
      </c>
      <c r="I476" s="25">
        <f>(((G476/H476))/((G476/H476)+(G477/H477)+(G478/H478)))*100</f>
        <v>89.2112118195043</v>
      </c>
      <c r="J476" s="25">
        <f>(((G477/H477))/((G476/H476)+(G477/H477)+(G478/H478)))*100</f>
        <v>7.9090140962546087</v>
      </c>
      <c r="K476" s="25">
        <f>(((G478/H478))/((G476/H476)+(G477/H477)+(G478/H478)))*100</f>
        <v>2.879774084241093</v>
      </c>
      <c r="L476" s="7"/>
      <c r="M476" s="24" t="str">
        <f>ROUND((I476/GCD(I476,J476,K476)),1)&amp;":"&amp;ROUND((J476/GCD(I476,J476,K476)),1)&amp;":"&amp;ROUND((K476/GCD(I476,J476,K476)),1)</f>
        <v>89.2:7.9:2.9</v>
      </c>
      <c r="N476" s="22" t="str">
        <f>ROUND((I476/SUM(I476,J476,K476)), 2)&amp;":"&amp;ROUND((J476/SUM(I476,J476,K476)),2)&amp;":"&amp;ROUND((K476/SUM(I476,J476,K476)),2)</f>
        <v>0.89:0.08:0.03</v>
      </c>
      <c r="O476" s="22">
        <v>2.9359999999999999</v>
      </c>
    </row>
    <row r="477" spans="1:15" ht="14.5" customHeight="1" x14ac:dyDescent="0.35">
      <c r="A477" s="27"/>
      <c r="B477" s="27"/>
      <c r="C477" s="22"/>
      <c r="D477" t="s">
        <v>80</v>
      </c>
      <c r="E477" t="s">
        <v>108</v>
      </c>
      <c r="F477" s="22"/>
      <c r="G477" s="3">
        <v>15.5</v>
      </c>
      <c r="H477" s="3">
        <v>430</v>
      </c>
      <c r="I477" s="25"/>
      <c r="J477" s="25"/>
      <c r="K477" s="25"/>
      <c r="L477" s="7"/>
      <c r="M477" s="26"/>
      <c r="N477" s="22"/>
      <c r="O477" s="22"/>
    </row>
    <row r="478" spans="1:15" ht="14.5" customHeight="1" x14ac:dyDescent="0.35">
      <c r="A478" s="27"/>
      <c r="B478" s="27"/>
      <c r="C478" s="22"/>
      <c r="D478" t="s">
        <v>109</v>
      </c>
      <c r="E478" t="s">
        <v>110</v>
      </c>
      <c r="F478" s="22"/>
      <c r="G478" s="3">
        <v>10.5</v>
      </c>
      <c r="H478" s="3">
        <v>800</v>
      </c>
      <c r="I478" s="25"/>
      <c r="J478" s="25"/>
      <c r="K478" s="25"/>
      <c r="L478" s="7"/>
      <c r="M478" s="26"/>
      <c r="N478" s="22"/>
      <c r="O478" s="22"/>
    </row>
    <row r="479" spans="1:15" ht="14.5" customHeight="1" x14ac:dyDescent="0.35">
      <c r="A479" s="27">
        <v>183</v>
      </c>
      <c r="B479" s="27" t="s">
        <v>106</v>
      </c>
      <c r="C479" s="22" t="s">
        <v>378</v>
      </c>
      <c r="D479" t="s">
        <v>78</v>
      </c>
      <c r="E479" t="s">
        <v>85</v>
      </c>
      <c r="F479" s="22">
        <v>112</v>
      </c>
      <c r="G479" s="3">
        <v>76.099999999999994</v>
      </c>
      <c r="H479" s="3">
        <v>182</v>
      </c>
      <c r="I479" s="25">
        <f>(((G479/H479))/((G479/H479)+(G480/H480)+(G481/H481)))*100</f>
        <v>90.802768425815955</v>
      </c>
      <c r="J479" s="25">
        <f>(((G480/H480))/((G479/H479)+(G480/H480)+(G481/H481)))*100</f>
        <v>5.8583505393937791</v>
      </c>
      <c r="K479" s="25">
        <f>(((G481/H481))/((G479/H479)+(G480/H480)+(G481/H481)))*100</f>
        <v>3.33888103479027</v>
      </c>
      <c r="L479" s="7"/>
      <c r="M479" s="24" t="str">
        <f>ROUND((I479/GCD(I479,J479,K479)),1)&amp;":"&amp;ROUND((J479/GCD(I479,J479,K479)),1)&amp;":"&amp;ROUND((K479/GCD(I479,J479,K479)),1)</f>
        <v>90.8:5.9:3.3</v>
      </c>
      <c r="N479" s="22" t="str">
        <f>ROUND((I479/SUM(I479,J479,K479)), 2)&amp;":"&amp;ROUND((J479/SUM(I479,J479,K479)),2)&amp;":"&amp;ROUND((K479/SUM(I479,J479,K479)),2)</f>
        <v>0.91:0.06:0.03</v>
      </c>
      <c r="O479" s="22">
        <v>2.871</v>
      </c>
    </row>
    <row r="480" spans="1:15" ht="14.5" customHeight="1" x14ac:dyDescent="0.35">
      <c r="A480" s="27"/>
      <c r="B480" s="27"/>
      <c r="C480" s="22"/>
      <c r="D480" t="s">
        <v>80</v>
      </c>
      <c r="E480" t="s">
        <v>108</v>
      </c>
      <c r="F480" s="22"/>
      <c r="G480" s="3">
        <v>11.6</v>
      </c>
      <c r="H480" s="3">
        <v>430</v>
      </c>
      <c r="I480" s="25"/>
      <c r="J480" s="25"/>
      <c r="K480" s="25"/>
      <c r="L480" s="7"/>
      <c r="M480" s="26"/>
      <c r="N480" s="22"/>
      <c r="O480" s="22"/>
    </row>
    <row r="481" spans="1:15" ht="14.5" customHeight="1" x14ac:dyDescent="0.35">
      <c r="A481" s="27"/>
      <c r="B481" s="27"/>
      <c r="C481" s="22"/>
      <c r="D481" t="s">
        <v>109</v>
      </c>
      <c r="E481" t="s">
        <v>110</v>
      </c>
      <c r="F481" s="22"/>
      <c r="G481" s="3">
        <v>12.3</v>
      </c>
      <c r="H481" s="3">
        <v>800</v>
      </c>
      <c r="I481" s="25"/>
      <c r="J481" s="25"/>
      <c r="K481" s="25"/>
      <c r="L481" s="7"/>
      <c r="M481" s="26"/>
      <c r="N481" s="22"/>
      <c r="O481" s="22"/>
    </row>
    <row r="482" spans="1:15" x14ac:dyDescent="0.35">
      <c r="A482" s="27">
        <v>184</v>
      </c>
      <c r="B482" s="22" t="s">
        <v>379</v>
      </c>
      <c r="C482" s="22" t="s">
        <v>380</v>
      </c>
      <c r="D482" t="s">
        <v>381</v>
      </c>
      <c r="F482" s="22">
        <v>51</v>
      </c>
      <c r="I482" s="22">
        <v>30</v>
      </c>
      <c r="J482" s="22">
        <v>70</v>
      </c>
      <c r="K482" s="22"/>
      <c r="M482" s="26" t="str">
        <f>ROUND((I482/GCD(I482,J482)),1)&amp;":"&amp;ROUND((J482/GCD(I482,J482)),1)</f>
        <v>3:7</v>
      </c>
      <c r="N482" s="22" t="str">
        <f>ROUND((I482/SUM(I482,J482)), 2)&amp;":"&amp;ROUND((J482/SUM(I482,J482)),2)</f>
        <v>0.3:0.7</v>
      </c>
      <c r="O482" s="22">
        <v>8.1479999999999997</v>
      </c>
    </row>
    <row r="483" spans="1:15" x14ac:dyDescent="0.35">
      <c r="A483" s="27"/>
      <c r="B483" s="22"/>
      <c r="C483" s="22"/>
      <c r="D483" t="s">
        <v>118</v>
      </c>
      <c r="F483" s="22"/>
      <c r="I483" s="22"/>
      <c r="J483" s="22"/>
      <c r="K483" s="22"/>
      <c r="M483" s="26"/>
      <c r="N483" s="22"/>
      <c r="O483" s="22"/>
    </row>
    <row r="484" spans="1:15" ht="14.5" customHeight="1" x14ac:dyDescent="0.35">
      <c r="A484" s="27">
        <v>185</v>
      </c>
      <c r="B484" s="22" t="s">
        <v>379</v>
      </c>
      <c r="C484" s="22" t="s">
        <v>382</v>
      </c>
      <c r="D484" t="s">
        <v>381</v>
      </c>
      <c r="F484" s="22">
        <v>88</v>
      </c>
      <c r="I484" s="22">
        <v>40</v>
      </c>
      <c r="J484" s="22">
        <v>60</v>
      </c>
      <c r="K484" s="22"/>
      <c r="M484" s="26" t="str">
        <f>ROUND((I484/GCD(I484,J484)),1)&amp;":"&amp;ROUND((J484/GCD(I484,J484)),1)</f>
        <v>2:3</v>
      </c>
      <c r="N484" s="22" t="str">
        <f>ROUND((I484/SUM(I484,J484)), 2)&amp;":"&amp;ROUND((J484/SUM(I484,J484)),2)</f>
        <v>0.4:0.6</v>
      </c>
      <c r="O484" s="22">
        <v>8.5269999999999992</v>
      </c>
    </row>
    <row r="485" spans="1:15" ht="14.5" customHeight="1" x14ac:dyDescent="0.35">
      <c r="A485" s="27"/>
      <c r="B485" s="22"/>
      <c r="C485" s="22"/>
      <c r="D485" t="s">
        <v>118</v>
      </c>
      <c r="F485" s="22"/>
      <c r="I485" s="22"/>
      <c r="J485" s="22"/>
      <c r="K485" s="22"/>
      <c r="M485" s="26"/>
      <c r="N485" s="22"/>
      <c r="O485" s="22"/>
    </row>
    <row r="486" spans="1:15" ht="14.5" customHeight="1" x14ac:dyDescent="0.35">
      <c r="A486" s="27">
        <v>186</v>
      </c>
      <c r="B486" s="22" t="s">
        <v>379</v>
      </c>
      <c r="C486" s="22" t="s">
        <v>383</v>
      </c>
      <c r="D486" t="s">
        <v>381</v>
      </c>
      <c r="F486" s="22">
        <v>140</v>
      </c>
      <c r="I486" s="22">
        <v>50</v>
      </c>
      <c r="J486" s="22">
        <v>50</v>
      </c>
      <c r="K486" s="22"/>
      <c r="M486" s="26" t="str">
        <f>ROUND((I486/GCD(I486,J486)),1)&amp;":"&amp;ROUND((J486/GCD(I486,J486)),1)</f>
        <v>1:1</v>
      </c>
      <c r="N486" s="22" t="str">
        <f>ROUND((I486/SUM(I486,J486)), 2)&amp;":"&amp;ROUND((J486/SUM(I486,J486)),2)</f>
        <v>0.5:0.5</v>
      </c>
      <c r="O486" s="22">
        <v>8.8919999999999995</v>
      </c>
    </row>
    <row r="487" spans="1:15" ht="14.5" customHeight="1" x14ac:dyDescent="0.35">
      <c r="A487" s="27"/>
      <c r="B487" s="22"/>
      <c r="C487" s="22"/>
      <c r="D487" t="s">
        <v>118</v>
      </c>
      <c r="F487" s="22"/>
      <c r="I487" s="22"/>
      <c r="J487" s="22"/>
      <c r="K487" s="22"/>
      <c r="M487" s="26"/>
      <c r="N487" s="22"/>
      <c r="O487" s="22"/>
    </row>
    <row r="488" spans="1:15" ht="14.5" customHeight="1" x14ac:dyDescent="0.35">
      <c r="A488" s="27">
        <v>187</v>
      </c>
      <c r="B488" s="22" t="s">
        <v>384</v>
      </c>
      <c r="C488" s="22" t="s">
        <v>380</v>
      </c>
      <c r="D488" t="s">
        <v>381</v>
      </c>
      <c r="F488" s="22">
        <v>51</v>
      </c>
      <c r="I488" s="22">
        <v>30</v>
      </c>
      <c r="J488" s="22">
        <v>70</v>
      </c>
      <c r="M488" s="26" t="str">
        <f>ROUND((I488/GCD(I488,J488)),1)&amp;":"&amp;ROUND((J488/GCD(I488,J488)),1)</f>
        <v>3:7</v>
      </c>
      <c r="N488" s="22" t="str">
        <f>ROUND((I488/SUM(I488,J488)), 2)&amp;":"&amp;ROUND((J488/SUM(I488,J488)),2)</f>
        <v>0.3:0.7</v>
      </c>
      <c r="O488" s="22">
        <v>8.5570000000000004</v>
      </c>
    </row>
    <row r="489" spans="1:15" x14ac:dyDescent="0.35">
      <c r="A489" s="27"/>
      <c r="B489" s="22"/>
      <c r="C489" s="22"/>
      <c r="D489" t="s">
        <v>118</v>
      </c>
      <c r="F489" s="22"/>
      <c r="I489" s="22"/>
      <c r="J489" s="22"/>
      <c r="M489" s="26"/>
      <c r="N489" s="22"/>
      <c r="O489" s="22"/>
    </row>
    <row r="490" spans="1:15" ht="14.5" customHeight="1" x14ac:dyDescent="0.35">
      <c r="A490" s="27">
        <v>188</v>
      </c>
      <c r="B490" s="22" t="s">
        <v>384</v>
      </c>
      <c r="C490" s="22" t="s">
        <v>385</v>
      </c>
      <c r="D490" t="s">
        <v>381</v>
      </c>
      <c r="F490" s="22">
        <v>70</v>
      </c>
      <c r="I490" s="22">
        <v>35</v>
      </c>
      <c r="J490" s="22">
        <v>65</v>
      </c>
      <c r="M490" s="26" t="str">
        <f>ROUND((I490/GCD(I490,J490)),1)&amp;":"&amp;ROUND((J490/GCD(I490,J490)),1)</f>
        <v>7:13</v>
      </c>
      <c r="N490" s="22" t="str">
        <f>ROUND((I490/SUM(I490,J490)), 2)&amp;":"&amp;ROUND((J490/SUM(I490,J490)),2)</f>
        <v>0.35:0.65</v>
      </c>
      <c r="O490" s="22">
        <v>8.6140000000000008</v>
      </c>
    </row>
    <row r="491" spans="1:15" ht="14.5" customHeight="1" x14ac:dyDescent="0.35">
      <c r="A491" s="27"/>
      <c r="B491" s="22"/>
      <c r="C491" s="22"/>
      <c r="D491" t="s">
        <v>118</v>
      </c>
      <c r="F491" s="22"/>
      <c r="I491" s="22"/>
      <c r="J491" s="22"/>
      <c r="M491" s="26"/>
      <c r="N491" s="22"/>
      <c r="O491" s="22"/>
    </row>
    <row r="492" spans="1:15" ht="14.5" customHeight="1" x14ac:dyDescent="0.35">
      <c r="A492" s="27">
        <v>189</v>
      </c>
      <c r="B492" s="22" t="s">
        <v>384</v>
      </c>
      <c r="C492" s="22" t="s">
        <v>382</v>
      </c>
      <c r="D492" t="s">
        <v>381</v>
      </c>
      <c r="F492" s="22">
        <v>88</v>
      </c>
      <c r="I492" s="22">
        <v>40</v>
      </c>
      <c r="J492" s="22">
        <v>60</v>
      </c>
      <c r="M492" s="26" t="str">
        <f>ROUND((I492/GCD(I492,J492)),1)&amp;":"&amp;ROUND((J492/GCD(I492,J492)),1)</f>
        <v>2:3</v>
      </c>
      <c r="N492" s="22" t="str">
        <f>ROUND((I492/SUM(I492,J492)), 2)&amp;":"&amp;ROUND((J492/SUM(I492,J492)),2)</f>
        <v>0.4:0.6</v>
      </c>
      <c r="O492" s="22">
        <v>8.6989999999999998</v>
      </c>
    </row>
    <row r="493" spans="1:15" ht="14.5" customHeight="1" x14ac:dyDescent="0.35">
      <c r="A493" s="27"/>
      <c r="B493" s="22"/>
      <c r="C493" s="22"/>
      <c r="D493" t="s">
        <v>118</v>
      </c>
      <c r="F493" s="22"/>
      <c r="I493" s="22"/>
      <c r="J493" s="22"/>
      <c r="M493" s="26"/>
      <c r="N493" s="22"/>
      <c r="O493" s="22"/>
    </row>
    <row r="494" spans="1:15" ht="14.5" customHeight="1" x14ac:dyDescent="0.35">
      <c r="A494" s="27">
        <v>190</v>
      </c>
      <c r="B494" s="22" t="s">
        <v>384</v>
      </c>
      <c r="C494" s="22" t="s">
        <v>386</v>
      </c>
      <c r="D494" t="s">
        <v>381</v>
      </c>
      <c r="F494" s="22">
        <v>122</v>
      </c>
      <c r="I494" s="22">
        <v>45</v>
      </c>
      <c r="J494" s="22">
        <v>55</v>
      </c>
      <c r="M494" s="26" t="str">
        <f>ROUND((I494/GCD(I494,J494)),1)&amp;":"&amp;ROUND((J494/GCD(I494,J494)),1)</f>
        <v>9:11</v>
      </c>
      <c r="N494" s="22" t="str">
        <f>ROUND((I494/SUM(I494,J494)), 2)&amp;":"&amp;ROUND((J494/SUM(I494,J494)),2)</f>
        <v>0.45:0.55</v>
      </c>
      <c r="O494" s="22">
        <v>8.8260000000000005</v>
      </c>
    </row>
    <row r="495" spans="1:15" ht="14.5" customHeight="1" x14ac:dyDescent="0.35">
      <c r="A495" s="27"/>
      <c r="B495" s="22"/>
      <c r="C495" s="22"/>
      <c r="D495" t="s">
        <v>118</v>
      </c>
      <c r="F495" s="22"/>
      <c r="I495" s="22"/>
      <c r="J495" s="22"/>
      <c r="M495" s="26"/>
      <c r="N495" s="22"/>
      <c r="O495" s="22"/>
    </row>
    <row r="496" spans="1:15" ht="14.5" customHeight="1" x14ac:dyDescent="0.35">
      <c r="A496" s="27">
        <v>191</v>
      </c>
      <c r="B496" s="22" t="s">
        <v>384</v>
      </c>
      <c r="C496" s="22" t="s">
        <v>383</v>
      </c>
      <c r="D496" t="s">
        <v>381</v>
      </c>
      <c r="F496" s="22">
        <v>140</v>
      </c>
      <c r="I496" s="22">
        <v>50</v>
      </c>
      <c r="J496" s="22">
        <v>50</v>
      </c>
      <c r="M496" s="26" t="str">
        <f>ROUND((I496/GCD(I496,J496)),1)&amp;":"&amp;ROUND((J496/GCD(I496,J496)),1)</f>
        <v>1:1</v>
      </c>
      <c r="N496" s="22" t="str">
        <f>ROUND((I496/SUM(I496,J496)), 2)&amp;":"&amp;ROUND((J496/SUM(I496,J496)),2)</f>
        <v>0.5:0.5</v>
      </c>
      <c r="O496" s="22">
        <v>8.8970000000000002</v>
      </c>
    </row>
    <row r="497" spans="1:15" ht="14.5" customHeight="1" x14ac:dyDescent="0.35">
      <c r="A497" s="27"/>
      <c r="B497" s="22"/>
      <c r="C497" s="22"/>
      <c r="D497" t="s">
        <v>118</v>
      </c>
      <c r="F497" s="22"/>
      <c r="I497" s="22"/>
      <c r="J497" s="22"/>
      <c r="M497" s="26"/>
      <c r="N497" s="22"/>
      <c r="O497" s="22"/>
    </row>
    <row r="498" spans="1:15" x14ac:dyDescent="0.35">
      <c r="A498" s="27">
        <v>192</v>
      </c>
      <c r="B498" s="22" t="s">
        <v>34</v>
      </c>
      <c r="C498" s="22" t="s">
        <v>387</v>
      </c>
      <c r="D498" t="s">
        <v>16</v>
      </c>
      <c r="E498" t="s">
        <v>17</v>
      </c>
      <c r="F498" s="22">
        <v>48.7</v>
      </c>
      <c r="G498" s="3">
        <v>0.9</v>
      </c>
      <c r="H498" s="3">
        <v>128.16999999999999</v>
      </c>
      <c r="I498" s="25">
        <f>((G498/H498)/((G499/H499)+(G498/H498)))*100</f>
        <v>94.078813637623583</v>
      </c>
      <c r="J498" s="25">
        <f>((G499/H499)/((G499/H499)+(G498/H498)))*100</f>
        <v>5.92118636237642</v>
      </c>
      <c r="K498" s="25"/>
      <c r="L498" s="7"/>
      <c r="M498" s="34" t="str">
        <f>ROUND((I498/GCD(I498,J498)),1)&amp;":"&amp;ROUND((J498/GCD(I498,J498)),1)</f>
        <v>94.1:5.9</v>
      </c>
      <c r="N498" s="22" t="str">
        <f>ROUND((I498/SUM(I498,J498)), 2)&amp;":"&amp;ROUND((J498/SUM(I498,J498)),2)</f>
        <v>0.94:0.06</v>
      </c>
      <c r="O498" s="22">
        <v>9.2989999999999995</v>
      </c>
    </row>
    <row r="499" spans="1:15" ht="14.5" customHeight="1" x14ac:dyDescent="0.35">
      <c r="A499" s="27"/>
      <c r="B499" s="22"/>
      <c r="C499" s="22"/>
      <c r="D499" t="s">
        <v>36</v>
      </c>
      <c r="E499" t="s">
        <v>37</v>
      </c>
      <c r="F499" s="22"/>
      <c r="G499" s="3">
        <v>0.1</v>
      </c>
      <c r="H499" s="3">
        <v>226.27</v>
      </c>
      <c r="I499" s="25"/>
      <c r="J499" s="25"/>
      <c r="K499" s="25"/>
      <c r="L499" s="7"/>
      <c r="M499" s="34"/>
      <c r="N499" s="22"/>
      <c r="O499" s="22"/>
    </row>
    <row r="500" spans="1:15" ht="14.5" customHeight="1" x14ac:dyDescent="0.35">
      <c r="A500" s="27">
        <v>193</v>
      </c>
      <c r="B500" s="22" t="s">
        <v>34</v>
      </c>
      <c r="C500" s="22" t="s">
        <v>388</v>
      </c>
      <c r="D500" t="s">
        <v>16</v>
      </c>
      <c r="E500" t="s">
        <v>17</v>
      </c>
      <c r="F500" s="22">
        <v>52.9</v>
      </c>
      <c r="G500" s="3">
        <v>0.8</v>
      </c>
      <c r="H500" s="3">
        <v>128.16999999999999</v>
      </c>
      <c r="I500" s="25">
        <f>((G500/H500)/((G501/H501)+(G500/H500)))*100</f>
        <v>87.595451246068237</v>
      </c>
      <c r="J500" s="25">
        <f>((G501/H501)/((G501/H501)+(G500/H500)))*100</f>
        <v>12.404548753931769</v>
      </c>
      <c r="K500" s="25"/>
      <c r="L500" s="7"/>
      <c r="M500" s="34" t="str">
        <f>ROUND((I500/GCD(I500,J500)),1)&amp;":"&amp;ROUND((J500/GCD(I500,J500)),1)</f>
        <v>29.2:4.1</v>
      </c>
      <c r="N500" s="22" t="str">
        <f>ROUND((I500/SUM(I500,J500)), 2)&amp;":"&amp;ROUND((J500/SUM(I500,J500)),2)</f>
        <v>0.88:0.12</v>
      </c>
      <c r="O500" s="22">
        <v>10.856999999999999</v>
      </c>
    </row>
    <row r="501" spans="1:15" ht="14.5" customHeight="1" x14ac:dyDescent="0.35">
      <c r="A501" s="27"/>
      <c r="B501" s="22"/>
      <c r="C501" s="22"/>
      <c r="D501" t="s">
        <v>36</v>
      </c>
      <c r="E501" t="s">
        <v>37</v>
      </c>
      <c r="F501" s="22"/>
      <c r="G501" s="3">
        <v>0.2</v>
      </c>
      <c r="H501" s="3">
        <v>226.27</v>
      </c>
      <c r="I501" s="25"/>
      <c r="J501" s="25"/>
      <c r="K501" s="25"/>
      <c r="L501" s="7"/>
      <c r="M501" s="34"/>
      <c r="N501" s="22"/>
      <c r="O501" s="22"/>
    </row>
    <row r="502" spans="1:15" ht="14.5" customHeight="1" x14ac:dyDescent="0.35">
      <c r="A502" s="27">
        <v>194</v>
      </c>
      <c r="B502" s="22" t="s">
        <v>34</v>
      </c>
      <c r="C502" s="22" t="s">
        <v>389</v>
      </c>
      <c r="D502" t="s">
        <v>16</v>
      </c>
      <c r="E502" t="s">
        <v>17</v>
      </c>
      <c r="F502" s="22">
        <v>67.599999999999994</v>
      </c>
      <c r="G502" s="3">
        <v>0.6</v>
      </c>
      <c r="H502" s="3">
        <v>128.16999999999999</v>
      </c>
      <c r="I502" s="25">
        <f>((G502/H502)/((G503/H503)+(G502/H502)))*100</f>
        <v>72.588354809388861</v>
      </c>
      <c r="J502" s="25">
        <f>((G503/H503)/((G503/H503)+(G502/H502)))*100</f>
        <v>27.411645190611129</v>
      </c>
      <c r="K502" s="25"/>
      <c r="L502" s="7"/>
      <c r="M502" s="34" t="str">
        <f>ROUND((I502/GCD(I502,J502)),1)&amp;":"&amp;ROUND((J502/GCD(I502,J502)),1)</f>
        <v>8.1:3</v>
      </c>
      <c r="N502" s="22" t="str">
        <f>ROUND((I502/SUM(I502,J502)), 2)&amp;":"&amp;ROUND((J502/SUM(I502,J502)),2)</f>
        <v>0.73:0.27</v>
      </c>
      <c r="O502" s="22">
        <v>14.727</v>
      </c>
    </row>
    <row r="503" spans="1:15" ht="14.5" customHeight="1" x14ac:dyDescent="0.35">
      <c r="A503" s="27"/>
      <c r="B503" s="22"/>
      <c r="C503" s="22"/>
      <c r="D503" t="s">
        <v>36</v>
      </c>
      <c r="E503" t="s">
        <v>37</v>
      </c>
      <c r="F503" s="22"/>
      <c r="G503" s="3">
        <v>0.4</v>
      </c>
      <c r="H503" s="3">
        <v>226.27</v>
      </c>
      <c r="I503" s="25"/>
      <c r="J503" s="25"/>
      <c r="K503" s="25"/>
      <c r="L503" s="7"/>
      <c r="M503" s="34"/>
      <c r="N503" s="22"/>
      <c r="O503" s="22"/>
    </row>
    <row r="504" spans="1:15" ht="14.5" customHeight="1" x14ac:dyDescent="0.35">
      <c r="A504" s="27">
        <v>195</v>
      </c>
      <c r="B504" s="22" t="s">
        <v>34</v>
      </c>
      <c r="C504" s="22" t="s">
        <v>390</v>
      </c>
      <c r="D504" t="s">
        <v>16</v>
      </c>
      <c r="E504" t="s">
        <v>17</v>
      </c>
      <c r="F504" s="22">
        <v>76.3</v>
      </c>
      <c r="G504" s="3">
        <v>0.5</v>
      </c>
      <c r="H504" s="3">
        <v>128.16999999999999</v>
      </c>
      <c r="I504" s="25">
        <f>((G504/H504)/((G505/H505)+(G504/H504)))*100</f>
        <v>63.838731520144457</v>
      </c>
      <c r="J504" s="25">
        <f>((G505/H505)/((G505/H505)+(G504/H504)))*100</f>
        <v>36.161268479855543</v>
      </c>
      <c r="K504" s="25"/>
      <c r="L504" s="7"/>
      <c r="M504" s="34" t="str">
        <f>ROUND((I504/GCD(I504,J504)),1)&amp;":"&amp;ROUND((J504/GCD(I504,J504)),1)</f>
        <v>7.1:4</v>
      </c>
      <c r="N504" s="22" t="str">
        <f>ROUND((I504/SUM(I504,J504)), 2)&amp;":"&amp;ROUND((J504/SUM(I504,J504)),2)</f>
        <v>0.64:0.36</v>
      </c>
      <c r="O504" s="22">
        <v>14.856999999999999</v>
      </c>
    </row>
    <row r="505" spans="1:15" ht="14.5" customHeight="1" x14ac:dyDescent="0.35">
      <c r="A505" s="27"/>
      <c r="B505" s="22"/>
      <c r="C505" s="22"/>
      <c r="D505" t="s">
        <v>36</v>
      </c>
      <c r="E505" t="s">
        <v>37</v>
      </c>
      <c r="F505" s="22"/>
      <c r="G505" s="3">
        <v>0.5</v>
      </c>
      <c r="H505" s="3">
        <v>226.27</v>
      </c>
      <c r="I505" s="25"/>
      <c r="J505" s="25"/>
      <c r="K505" s="25"/>
      <c r="L505" s="7"/>
      <c r="M505" s="34"/>
      <c r="N505" s="22"/>
      <c r="O505" s="22"/>
    </row>
    <row r="506" spans="1:15" ht="14.5" customHeight="1" x14ac:dyDescent="0.35">
      <c r="A506" s="27">
        <v>196</v>
      </c>
      <c r="B506" s="27" t="s">
        <v>58</v>
      </c>
      <c r="C506" s="22" t="s">
        <v>391</v>
      </c>
      <c r="D506" t="s">
        <v>16</v>
      </c>
      <c r="E506" t="s">
        <v>17</v>
      </c>
      <c r="F506" s="22">
        <v>61.5</v>
      </c>
      <c r="G506" s="3">
        <v>80</v>
      </c>
      <c r="H506" s="3">
        <v>128.16999999999999</v>
      </c>
      <c r="I506" s="25">
        <f>((G506/H506)/((G506/H506)+(G507/H507)))*100</f>
        <v>86.988477742246587</v>
      </c>
      <c r="J506" s="25">
        <f>((G507/H507)/((G507/H507)+(G506/H506)))*100</f>
        <v>13.011522257753413</v>
      </c>
      <c r="K506" s="25"/>
      <c r="L506" s="7"/>
      <c r="M506" s="26" t="str">
        <f>ROUND((I506/GCD(I506,J506)),1)&amp;":"&amp;ROUND((J506/GCD(I506,J506)),1)</f>
        <v>87:13</v>
      </c>
      <c r="N506" s="22" t="str">
        <f>ROUND((I506/SUM(I506,J506)), 2)&amp;":"&amp;ROUND((J506/SUM(I506,J506)),2)</f>
        <v>0.87:0.13</v>
      </c>
      <c r="O506" s="22">
        <v>9.6150000000000002</v>
      </c>
    </row>
    <row r="507" spans="1:15" ht="14.5" customHeight="1" x14ac:dyDescent="0.35">
      <c r="A507" s="27"/>
      <c r="B507" s="27"/>
      <c r="C507" s="22"/>
      <c r="D507" t="s">
        <v>60</v>
      </c>
      <c r="E507" t="s">
        <v>61</v>
      </c>
      <c r="F507" s="22"/>
      <c r="G507" s="3">
        <v>20</v>
      </c>
      <c r="H507" s="5">
        <v>214.22</v>
      </c>
      <c r="I507" s="25"/>
      <c r="J507" s="25"/>
      <c r="K507" s="25"/>
      <c r="L507" s="7"/>
      <c r="M507" s="26"/>
      <c r="N507" s="22"/>
      <c r="O507" s="22"/>
    </row>
    <row r="508" spans="1:15" ht="14.5" customHeight="1" x14ac:dyDescent="0.35">
      <c r="A508" s="27">
        <v>197</v>
      </c>
      <c r="B508" s="27" t="s">
        <v>58</v>
      </c>
      <c r="C508" s="22" t="s">
        <v>392</v>
      </c>
      <c r="D508" t="s">
        <v>16</v>
      </c>
      <c r="E508" t="s">
        <v>17</v>
      </c>
      <c r="F508" s="22">
        <v>65.400000000000006</v>
      </c>
      <c r="G508" s="3">
        <v>70</v>
      </c>
      <c r="H508" s="3">
        <v>128.16999999999999</v>
      </c>
      <c r="I508" s="25">
        <f>((G508/H508)/((G508/H508)+(G509/H509)))*100</f>
        <v>79.591305963217536</v>
      </c>
      <c r="J508" s="25">
        <f>((G509/H509)/((G509/H509)+(G508/H508)))*100</f>
        <v>20.408694036782464</v>
      </c>
      <c r="K508" s="25"/>
      <c r="L508" s="7"/>
      <c r="M508" s="26" t="str">
        <f>ROUND((I508/GCD(I508,J508)),1)&amp;":"&amp;ROUND((J508/GCD(I508,J508)),1)</f>
        <v>79.6:20.4</v>
      </c>
      <c r="N508" s="22" t="str">
        <f>ROUND((I508/SUM(I508,J508)), 2)&amp;":"&amp;ROUND((J508/SUM(I508,J508)),2)</f>
        <v>0.8:0.2</v>
      </c>
      <c r="O508" s="22">
        <v>9.17</v>
      </c>
    </row>
    <row r="509" spans="1:15" ht="14.5" customHeight="1" x14ac:dyDescent="0.35">
      <c r="A509" s="27"/>
      <c r="B509" s="27"/>
      <c r="C509" s="22"/>
      <c r="D509" t="s">
        <v>60</v>
      </c>
      <c r="E509" t="s">
        <v>61</v>
      </c>
      <c r="F509" s="22"/>
      <c r="G509" s="3">
        <v>30</v>
      </c>
      <c r="H509" s="5">
        <v>214.22</v>
      </c>
      <c r="I509" s="25"/>
      <c r="J509" s="25"/>
      <c r="K509" s="25"/>
      <c r="L509" s="7"/>
      <c r="M509" s="26"/>
      <c r="N509" s="22"/>
      <c r="O509" s="22"/>
    </row>
    <row r="510" spans="1:15" ht="14.5" customHeight="1" x14ac:dyDescent="0.35">
      <c r="A510" s="27">
        <v>198</v>
      </c>
      <c r="B510" s="27" t="s">
        <v>76</v>
      </c>
      <c r="C510" s="22" t="s">
        <v>393</v>
      </c>
      <c r="D510" t="s">
        <v>78</v>
      </c>
      <c r="E510" t="s">
        <v>79</v>
      </c>
      <c r="F510" s="22">
        <v>70</v>
      </c>
      <c r="H510" s="3">
        <v>450</v>
      </c>
      <c r="I510" s="22">
        <v>13.3</v>
      </c>
      <c r="J510" s="22">
        <v>10</v>
      </c>
      <c r="K510" s="25"/>
      <c r="L510" s="7"/>
      <c r="M510" s="26" t="str">
        <f>ROUND((I510/GCD(I510,J510)),1)&amp;":"&amp;ROUND((J510/GCD(I510,J510)),1)</f>
        <v>13.3:10</v>
      </c>
      <c r="N510" s="22" t="str">
        <f>ROUND((I510/SUM(I510,J510)), 2)&amp;":"&amp;ROUND((J510/SUM(I510,J510)),2)</f>
        <v>0.57:0.43</v>
      </c>
      <c r="O510" s="22">
        <v>10.346</v>
      </c>
    </row>
    <row r="511" spans="1:15" ht="14.5" customHeight="1" x14ac:dyDescent="0.35">
      <c r="A511" s="27"/>
      <c r="B511" s="27"/>
      <c r="C511" s="22"/>
      <c r="D511" t="s">
        <v>80</v>
      </c>
      <c r="E511" t="s">
        <v>81</v>
      </c>
      <c r="F511" s="22"/>
      <c r="H511" s="3">
        <v>230</v>
      </c>
      <c r="I511" s="22"/>
      <c r="J511" s="22"/>
      <c r="K511" s="25"/>
      <c r="L511" s="7"/>
      <c r="M511" s="26"/>
      <c r="N511" s="22"/>
      <c r="O511" s="22"/>
    </row>
    <row r="512" spans="1:15" ht="14.5" customHeight="1" x14ac:dyDescent="0.35">
      <c r="A512" s="27">
        <v>199</v>
      </c>
      <c r="B512" s="27" t="s">
        <v>76</v>
      </c>
      <c r="C512" s="22" t="s">
        <v>394</v>
      </c>
      <c r="D512" t="s">
        <v>78</v>
      </c>
      <c r="E512" t="s">
        <v>79</v>
      </c>
      <c r="F512" s="22">
        <v>79</v>
      </c>
      <c r="H512" s="3">
        <v>450</v>
      </c>
      <c r="I512" s="22">
        <v>16.7</v>
      </c>
      <c r="J512" s="22">
        <v>10</v>
      </c>
      <c r="K512" s="25"/>
      <c r="L512" s="7"/>
      <c r="M512" s="26" t="str">
        <f>ROUND((I512/GCD(I512,J512)),1)&amp;":"&amp;ROUND((J512/GCD(I512,J512)),1)</f>
        <v>8.4:5</v>
      </c>
      <c r="N512" s="22" t="str">
        <f>ROUND((I512/SUM(I512,J512)), 2)&amp;":"&amp;ROUND((J512/SUM(I512,J512)),2)</f>
        <v>0.63:0.37</v>
      </c>
      <c r="O512" s="22">
        <v>9.9380000000000006</v>
      </c>
    </row>
    <row r="513" spans="1:15" ht="14.5" customHeight="1" x14ac:dyDescent="0.35">
      <c r="A513" s="27"/>
      <c r="B513" s="27"/>
      <c r="C513" s="22"/>
      <c r="D513" t="s">
        <v>80</v>
      </c>
      <c r="E513" t="s">
        <v>81</v>
      </c>
      <c r="F513" s="22"/>
      <c r="H513" s="3">
        <v>230</v>
      </c>
      <c r="I513" s="22"/>
      <c r="J513" s="22"/>
      <c r="K513" s="25"/>
      <c r="L513" s="7"/>
      <c r="M513" s="26"/>
      <c r="N513" s="22"/>
      <c r="O513" s="22"/>
    </row>
    <row r="514" spans="1:15" x14ac:dyDescent="0.35">
      <c r="A514" s="27">
        <v>200</v>
      </c>
      <c r="B514" s="27" t="s">
        <v>92</v>
      </c>
      <c r="C514" s="22" t="s">
        <v>395</v>
      </c>
      <c r="D514" t="s">
        <v>94</v>
      </c>
      <c r="E514" t="s">
        <v>17</v>
      </c>
      <c r="F514" s="22">
        <v>53.35</v>
      </c>
      <c r="G514" s="3">
        <v>80</v>
      </c>
      <c r="H514" s="3">
        <v>128.16999999999999</v>
      </c>
      <c r="I514" s="25">
        <f>(((G514/H514))/((G514/H514)+(G515/H515)+(G516/H516)))*100</f>
        <v>91.296431969445123</v>
      </c>
      <c r="J514" s="25">
        <f>(((G515/H515))/((G514/H514)+(G515/H515)+(G516/H516)))*100</f>
        <v>6.0441444656631091</v>
      </c>
      <c r="K514" s="25">
        <f>(((G516/H516))/((G514/H514)+(G515/H515)+(G516/H516)))*100</f>
        <v>2.6594235648917679</v>
      </c>
      <c r="L514" s="7"/>
      <c r="M514" s="24" t="str">
        <f>ROUND((I514/GCD(I514,J514,K514)),1)&amp;":"&amp;ROUND((J514/GCD(I514,J514,K514)),1)&amp;":"&amp;ROUND((K514/GCD(I514,J514,K514)),1)</f>
        <v>91.3:6:2.7</v>
      </c>
      <c r="N514" s="22" t="str">
        <f>ROUND((I514/SUM(I514,J514,K514)), 2)&amp;":"&amp;ROUND((J514/SUM(I514,J514,K514)),2)&amp;":"&amp;ROUND((K514/SUM(I514,J514,K514)),2)</f>
        <v>0.91:0.06:0.03</v>
      </c>
      <c r="O514" s="22">
        <v>8.51</v>
      </c>
    </row>
    <row r="515" spans="1:15" ht="15.65" customHeight="1" x14ac:dyDescent="0.35">
      <c r="A515" s="27"/>
      <c r="B515" s="27"/>
      <c r="C515" s="22"/>
      <c r="D515" t="s">
        <v>95</v>
      </c>
      <c r="E515" t="s">
        <v>19</v>
      </c>
      <c r="F515" s="22"/>
      <c r="G515" s="3">
        <v>10</v>
      </c>
      <c r="H515" s="3">
        <v>242</v>
      </c>
      <c r="I515" s="25"/>
      <c r="J515" s="25"/>
      <c r="K515" s="25"/>
      <c r="L515" s="7"/>
      <c r="M515" s="26"/>
      <c r="N515" s="22"/>
      <c r="O515" s="22"/>
    </row>
    <row r="516" spans="1:15" x14ac:dyDescent="0.35">
      <c r="A516" s="27"/>
      <c r="B516" s="27"/>
      <c r="C516" s="22"/>
      <c r="D516" t="s">
        <v>96</v>
      </c>
      <c r="E516" t="s">
        <v>97</v>
      </c>
      <c r="F516" s="22"/>
      <c r="G516" s="3">
        <v>10</v>
      </c>
      <c r="H516" s="3">
        <v>550</v>
      </c>
      <c r="I516" s="25"/>
      <c r="J516" s="25"/>
      <c r="K516" s="25"/>
      <c r="L516" s="7"/>
      <c r="M516" s="26"/>
      <c r="N516" s="22"/>
      <c r="O516" s="22"/>
    </row>
    <row r="517" spans="1:15" ht="14.5" customHeight="1" x14ac:dyDescent="0.35">
      <c r="A517" s="27">
        <v>201</v>
      </c>
      <c r="B517" s="27" t="s">
        <v>92</v>
      </c>
      <c r="C517" s="22" t="s">
        <v>396</v>
      </c>
      <c r="D517" t="s">
        <v>94</v>
      </c>
      <c r="E517" t="s">
        <v>17</v>
      </c>
      <c r="F517" s="22">
        <v>57.11</v>
      </c>
      <c r="G517" s="3">
        <v>40</v>
      </c>
      <c r="H517" s="3">
        <v>128.16999999999999</v>
      </c>
      <c r="I517" s="25">
        <f>(((G517/H517))/((G517/H517)+(G518/H518)+(G519/H519)))*100</f>
        <v>63.613298438898113</v>
      </c>
      <c r="J517" s="25">
        <f>(((G518/H518))/((G517/H517)+(G518/H518)+(G519/H519)))*100</f>
        <v>25.268542750765199</v>
      </c>
      <c r="K517" s="25">
        <f>(((G519/H519))/((G517/H517)+(G518/H518)+(G519/H519)))*100</f>
        <v>11.118158810336688</v>
      </c>
      <c r="L517" s="7"/>
      <c r="M517" s="24" t="str">
        <f>ROUND((I517/GCD(I517,J517,K517)),1)&amp;":"&amp;ROUND((J517/GCD(I517,J517,K517)),1)&amp;":"&amp;ROUND((K517/GCD(I517,J517,K517)),1)</f>
        <v>63.6:25.3:11.1</v>
      </c>
      <c r="N517" s="22" t="str">
        <f>ROUND((I517/SUM(I517,J517,K517)), 2)&amp;":"&amp;ROUND((J517/SUM(I517,J517,K517)),2)&amp;":"&amp;ROUND((K517/SUM(I517,J517,K517)),2)</f>
        <v>0.64:0.25:0.11</v>
      </c>
      <c r="O517" s="22">
        <v>8.51</v>
      </c>
    </row>
    <row r="518" spans="1:15" ht="15.65" customHeight="1" x14ac:dyDescent="0.35">
      <c r="A518" s="27"/>
      <c r="B518" s="27"/>
      <c r="C518" s="22"/>
      <c r="D518" t="s">
        <v>95</v>
      </c>
      <c r="E518" t="s">
        <v>19</v>
      </c>
      <c r="F518" s="22"/>
      <c r="G518" s="3">
        <v>30</v>
      </c>
      <c r="H518" s="3">
        <v>242</v>
      </c>
      <c r="I518" s="25"/>
      <c r="J518" s="25"/>
      <c r="K518" s="25"/>
      <c r="L518" s="7"/>
      <c r="M518" s="26"/>
      <c r="N518" s="22"/>
      <c r="O518" s="22"/>
    </row>
    <row r="519" spans="1:15" ht="15.65" customHeight="1" x14ac:dyDescent="0.35">
      <c r="A519" s="27"/>
      <c r="B519" s="27"/>
      <c r="C519" s="22"/>
      <c r="D519" t="s">
        <v>96</v>
      </c>
      <c r="E519" t="s">
        <v>97</v>
      </c>
      <c r="F519" s="22"/>
      <c r="G519" s="3">
        <v>30</v>
      </c>
      <c r="H519" s="3">
        <v>550</v>
      </c>
      <c r="I519" s="25"/>
      <c r="J519" s="25"/>
      <c r="K519" s="25"/>
      <c r="L519" s="7"/>
      <c r="M519" s="26"/>
      <c r="N519" s="22"/>
      <c r="O519" s="22"/>
    </row>
    <row r="520" spans="1:15" ht="14.5" customHeight="1" x14ac:dyDescent="0.35">
      <c r="A520" s="27">
        <v>202</v>
      </c>
      <c r="B520" s="22" t="s">
        <v>166</v>
      </c>
      <c r="C520" s="22" t="s">
        <v>397</v>
      </c>
      <c r="D520" t="s">
        <v>78</v>
      </c>
      <c r="E520" t="s">
        <v>85</v>
      </c>
      <c r="F520" s="22">
        <v>113.8</v>
      </c>
      <c r="G520" s="3">
        <v>1</v>
      </c>
      <c r="I520" s="25">
        <f>(((G520)/((G520+G521+G522)))*100)</f>
        <v>73.099415204678351</v>
      </c>
      <c r="J520" s="25">
        <f>((G521)/(G520+G521+G522))*100</f>
        <v>23.391812865497073</v>
      </c>
      <c r="K520" s="25">
        <f>((G522)/(G520+G521+G522))*100</f>
        <v>3.5087719298245612</v>
      </c>
      <c r="L520" s="7"/>
      <c r="M520" s="26" t="str">
        <f>ROUND((I520/GCD(I520,J520,K520)),1)&amp;":"&amp;ROUND((J520/GCD(I520,J520,K520)),1)&amp;":"&amp;ROUND((K520/GCD(I520,J520,K520)),1)</f>
        <v>73.1:23.4:3.5</v>
      </c>
      <c r="N520" s="22" t="str">
        <f>ROUND((I520/SUM(I520,J520,K520)), 2)&amp;":"&amp;ROUND((J520/SUM(I520,J520,K520)),2)&amp;":"&amp;ROUND((K520/SUM(I520,J520,K520)),2)</f>
        <v>0.73:0.23:0.04</v>
      </c>
      <c r="O520" s="22">
        <v>2.8010000000000002</v>
      </c>
    </row>
    <row r="521" spans="1:15" ht="14.5" customHeight="1" x14ac:dyDescent="0.35">
      <c r="A521" s="27"/>
      <c r="B521" s="22"/>
      <c r="C521" s="22"/>
      <c r="D521" t="s">
        <v>168</v>
      </c>
      <c r="E521" t="s">
        <v>169</v>
      </c>
      <c r="F521" s="22"/>
      <c r="G521" s="3">
        <v>0.32</v>
      </c>
      <c r="I521" s="25"/>
      <c r="J521" s="25"/>
      <c r="K521" s="25"/>
      <c r="L521" s="7"/>
      <c r="M521" s="26"/>
      <c r="N521" s="22"/>
      <c r="O521" s="22"/>
    </row>
    <row r="522" spans="1:15" ht="14.5" customHeight="1" x14ac:dyDescent="0.35">
      <c r="A522" s="27"/>
      <c r="B522" s="22"/>
      <c r="C522" s="22"/>
      <c r="D522" t="s">
        <v>80</v>
      </c>
      <c r="E522" t="s">
        <v>81</v>
      </c>
      <c r="F522" s="22"/>
      <c r="G522" s="3">
        <v>4.8000000000000001E-2</v>
      </c>
      <c r="I522" s="25"/>
      <c r="J522" s="25"/>
      <c r="K522" s="25"/>
      <c r="L522" s="7"/>
      <c r="M522" s="26"/>
      <c r="N522" s="22"/>
      <c r="O522" s="22"/>
    </row>
    <row r="523" spans="1:15" ht="14.5" customHeight="1" x14ac:dyDescent="0.35">
      <c r="A523" s="27">
        <v>203</v>
      </c>
      <c r="B523" s="22" t="s">
        <v>166</v>
      </c>
      <c r="C523" s="22" t="s">
        <v>398</v>
      </c>
      <c r="D523" t="s">
        <v>78</v>
      </c>
      <c r="E523" t="s">
        <v>85</v>
      </c>
      <c r="F523" s="22">
        <v>146.5</v>
      </c>
      <c r="G523" s="3">
        <v>1</v>
      </c>
      <c r="I523" s="25">
        <f>(((G523)/((G523+G524+G525)))*100)</f>
        <v>74.928817623257899</v>
      </c>
      <c r="J523" s="25">
        <f>((G524)/(G523+G524+G525))*100</f>
        <v>23.977221639442529</v>
      </c>
      <c r="K523" s="25">
        <f>((G525)/(G523+G524+G525))*100</f>
        <v>1.0939607372995654</v>
      </c>
      <c r="L523" s="7"/>
      <c r="M523" s="26" t="str">
        <f>ROUND((I523/GCD(I523,J523,K523)),1)&amp;":"&amp;ROUND((J523/GCD(I523,J523,K523)),1)&amp;":"&amp;ROUND((K523/GCD(I523,J523,K523)),1)</f>
        <v>74.9:24:1.1</v>
      </c>
      <c r="N523" s="22" t="str">
        <f>ROUND((I523/SUM(I523,J523,K523)), 2)&amp;":"&amp;ROUND((J523/SUM(I523,J523,K523)),2)&amp;":"&amp;ROUND((K523/SUM(I523,J523,K523)),2)</f>
        <v>0.75:0.24:0.01</v>
      </c>
      <c r="O523" s="22">
        <v>2.6440000000000001</v>
      </c>
    </row>
    <row r="524" spans="1:15" ht="14.5" customHeight="1" x14ac:dyDescent="0.35">
      <c r="A524" s="27"/>
      <c r="B524" s="22"/>
      <c r="C524" s="22"/>
      <c r="D524" t="s">
        <v>168</v>
      </c>
      <c r="E524" t="s">
        <v>169</v>
      </c>
      <c r="F524" s="22"/>
      <c r="G524" s="3">
        <v>0.32</v>
      </c>
      <c r="I524" s="25"/>
      <c r="J524" s="25"/>
      <c r="K524" s="25"/>
      <c r="L524" s="7"/>
      <c r="M524" s="26"/>
      <c r="N524" s="22"/>
      <c r="O524" s="22"/>
    </row>
    <row r="525" spans="1:15" ht="14.5" customHeight="1" x14ac:dyDescent="0.35">
      <c r="A525" s="27"/>
      <c r="B525" s="22"/>
      <c r="C525" s="22"/>
      <c r="D525" t="s">
        <v>80</v>
      </c>
      <c r="E525" t="s">
        <v>174</v>
      </c>
      <c r="F525" s="22"/>
      <c r="G525" s="3">
        <v>1.46E-2</v>
      </c>
      <c r="I525" s="25"/>
      <c r="J525" s="25"/>
      <c r="K525" s="25"/>
      <c r="L525" s="7"/>
      <c r="M525" s="26"/>
      <c r="N525" s="22"/>
      <c r="O525" s="22"/>
    </row>
    <row r="526" spans="1:15" ht="14.5" customHeight="1" x14ac:dyDescent="0.35">
      <c r="A526" s="27">
        <v>204</v>
      </c>
      <c r="B526" s="22" t="s">
        <v>166</v>
      </c>
      <c r="C526" s="22" t="s">
        <v>399</v>
      </c>
      <c r="D526" t="s">
        <v>78</v>
      </c>
      <c r="E526" t="s">
        <v>85</v>
      </c>
      <c r="F526" s="22">
        <v>114.3</v>
      </c>
      <c r="G526" s="3">
        <v>1</v>
      </c>
      <c r="I526" s="25">
        <f>(((G526)/((G526+G527+G528)))*100)</f>
        <v>72.674418604651152</v>
      </c>
      <c r="J526" s="25">
        <f>((G527)/(G526+G527+G528))*100</f>
        <v>23.255813953488371</v>
      </c>
      <c r="K526" s="25">
        <f>((G528)/(G526+G527+G528))*100</f>
        <v>4.0697674418604644</v>
      </c>
      <c r="L526" s="7"/>
      <c r="M526" s="26" t="str">
        <f>ROUND((I526/GCD(I526,J526,K526)),1)&amp;":"&amp;ROUND((J526/GCD(I526,J526,K526)),1)&amp;":"&amp;ROUND((K526/GCD(I526,J526,K526)),1)</f>
        <v>72.7:23.3:4.1</v>
      </c>
      <c r="N526" s="22" t="str">
        <f>ROUND((I526/SUM(I526,J526,K526)), 2)&amp;":"&amp;ROUND((J526/SUM(I526,J526,K526)),2)&amp;":"&amp;ROUND((K526/SUM(I526,J526,K526)),2)</f>
        <v>0.73:0.23:0.04</v>
      </c>
      <c r="O526" s="22">
        <v>2.367</v>
      </c>
    </row>
    <row r="527" spans="1:15" ht="14.5" customHeight="1" x14ac:dyDescent="0.35">
      <c r="A527" s="27"/>
      <c r="B527" s="22"/>
      <c r="C527" s="22"/>
      <c r="D527" t="s">
        <v>168</v>
      </c>
      <c r="E527" t="s">
        <v>169</v>
      </c>
      <c r="F527" s="22"/>
      <c r="G527" s="3">
        <v>0.32</v>
      </c>
      <c r="I527" s="25"/>
      <c r="J527" s="25"/>
      <c r="K527" s="25"/>
      <c r="L527" s="7"/>
      <c r="M527" s="26"/>
      <c r="N527" s="22"/>
      <c r="O527" s="22"/>
    </row>
    <row r="528" spans="1:15" ht="14.5" customHeight="1" x14ac:dyDescent="0.35">
      <c r="A528" s="27"/>
      <c r="B528" s="22"/>
      <c r="C528" s="22"/>
      <c r="D528" t="s">
        <v>80</v>
      </c>
      <c r="E528" t="s">
        <v>174</v>
      </c>
      <c r="F528" s="22"/>
      <c r="G528" s="3">
        <v>5.6000000000000001E-2</v>
      </c>
      <c r="I528" s="25"/>
      <c r="J528" s="25"/>
      <c r="K528" s="25"/>
      <c r="L528" s="7"/>
      <c r="M528" s="26"/>
      <c r="N528" s="22"/>
      <c r="O528" s="22"/>
    </row>
    <row r="529" spans="1:15" x14ac:dyDescent="0.35">
      <c r="A529" s="27">
        <v>205</v>
      </c>
      <c r="B529" s="22" t="s">
        <v>166</v>
      </c>
      <c r="C529" s="22" t="s">
        <v>400</v>
      </c>
      <c r="D529" t="s">
        <v>78</v>
      </c>
      <c r="E529" t="s">
        <v>85</v>
      </c>
      <c r="F529" s="22">
        <v>122.5</v>
      </c>
      <c r="G529" s="3">
        <v>1</v>
      </c>
      <c r="I529" s="25">
        <f>(((G529)/((G529+G530+G531)))*100)</f>
        <v>69.832402234636859</v>
      </c>
      <c r="J529" s="25">
        <f>((G530)/(G529+G530+G531))*100</f>
        <v>22.346368715083798</v>
      </c>
      <c r="K529" s="25">
        <f>((G531)/(G529+G530+G531))*100</f>
        <v>7.821229050279328</v>
      </c>
      <c r="L529" s="7"/>
      <c r="M529" s="26" t="str">
        <f>ROUND((I529/GCD(I529,J529,K529)),1)&amp;":"&amp;ROUND((J529/GCD(I529,J529,K529)),1)&amp;":"&amp;ROUND((K529/GCD(I529,J529,K529)),1)</f>
        <v>69.8:22.3:7.8</v>
      </c>
      <c r="N529" s="22" t="str">
        <f>ROUND((I529/SUM(I529,J529,K529)), 2)&amp;":"&amp;ROUND((J529/SUM(I529,J529,K529)),2)&amp;":"&amp;ROUND((K529/SUM(I529,J529,K529)),2)</f>
        <v>0.7:0.22:0.08</v>
      </c>
      <c r="O529" s="22">
        <v>1.889</v>
      </c>
    </row>
    <row r="530" spans="1:15" ht="14.5" customHeight="1" x14ac:dyDescent="0.35">
      <c r="A530" s="27"/>
      <c r="B530" s="22"/>
      <c r="C530" s="22"/>
      <c r="D530" t="s">
        <v>168</v>
      </c>
      <c r="E530" t="s">
        <v>169</v>
      </c>
      <c r="F530" s="22"/>
      <c r="G530" s="3">
        <v>0.32</v>
      </c>
      <c r="I530" s="25"/>
      <c r="J530" s="25"/>
      <c r="K530" s="25"/>
      <c r="L530" s="7"/>
      <c r="M530" s="26"/>
      <c r="N530" s="22"/>
      <c r="O530" s="22"/>
    </row>
    <row r="531" spans="1:15" x14ac:dyDescent="0.35">
      <c r="A531" s="27"/>
      <c r="B531" s="22"/>
      <c r="C531" s="22"/>
      <c r="D531" t="s">
        <v>80</v>
      </c>
      <c r="E531" t="s">
        <v>174</v>
      </c>
      <c r="F531" s="22"/>
      <c r="G531" s="3">
        <v>0.112</v>
      </c>
      <c r="I531" s="25"/>
      <c r="J531" s="25"/>
      <c r="K531" s="25"/>
      <c r="L531" s="7"/>
      <c r="M531" s="26"/>
      <c r="N531" s="22"/>
      <c r="O531" s="22"/>
    </row>
    <row r="532" spans="1:15" ht="14.5" customHeight="1" x14ac:dyDescent="0.35">
      <c r="A532" s="27">
        <v>206</v>
      </c>
      <c r="B532" s="27" t="s">
        <v>98</v>
      </c>
      <c r="C532" s="22" t="s">
        <v>401</v>
      </c>
      <c r="D532" t="s">
        <v>16</v>
      </c>
      <c r="E532" t="s">
        <v>17</v>
      </c>
      <c r="F532" s="22">
        <v>57</v>
      </c>
      <c r="I532" s="33">
        <v>99.4</v>
      </c>
      <c r="J532" s="23">
        <v>0.2</v>
      </c>
      <c r="K532" s="23">
        <v>0.4</v>
      </c>
      <c r="L532" s="7"/>
      <c r="M532" s="26" t="str">
        <f>ROUND((I532/GCD(I532,J532,K532)),3)&amp;":"&amp;ROUND((J532/GCD(I532,J532,K532)),3)&amp;":"&amp;ROUND((K532/GCD(I532,J532,K532)),3)</f>
        <v>1.004:0.002:0.004</v>
      </c>
      <c r="N532" s="22" t="str">
        <f>ROUND((I532/SUM(I532,J532,K532)), 3)&amp;":"&amp;ROUND((J532/SUM(I532,J532,K532)),3)&amp;":"&amp;ROUND((K532/SUM(I532,J532,K532)),3)</f>
        <v>0.994:0.002:0.004</v>
      </c>
      <c r="O532" s="22">
        <v>1.087</v>
      </c>
    </row>
    <row r="533" spans="1:15" ht="14.5" customHeight="1" x14ac:dyDescent="0.35">
      <c r="A533" s="27"/>
      <c r="B533" s="27"/>
      <c r="C533" s="22"/>
      <c r="D533" t="s">
        <v>101</v>
      </c>
      <c r="E533" t="s">
        <v>102</v>
      </c>
      <c r="F533" s="22"/>
      <c r="I533" s="33"/>
      <c r="J533" s="23"/>
      <c r="K533" s="23"/>
      <c r="L533" s="7"/>
      <c r="M533" s="26"/>
      <c r="N533" s="22"/>
      <c r="O533" s="22"/>
    </row>
    <row r="534" spans="1:15" ht="14.5" customHeight="1" x14ac:dyDescent="0.35">
      <c r="A534" s="27"/>
      <c r="B534" s="27"/>
      <c r="C534" s="22"/>
      <c r="D534" t="s">
        <v>103</v>
      </c>
      <c r="E534" t="s">
        <v>104</v>
      </c>
      <c r="F534" s="22"/>
      <c r="I534" s="33"/>
      <c r="J534" s="23"/>
      <c r="K534" s="23"/>
      <c r="L534" s="7"/>
      <c r="M534" s="26"/>
      <c r="N534" s="22"/>
      <c r="O534" s="22"/>
    </row>
    <row r="535" spans="1:15" ht="14.5" customHeight="1" x14ac:dyDescent="0.35">
      <c r="A535" s="27">
        <v>207</v>
      </c>
      <c r="B535" s="27" t="s">
        <v>98</v>
      </c>
      <c r="C535" s="22" t="s">
        <v>402</v>
      </c>
      <c r="D535" t="s">
        <v>16</v>
      </c>
      <c r="E535" t="s">
        <v>17</v>
      </c>
      <c r="F535" s="22">
        <v>55</v>
      </c>
      <c r="I535" s="33">
        <v>83.4</v>
      </c>
      <c r="J535" s="23">
        <v>10.3</v>
      </c>
      <c r="K535" s="23">
        <v>6.3</v>
      </c>
      <c r="L535" s="7"/>
      <c r="M535" s="26" t="str">
        <f>ROUND((I535/GCD(I535,J535,K535)),3)&amp;":"&amp;ROUND((J535/GCD(I535,J535,K535)),3)&amp;":"&amp;ROUND((K535/GCD(I535,J535,K535)),3)</f>
        <v>83.4:10.3:6.3</v>
      </c>
      <c r="N535" s="22" t="str">
        <f>ROUND((I535/SUM(I535,J535,K535)), 3)&amp;":"&amp;ROUND((J535/SUM(I535,J535,K535)),3)&amp;":"&amp;ROUND((K535/SUM(I535,J535,K535)),3)</f>
        <v>0.834:0.103:0.063</v>
      </c>
      <c r="O535" s="22">
        <v>1.095</v>
      </c>
    </row>
    <row r="536" spans="1:15" ht="14.5" customHeight="1" x14ac:dyDescent="0.35">
      <c r="A536" s="27"/>
      <c r="B536" s="27"/>
      <c r="C536" s="22"/>
      <c r="D536" t="s">
        <v>101</v>
      </c>
      <c r="E536" t="s">
        <v>102</v>
      </c>
      <c r="F536" s="22"/>
      <c r="I536" s="33"/>
      <c r="J536" s="23"/>
      <c r="K536" s="23"/>
      <c r="L536" s="7"/>
      <c r="M536" s="26"/>
      <c r="N536" s="22"/>
      <c r="O536" s="22"/>
    </row>
    <row r="537" spans="1:15" ht="14.5" customHeight="1" x14ac:dyDescent="0.35">
      <c r="A537" s="27"/>
      <c r="B537" s="27"/>
      <c r="C537" s="22"/>
      <c r="D537" t="s">
        <v>103</v>
      </c>
      <c r="E537" t="s">
        <v>104</v>
      </c>
      <c r="F537" s="22"/>
      <c r="I537" s="33"/>
      <c r="J537" s="23"/>
      <c r="K537" s="23"/>
      <c r="L537" s="7"/>
      <c r="M537" s="26"/>
      <c r="N537" s="22"/>
      <c r="O537" s="22"/>
    </row>
    <row r="538" spans="1:15" x14ac:dyDescent="0.35">
      <c r="A538" s="27">
        <v>208</v>
      </c>
      <c r="B538" s="27" t="s">
        <v>126</v>
      </c>
      <c r="C538" s="22" t="s">
        <v>403</v>
      </c>
      <c r="D538" t="s">
        <v>128</v>
      </c>
      <c r="E538" t="s">
        <v>129</v>
      </c>
      <c r="F538" s="22">
        <v>124.4</v>
      </c>
      <c r="I538" s="22">
        <v>1</v>
      </c>
      <c r="J538" s="22">
        <v>1</v>
      </c>
      <c r="K538" s="22">
        <v>0.05</v>
      </c>
      <c r="L538" s="3"/>
      <c r="M538" s="24" t="str">
        <f>ROUND((I538/GCD(I538,J538,K538)),1)&amp;":"&amp;ROUND((J538/GCD(I538,J538,K538)),1)&amp;":"&amp;ROUND((K538/GCD(I538,J538,K538)),1)</f>
        <v>1:1:0.1</v>
      </c>
      <c r="N538" s="22" t="str">
        <f>ROUND((I538/SUM(I538,J538,K538)), 3)&amp;":"&amp;ROUND((J538/SUM(I538,J538,K538)),3)&amp;":"&amp;ROUND((K538/SUM(I538,J538,K538)),3)</f>
        <v>0.488:0.488:0.024</v>
      </c>
      <c r="O538" s="22">
        <v>1.9950000000000001</v>
      </c>
    </row>
    <row r="539" spans="1:15" x14ac:dyDescent="0.35">
      <c r="A539" s="27"/>
      <c r="B539" s="27"/>
      <c r="C539" s="22"/>
      <c r="D539" t="s">
        <v>130</v>
      </c>
      <c r="E539" t="s">
        <v>131</v>
      </c>
      <c r="F539" s="22"/>
      <c r="I539" s="22"/>
      <c r="J539" s="22"/>
      <c r="K539" s="22"/>
      <c r="L539" s="3"/>
      <c r="M539" s="26"/>
      <c r="N539" s="22"/>
      <c r="O539" s="22"/>
    </row>
    <row r="540" spans="1:15" x14ac:dyDescent="0.35">
      <c r="A540" s="27"/>
      <c r="B540" s="27"/>
      <c r="C540" s="22"/>
      <c r="D540" t="s">
        <v>132</v>
      </c>
      <c r="E540" t="s">
        <v>133</v>
      </c>
      <c r="F540" s="22"/>
      <c r="I540" s="22"/>
      <c r="J540" s="22"/>
      <c r="K540" s="22"/>
      <c r="L540" s="3"/>
      <c r="M540" s="26"/>
      <c r="N540" s="22"/>
      <c r="O540" s="22"/>
    </row>
    <row r="541" spans="1:15" x14ac:dyDescent="0.35">
      <c r="A541" s="27">
        <v>209</v>
      </c>
      <c r="B541" s="27" t="s">
        <v>126</v>
      </c>
      <c r="C541" s="22" t="s">
        <v>404</v>
      </c>
      <c r="D541" t="s">
        <v>128</v>
      </c>
      <c r="E541" t="s">
        <v>129</v>
      </c>
      <c r="F541" s="22">
        <v>124.1</v>
      </c>
      <c r="I541" s="22">
        <v>1</v>
      </c>
      <c r="J541" s="22">
        <v>1</v>
      </c>
      <c r="K541" s="22">
        <v>0.15</v>
      </c>
      <c r="L541" s="3"/>
      <c r="M541" s="24" t="str">
        <f>ROUND((I541/GCD(I541,J541,K541)),1)&amp;":"&amp;ROUND((J541/GCD(I541,J541,K541)),1)&amp;":"&amp;ROUND((K541/GCD(I541,J541,K541)),1)</f>
        <v>1:1:0.2</v>
      </c>
      <c r="N541" s="22" t="str">
        <f>ROUND((I541/SUM(I541,J541,K541)), 3)&amp;":"&amp;ROUND((J541/SUM(I541,J541,K541)),3)&amp;":"&amp;ROUND((K541/SUM(I541,J541,K541)),3)</f>
        <v>0.465:0.465:0.07</v>
      </c>
      <c r="O541" s="22">
        <v>2.11</v>
      </c>
    </row>
    <row r="542" spans="1:15" x14ac:dyDescent="0.35">
      <c r="A542" s="27"/>
      <c r="B542" s="27"/>
      <c r="C542" s="22"/>
      <c r="D542" t="s">
        <v>130</v>
      </c>
      <c r="E542" t="s">
        <v>131</v>
      </c>
      <c r="F542" s="22"/>
      <c r="I542" s="22"/>
      <c r="J542" s="22"/>
      <c r="K542" s="22"/>
      <c r="L542" s="3"/>
      <c r="M542" s="26"/>
      <c r="N542" s="22"/>
      <c r="O542" s="22"/>
    </row>
    <row r="543" spans="1:15" x14ac:dyDescent="0.35">
      <c r="A543" s="27"/>
      <c r="B543" s="27"/>
      <c r="C543" s="22"/>
      <c r="D543" t="s">
        <v>132</v>
      </c>
      <c r="E543" t="s">
        <v>133</v>
      </c>
      <c r="F543" s="22"/>
      <c r="I543" s="22"/>
      <c r="J543" s="22"/>
      <c r="K543" s="22"/>
      <c r="L543" s="3"/>
      <c r="M543" s="26"/>
      <c r="N543" s="22"/>
      <c r="O543" s="22"/>
    </row>
    <row r="544" spans="1:15" x14ac:dyDescent="0.35">
      <c r="A544" s="27">
        <v>210</v>
      </c>
      <c r="B544" s="27" t="s">
        <v>126</v>
      </c>
      <c r="C544" s="22" t="s">
        <v>405</v>
      </c>
      <c r="D544" t="s">
        <v>128</v>
      </c>
      <c r="E544" t="s">
        <v>129</v>
      </c>
      <c r="F544" s="22">
        <v>119</v>
      </c>
      <c r="I544" s="22">
        <v>1</v>
      </c>
      <c r="J544" s="22">
        <v>1</v>
      </c>
      <c r="K544" s="22">
        <v>0.2</v>
      </c>
      <c r="L544" s="3"/>
      <c r="M544" s="24" t="str">
        <f>ROUND((I544/GCD(I544,J544,K544)),1)&amp;":"&amp;ROUND((J544/GCD(I544,J544,K544)),1)&amp;":"&amp;ROUND((K544/GCD(I544,J544,K544)),1)</f>
        <v>1:1:0.2</v>
      </c>
      <c r="N544" s="22" t="str">
        <f>ROUND((I544/SUM(I544,J544,K544)), 2)&amp;":"&amp;ROUND((J544/SUM(I544,J544,K544)),2)&amp;":"&amp;ROUND((K544/SUM(I544,J544,K544)),1)</f>
        <v>0.45:0.45:0.1</v>
      </c>
      <c r="O544" s="22">
        <v>1.9490000000000001</v>
      </c>
    </row>
    <row r="545" spans="1:15" x14ac:dyDescent="0.35">
      <c r="A545" s="27"/>
      <c r="B545" s="27"/>
      <c r="C545" s="22"/>
      <c r="D545" t="s">
        <v>130</v>
      </c>
      <c r="E545" t="s">
        <v>131</v>
      </c>
      <c r="F545" s="22"/>
      <c r="I545" s="22"/>
      <c r="J545" s="22"/>
      <c r="K545" s="22"/>
      <c r="L545" s="3"/>
      <c r="M545" s="26"/>
      <c r="N545" s="22"/>
      <c r="O545" s="22"/>
    </row>
    <row r="546" spans="1:15" x14ac:dyDescent="0.35">
      <c r="A546" s="27"/>
      <c r="B546" s="27"/>
      <c r="C546" s="22"/>
      <c r="D546" t="s">
        <v>132</v>
      </c>
      <c r="E546" t="s">
        <v>133</v>
      </c>
      <c r="F546" s="22"/>
      <c r="I546" s="22"/>
      <c r="J546" s="22"/>
      <c r="K546" s="22"/>
      <c r="L546" s="3"/>
      <c r="M546" s="26"/>
      <c r="N546" s="22"/>
      <c r="O546" s="22"/>
    </row>
    <row r="547" spans="1:15" ht="14.5" customHeight="1" x14ac:dyDescent="0.35">
      <c r="A547" s="27">
        <v>211</v>
      </c>
      <c r="B547" s="22" t="s">
        <v>157</v>
      </c>
      <c r="C547" s="22" t="s">
        <v>406</v>
      </c>
      <c r="D547" t="s">
        <v>84</v>
      </c>
      <c r="E547" t="s">
        <v>85</v>
      </c>
      <c r="F547" s="22">
        <v>46.6</v>
      </c>
      <c r="I547" s="22">
        <v>50</v>
      </c>
      <c r="J547" s="22">
        <v>35</v>
      </c>
      <c r="K547" s="22">
        <v>15</v>
      </c>
      <c r="L547" s="3"/>
      <c r="M547" s="26" t="str">
        <f>ROUND((I547/GCD(I547,J547,K547)),1)&amp;":"&amp;ROUND((J547/GCD(I547,J547,K547)),1)&amp;":"&amp;ROUND((K547/GCD(I547,J547,K547)),1)</f>
        <v>10:7:3</v>
      </c>
      <c r="N547" s="22" t="str">
        <f>ROUND((I547/SUM(I547,J547,K547)), 2)&amp;":"&amp;ROUND((J547/SUM(I547,J547,K547)),2)&amp;":"&amp;ROUND((K547/SUM(I547,J547,K547)),2)</f>
        <v>0.5:0.35:0.15</v>
      </c>
      <c r="O547" s="22">
        <v>1.768</v>
      </c>
    </row>
    <row r="548" spans="1:15" ht="14.5" customHeight="1" x14ac:dyDescent="0.35">
      <c r="A548" s="27"/>
      <c r="B548" s="22"/>
      <c r="C548" s="22"/>
      <c r="D548" t="s">
        <v>159</v>
      </c>
      <c r="E548" t="s">
        <v>160</v>
      </c>
      <c r="F548" s="22"/>
      <c r="I548" s="22"/>
      <c r="J548" s="22"/>
      <c r="K548" s="22"/>
      <c r="L548" s="3"/>
      <c r="M548" s="26"/>
      <c r="N548" s="22"/>
      <c r="O548" s="22"/>
    </row>
    <row r="549" spans="1:15" ht="14.5" customHeight="1" x14ac:dyDescent="0.35">
      <c r="A549" s="27"/>
      <c r="B549" s="22"/>
      <c r="C549" s="22"/>
      <c r="D549" t="s">
        <v>161</v>
      </c>
      <c r="E549" t="s">
        <v>162</v>
      </c>
      <c r="F549" s="22"/>
      <c r="I549" s="22"/>
      <c r="J549" s="22"/>
      <c r="K549" s="22"/>
      <c r="L549" s="3"/>
      <c r="M549" s="26"/>
      <c r="N549" s="22"/>
      <c r="O549" s="22"/>
    </row>
    <row r="550" spans="1:15" x14ac:dyDescent="0.35">
      <c r="A550" s="27">
        <v>212</v>
      </c>
      <c r="B550" s="22" t="s">
        <v>157</v>
      </c>
      <c r="C550" s="22" t="s">
        <v>407</v>
      </c>
      <c r="D550" t="s">
        <v>164</v>
      </c>
      <c r="E550" t="s">
        <v>85</v>
      </c>
      <c r="F550" s="22">
        <v>50.3</v>
      </c>
      <c r="I550" s="22">
        <v>50</v>
      </c>
      <c r="J550" s="22">
        <v>30</v>
      </c>
      <c r="K550" s="22">
        <v>20</v>
      </c>
      <c r="L550" s="3"/>
      <c r="M550" s="26" t="str">
        <f>ROUND((I550/GCD(I550,J550,K550)),1)&amp;":"&amp;ROUND((J550/GCD(I550,J550,K550)),1)&amp;":"&amp;ROUND((K550/GCD(I550,J550,K550)),1)</f>
        <v>5:3:2</v>
      </c>
      <c r="N550" s="22" t="str">
        <f>ROUND((I550/SUM(I550,J550,K550)), 2)&amp;":"&amp;ROUND((J550/SUM(I550,J550,K550)),2)&amp;":"&amp;ROUND((K550/SUM(I550,J550,K550)),2)</f>
        <v>0.5:0.3:0.2</v>
      </c>
      <c r="O550" s="22">
        <v>1.865</v>
      </c>
    </row>
    <row r="551" spans="1:15" ht="14.5" customHeight="1" x14ac:dyDescent="0.35">
      <c r="A551" s="27"/>
      <c r="B551" s="22"/>
      <c r="C551" s="22"/>
      <c r="D551" t="s">
        <v>159</v>
      </c>
      <c r="E551" t="s">
        <v>160</v>
      </c>
      <c r="F551" s="22"/>
      <c r="I551" s="22"/>
      <c r="J551" s="22"/>
      <c r="K551" s="22"/>
      <c r="L551" s="3"/>
      <c r="M551" s="26"/>
      <c r="N551" s="22"/>
      <c r="O551" s="22"/>
    </row>
    <row r="552" spans="1:15" ht="14.5" customHeight="1" x14ac:dyDescent="0.35">
      <c r="A552" s="27"/>
      <c r="B552" s="22"/>
      <c r="C552" s="22"/>
      <c r="D552" t="s">
        <v>165</v>
      </c>
      <c r="E552" t="s">
        <v>162</v>
      </c>
      <c r="F552" s="22"/>
      <c r="I552" s="22"/>
      <c r="J552" s="22"/>
      <c r="K552" s="22"/>
      <c r="L552" s="3"/>
      <c r="M552" s="26"/>
      <c r="N552" s="22"/>
      <c r="O552" s="22"/>
    </row>
    <row r="553" spans="1:15" ht="16.5" customHeight="1" x14ac:dyDescent="0.35">
      <c r="A553" s="27">
        <v>213</v>
      </c>
      <c r="B553" s="22" t="s">
        <v>177</v>
      </c>
      <c r="C553" s="22" t="s">
        <v>408</v>
      </c>
      <c r="D553" t="s">
        <v>128</v>
      </c>
      <c r="F553" s="22">
        <v>76.31</v>
      </c>
      <c r="I553" s="22">
        <v>61.53</v>
      </c>
      <c r="J553" s="22">
        <v>23.08</v>
      </c>
      <c r="K553" s="22">
        <v>15.38</v>
      </c>
      <c r="M553" s="26" t="str">
        <f>ROUND((I553/GCD(I553,J553,K553)),1)&amp;":"&amp;ROUND((J553/GCD(I553,J553,K553)),1)&amp;":"&amp;ROUND((K553/GCD(I553,J553,K553)),1)</f>
        <v>61.5:23.1:15.4</v>
      </c>
      <c r="N553" s="22" t="str">
        <f>ROUND((I553/SUM(I553,J553,K553)), 2)&amp;":"&amp;ROUND((J553/SUM(I553,J553,K553)),2)&amp;":"&amp;ROUND((K553/SUM(I553,J553,K553)),2)</f>
        <v>0.62:0.23:0.15</v>
      </c>
      <c r="O553" s="22">
        <v>8.9629999999999992</v>
      </c>
    </row>
    <row r="554" spans="1:15" x14ac:dyDescent="0.35">
      <c r="A554" s="27"/>
      <c r="B554" s="22"/>
      <c r="C554" s="22"/>
      <c r="D554" t="s">
        <v>260</v>
      </c>
      <c r="F554" s="22"/>
      <c r="I554" s="22"/>
      <c r="J554" s="22"/>
      <c r="K554" s="22"/>
      <c r="M554" s="26"/>
      <c r="N554" s="22"/>
      <c r="O554" s="22"/>
    </row>
    <row r="555" spans="1:15" x14ac:dyDescent="0.35">
      <c r="A555" s="27"/>
      <c r="B555" s="22"/>
      <c r="C555" s="22"/>
      <c r="D555" t="s">
        <v>409</v>
      </c>
      <c r="F555" s="22"/>
      <c r="I555" s="22"/>
      <c r="J555" s="22"/>
      <c r="K555" s="22"/>
      <c r="M555" s="26"/>
      <c r="N555" s="22"/>
      <c r="O555" s="22"/>
    </row>
    <row r="556" spans="1:15" x14ac:dyDescent="0.35">
      <c r="A556" s="27">
        <v>214</v>
      </c>
      <c r="B556" s="22" t="s">
        <v>177</v>
      </c>
      <c r="C556" s="22" t="s">
        <v>410</v>
      </c>
      <c r="D556" t="s">
        <v>128</v>
      </c>
      <c r="F556" s="22">
        <v>64.53</v>
      </c>
      <c r="I556" s="22">
        <v>57.14</v>
      </c>
      <c r="J556" s="22">
        <v>14.29</v>
      </c>
      <c r="K556" s="22">
        <v>28.57</v>
      </c>
      <c r="M556" s="26" t="str">
        <f>ROUND((I556/GCD(I556,J556,K556)),1)&amp;":"&amp;ROUND((J556/GCD(I556,J556,K556)),1)&amp;":"&amp;ROUND((K556/GCD(I556,J556,K556)),1)</f>
        <v>57.1:14.3:28.6</v>
      </c>
      <c r="N556" s="22" t="str">
        <f>ROUND((I556/SUM(I556,J556,K556)), 2)&amp;":"&amp;ROUND((J556/SUM(I556,J556,K556)),2)&amp;":"&amp;ROUND((K556/SUM(I556,J556,K556)),2)</f>
        <v>0.57:0.14:0.29</v>
      </c>
      <c r="O556" s="22">
        <v>9.0280000000000005</v>
      </c>
    </row>
    <row r="557" spans="1:15" x14ac:dyDescent="0.35">
      <c r="A557" s="27"/>
      <c r="B557" s="22"/>
      <c r="C557" s="22"/>
      <c r="D557" t="s">
        <v>260</v>
      </c>
      <c r="F557" s="22"/>
      <c r="I557" s="22"/>
      <c r="J557" s="22"/>
      <c r="K557" s="22"/>
      <c r="M557" s="26"/>
      <c r="N557" s="22"/>
      <c r="O557" s="22"/>
    </row>
    <row r="558" spans="1:15" x14ac:dyDescent="0.35">
      <c r="A558" s="27"/>
      <c r="B558" s="22"/>
      <c r="C558" s="22"/>
      <c r="D558" t="s">
        <v>409</v>
      </c>
      <c r="F558" s="22"/>
      <c r="I558" s="22"/>
      <c r="J558" s="22"/>
      <c r="K558" s="22"/>
      <c r="M558" s="26"/>
      <c r="N558" s="22"/>
      <c r="O558" s="22"/>
    </row>
    <row r="559" spans="1:15" x14ac:dyDescent="0.35">
      <c r="A559" s="27">
        <v>215</v>
      </c>
      <c r="B559" s="22" t="s">
        <v>177</v>
      </c>
      <c r="C559" s="22" t="s">
        <v>411</v>
      </c>
      <c r="D559" t="s">
        <v>128</v>
      </c>
      <c r="F559" s="22">
        <v>76.31</v>
      </c>
      <c r="I559" s="22">
        <v>53.33</v>
      </c>
      <c r="J559" s="22">
        <v>6.7</v>
      </c>
      <c r="K559" s="22">
        <v>40</v>
      </c>
      <c r="M559" s="26" t="str">
        <f>ROUND((I559/GCD(I559,J559,K559)),1)&amp;":"&amp;ROUND((J559/GCD(I559,J559,K559)),1)&amp;":"&amp;ROUND((K559/GCD(I559,J559,K559)),1)</f>
        <v>53.3:6.7:40</v>
      </c>
      <c r="N559" s="22" t="str">
        <f>ROUND((I559/SUM(I559,J559,K559)), 2)&amp;":"&amp;ROUND((J559/SUM(I559,J559,K559)),2)&amp;":"&amp;ROUND((K559/SUM(I559,J559,K559)),2)</f>
        <v>0.53:0.07:0.4</v>
      </c>
      <c r="O559" s="22">
        <v>8.9819999999999993</v>
      </c>
    </row>
    <row r="560" spans="1:15" x14ac:dyDescent="0.35">
      <c r="A560" s="27"/>
      <c r="B560" s="22"/>
      <c r="C560" s="22"/>
      <c r="D560" t="s">
        <v>260</v>
      </c>
      <c r="F560" s="22"/>
      <c r="I560" s="22"/>
      <c r="J560" s="22"/>
      <c r="K560" s="22"/>
      <c r="M560" s="26"/>
      <c r="N560" s="22"/>
      <c r="O560" s="22"/>
    </row>
    <row r="561" spans="1:15" x14ac:dyDescent="0.35">
      <c r="A561" s="27"/>
      <c r="B561" s="22"/>
      <c r="C561" s="22"/>
      <c r="D561" t="s">
        <v>409</v>
      </c>
      <c r="F561" s="22"/>
      <c r="I561" s="22"/>
      <c r="J561" s="22"/>
      <c r="K561" s="22"/>
      <c r="M561" s="26"/>
      <c r="N561" s="22"/>
      <c r="O561" s="22"/>
    </row>
    <row r="562" spans="1:15" x14ac:dyDescent="0.35">
      <c r="A562" s="27">
        <v>216</v>
      </c>
      <c r="B562" s="22" t="s">
        <v>177</v>
      </c>
      <c r="C562" s="22" t="s">
        <v>412</v>
      </c>
      <c r="D562" t="s">
        <v>128</v>
      </c>
      <c r="F562" s="22">
        <v>57.87</v>
      </c>
      <c r="I562" s="22">
        <v>50</v>
      </c>
      <c r="J562" s="22">
        <v>33</v>
      </c>
      <c r="K562" s="22">
        <v>16.7</v>
      </c>
      <c r="M562" s="26" t="str">
        <f>ROUND((I562/GCD(I562,J562,K562)),1)&amp;":"&amp;ROUND((J562/GCD(I562,J562,K562)),1)&amp;":"&amp;ROUND((K562/GCD(I562,J562,K562)),1)</f>
        <v>50:33:16.7</v>
      </c>
      <c r="N562" s="22" t="str">
        <f>ROUND((I562/SUM(I562,J562,K562)), 2)&amp;":"&amp;ROUND((J562/SUM(I562,J562,K562)),2)&amp;":"&amp;ROUND((K562/SUM(I562,J562,K562)),2)</f>
        <v>0.5:0.33:0.17</v>
      </c>
      <c r="O562" s="22">
        <v>9.1479999999999997</v>
      </c>
    </row>
    <row r="563" spans="1:15" x14ac:dyDescent="0.35">
      <c r="A563" s="27"/>
      <c r="B563" s="22"/>
      <c r="C563" s="22"/>
      <c r="D563" s="10" t="s">
        <v>260</v>
      </c>
      <c r="F563" s="22"/>
      <c r="I563" s="22"/>
      <c r="J563" s="22"/>
      <c r="K563" s="22"/>
      <c r="M563" s="26"/>
      <c r="N563" s="22"/>
      <c r="O563" s="22"/>
    </row>
    <row r="564" spans="1:15" x14ac:dyDescent="0.35">
      <c r="A564" s="27"/>
      <c r="B564" s="22"/>
      <c r="C564" s="22"/>
      <c r="D564" s="10" t="s">
        <v>413</v>
      </c>
      <c r="F564" s="22"/>
      <c r="I564" s="22"/>
      <c r="J564" s="22"/>
      <c r="K564" s="22"/>
      <c r="M564" s="26"/>
      <c r="N564" s="22"/>
      <c r="O564" s="22"/>
    </row>
    <row r="565" spans="1:15" x14ac:dyDescent="0.35">
      <c r="A565" s="27">
        <v>217</v>
      </c>
      <c r="B565" s="22" t="s">
        <v>177</v>
      </c>
      <c r="C565" s="22" t="s">
        <v>414</v>
      </c>
      <c r="D565" t="s">
        <v>128</v>
      </c>
      <c r="F565" s="22">
        <v>37.64</v>
      </c>
      <c r="I565" s="22">
        <v>33</v>
      </c>
      <c r="J565" s="22">
        <v>33</v>
      </c>
      <c r="K565" s="22">
        <v>33</v>
      </c>
      <c r="M565" s="26" t="str">
        <f>ROUND((I565/GCD(I565,J565,K565)),1)&amp;":"&amp;ROUND((J565/GCD(I565,J565,K565)),1)&amp;":"&amp;ROUND((K565/GCD(I565,J565,K565)),1)</f>
        <v>1:1:1</v>
      </c>
      <c r="N565" s="22" t="str">
        <f>ROUND((I565/SUM(I565,J565,K565)), 2)&amp;":"&amp;ROUND((J565/SUM(I565,J565,K565)),2)&amp;":"&amp;ROUND((K565/SUM(I565,J565,K565)),2)</f>
        <v>0.33:0.33:0.33</v>
      </c>
      <c r="O565" s="22">
        <v>9.1460000000000008</v>
      </c>
    </row>
    <row r="566" spans="1:15" x14ac:dyDescent="0.35">
      <c r="A566" s="27"/>
      <c r="B566" s="22"/>
      <c r="C566" s="22"/>
      <c r="D566" s="10" t="s">
        <v>260</v>
      </c>
      <c r="F566" s="22"/>
      <c r="I566" s="22"/>
      <c r="J566" s="22"/>
      <c r="K566" s="22"/>
      <c r="M566" s="26"/>
      <c r="N566" s="22"/>
      <c r="O566" s="22"/>
    </row>
    <row r="567" spans="1:15" x14ac:dyDescent="0.35">
      <c r="A567" s="27"/>
      <c r="B567" s="22"/>
      <c r="C567" s="22"/>
      <c r="D567" s="10" t="s">
        <v>413</v>
      </c>
      <c r="F567" s="22"/>
      <c r="I567" s="22"/>
      <c r="J567" s="22"/>
      <c r="K567" s="22"/>
      <c r="M567" s="26"/>
      <c r="N567" s="22"/>
      <c r="O567" s="22"/>
    </row>
    <row r="568" spans="1:15" x14ac:dyDescent="0.35">
      <c r="A568" s="27">
        <v>218</v>
      </c>
      <c r="B568" s="22" t="s">
        <v>177</v>
      </c>
      <c r="C568" s="22" t="s">
        <v>415</v>
      </c>
      <c r="D568" t="s">
        <v>128</v>
      </c>
      <c r="F568" s="22">
        <v>23.17</v>
      </c>
      <c r="I568" s="22">
        <v>16.670000000000002</v>
      </c>
      <c r="J568" s="22">
        <v>33.33</v>
      </c>
      <c r="K568" s="22">
        <v>50</v>
      </c>
      <c r="M568" s="26" t="str">
        <f>ROUND((I568/GCD(I568,J568,K568)),1)&amp;":"&amp;ROUND((J568/GCD(I568,J568,K568)),1)&amp;":"&amp;ROUND((K568/GCD(I568,J568,K568)),1)</f>
        <v>16.7:33.3:50</v>
      </c>
      <c r="N568" s="22" t="str">
        <f>ROUND((I568/SUM(I568,J568,K568)), 2)&amp;":"&amp;ROUND((J568/SUM(I568,J568,K568)),2)&amp;":"&amp;ROUND((K568/SUM(I568,J568,K568)),2)</f>
        <v>0.17:0.33:0.5</v>
      </c>
      <c r="O568" s="22">
        <v>9.0359999999999996</v>
      </c>
    </row>
    <row r="569" spans="1:15" x14ac:dyDescent="0.35">
      <c r="A569" s="27"/>
      <c r="B569" s="22"/>
      <c r="C569" s="22"/>
      <c r="D569" s="10" t="s">
        <v>260</v>
      </c>
      <c r="F569" s="22"/>
      <c r="I569" s="22"/>
      <c r="J569" s="22"/>
      <c r="K569" s="22"/>
      <c r="M569" s="26"/>
      <c r="N569" s="22"/>
      <c r="O569" s="22"/>
    </row>
    <row r="570" spans="1:15" x14ac:dyDescent="0.35">
      <c r="A570" s="27"/>
      <c r="B570" s="22"/>
      <c r="C570" s="22"/>
      <c r="D570" s="10" t="s">
        <v>413</v>
      </c>
      <c r="F570" s="22"/>
      <c r="I570" s="22"/>
      <c r="J570" s="22"/>
      <c r="K570" s="22"/>
      <c r="M570" s="26"/>
      <c r="N570" s="22"/>
      <c r="O570" s="22"/>
    </row>
    <row r="571" spans="1:15" x14ac:dyDescent="0.35">
      <c r="A571" s="27">
        <v>219</v>
      </c>
      <c r="B571" s="22" t="s">
        <v>50</v>
      </c>
      <c r="C571" s="22" t="s">
        <v>416</v>
      </c>
      <c r="D571" t="s">
        <v>52</v>
      </c>
      <c r="E571" t="s">
        <v>53</v>
      </c>
      <c r="F571" s="22">
        <v>135.59</v>
      </c>
      <c r="I571" s="22">
        <v>10</v>
      </c>
      <c r="J571" s="22">
        <v>1</v>
      </c>
      <c r="K571" s="23">
        <v>6</v>
      </c>
      <c r="M571" s="24" t="str">
        <f>ROUND((I571/GCD(I571,J571,K571)),1)&amp;":"&amp;ROUND((J571/GCD(I571,J571,K571)),1)&amp;":"&amp;ROUND((K571/GCD(I571,J571,K571)),1)</f>
        <v>10:1:6</v>
      </c>
      <c r="N571" s="22" t="str">
        <f>ROUND((I571/SUM(I571,J571,K571)), 3)&amp;":"&amp;ROUND((J571/SUM(I571,J571,K571)),3)&amp;":"&amp;ROUND((K571/SUM(I571,J571,K571)),3)</f>
        <v>0.588:0.059:0.353</v>
      </c>
      <c r="O571" s="22">
        <v>9.391</v>
      </c>
    </row>
    <row r="572" spans="1:15" ht="14.5" customHeight="1" x14ac:dyDescent="0.35">
      <c r="A572" s="27"/>
      <c r="B572" s="22"/>
      <c r="C572" s="22"/>
      <c r="D572" t="s">
        <v>54</v>
      </c>
      <c r="E572" t="s">
        <v>244</v>
      </c>
      <c r="F572" s="22"/>
      <c r="I572" s="22"/>
      <c r="J572" s="22"/>
      <c r="K572" s="23"/>
      <c r="M572" s="24"/>
      <c r="N572" s="22"/>
      <c r="O572" s="22"/>
    </row>
    <row r="573" spans="1:15" ht="14.5" customHeight="1" x14ac:dyDescent="0.35">
      <c r="A573" s="27"/>
      <c r="B573" s="22"/>
      <c r="C573" s="22"/>
      <c r="D573" t="s">
        <v>245</v>
      </c>
      <c r="E573" t="s">
        <v>57</v>
      </c>
      <c r="F573" s="22"/>
      <c r="I573" s="22"/>
      <c r="J573" s="22"/>
      <c r="K573" s="23"/>
      <c r="M573" s="24"/>
      <c r="N573" s="22"/>
      <c r="O573" s="22"/>
    </row>
    <row r="574" spans="1:15" x14ac:dyDescent="0.35">
      <c r="A574" s="27">
        <v>220</v>
      </c>
      <c r="B574" s="22" t="s">
        <v>50</v>
      </c>
      <c r="C574" s="22" t="s">
        <v>417</v>
      </c>
      <c r="D574" t="s">
        <v>52</v>
      </c>
      <c r="E574" t="s">
        <v>53</v>
      </c>
      <c r="F574" s="22">
        <v>135.59</v>
      </c>
      <c r="I574" s="22">
        <v>12</v>
      </c>
      <c r="J574" s="22">
        <v>1</v>
      </c>
      <c r="K574" s="23">
        <f>22/3</f>
        <v>7.333333333333333</v>
      </c>
      <c r="M574" s="24" t="str">
        <f>ROUND((I574/GCD(I574,J574,K574)),1)&amp;":"&amp;ROUND((J574/GCD(I574,J574,K574)),1)&amp;":"&amp;ROUND((K574/GCD(I574,J574,K574)),1)</f>
        <v>12:1:7.3</v>
      </c>
      <c r="N574" s="22" t="str">
        <f>ROUND((I574/SUM(I574,J574,K574)), 3)&amp;":"&amp;ROUND((J574/SUM(I574,J574,K574)),3)&amp;":"&amp;ROUND((K574/SUM(I574,J574,K574)),3)</f>
        <v>0.59:0.049:0.361</v>
      </c>
      <c r="O574" s="22">
        <v>9.391</v>
      </c>
    </row>
    <row r="575" spans="1:15" ht="14.5" customHeight="1" x14ac:dyDescent="0.35">
      <c r="A575" s="27"/>
      <c r="B575" s="22"/>
      <c r="C575" s="22"/>
      <c r="D575" t="s">
        <v>54</v>
      </c>
      <c r="E575" t="s">
        <v>244</v>
      </c>
      <c r="F575" s="22"/>
      <c r="I575" s="22"/>
      <c r="J575" s="22"/>
      <c r="K575" s="23"/>
      <c r="M575" s="24"/>
      <c r="N575" s="22"/>
      <c r="O575" s="22"/>
    </row>
    <row r="576" spans="1:15" ht="14.5" customHeight="1" x14ac:dyDescent="0.35">
      <c r="A576" s="27"/>
      <c r="B576" s="22"/>
      <c r="C576" s="22"/>
      <c r="D576" t="s">
        <v>245</v>
      </c>
      <c r="E576" t="s">
        <v>57</v>
      </c>
      <c r="F576" s="22"/>
      <c r="I576" s="22"/>
      <c r="J576" s="22"/>
      <c r="K576" s="23"/>
      <c r="M576" s="24"/>
      <c r="N576" s="22"/>
      <c r="O576" s="22"/>
    </row>
    <row r="577" spans="1:15" x14ac:dyDescent="0.35">
      <c r="A577" s="27">
        <v>221</v>
      </c>
      <c r="B577" s="22" t="s">
        <v>50</v>
      </c>
      <c r="C577" s="22" t="s">
        <v>418</v>
      </c>
      <c r="D577" t="s">
        <v>52</v>
      </c>
      <c r="E577" t="s">
        <v>53</v>
      </c>
      <c r="F577" s="22">
        <v>15.45</v>
      </c>
      <c r="I577" s="22">
        <v>4</v>
      </c>
      <c r="J577" s="22">
        <v>1</v>
      </c>
      <c r="K577" s="23">
        <v>2</v>
      </c>
      <c r="M577" s="24" t="str">
        <f>ROUND((I577/GCD(I577,J577,K577)),1)&amp;":"&amp;ROUND((J577/GCD(I577,J577,K577)),1)&amp;":"&amp;ROUND((K577/GCD(I577,J577,K577)),1)</f>
        <v>4:1:2</v>
      </c>
      <c r="N577" s="22" t="str">
        <f>ROUND((I577/SUM(I577,J577,K577)), 3)&amp;":"&amp;ROUND((J577/SUM(I577,J577,K577)),3)&amp;":"&amp;ROUND((K577/SUM(I577,J577,K577)),3)</f>
        <v>0.571:0.143:0.286</v>
      </c>
      <c r="O577" s="22">
        <v>9.3569999999999993</v>
      </c>
    </row>
    <row r="578" spans="1:15" x14ac:dyDescent="0.35">
      <c r="A578" s="27"/>
      <c r="B578" s="22"/>
      <c r="C578" s="22"/>
      <c r="D578" s="14" t="s">
        <v>419</v>
      </c>
      <c r="E578" t="s">
        <v>244</v>
      </c>
      <c r="F578" s="22"/>
      <c r="I578" s="22"/>
      <c r="J578" s="22"/>
      <c r="K578" s="23"/>
      <c r="M578" s="24"/>
      <c r="N578" s="22"/>
      <c r="O578" s="22"/>
    </row>
    <row r="579" spans="1:15" x14ac:dyDescent="0.35">
      <c r="A579" s="27"/>
      <c r="B579" s="22"/>
      <c r="C579" s="22"/>
      <c r="D579" t="s">
        <v>245</v>
      </c>
      <c r="E579" t="s">
        <v>57</v>
      </c>
      <c r="F579" s="22"/>
      <c r="I579" s="22"/>
      <c r="J579" s="22"/>
      <c r="K579" s="23"/>
      <c r="M579" s="24"/>
      <c r="N579" s="22"/>
      <c r="O579" s="22"/>
    </row>
    <row r="580" spans="1:15" x14ac:dyDescent="0.35">
      <c r="A580" s="27">
        <v>222</v>
      </c>
      <c r="B580" s="22" t="s">
        <v>50</v>
      </c>
      <c r="C580" s="22" t="s">
        <v>420</v>
      </c>
      <c r="D580" t="s">
        <v>52</v>
      </c>
      <c r="E580" t="s">
        <v>53</v>
      </c>
      <c r="F580" s="22">
        <v>42.09</v>
      </c>
      <c r="I580" s="22">
        <v>6</v>
      </c>
      <c r="J580" s="22">
        <v>1</v>
      </c>
      <c r="K580" s="23">
        <f>10/3</f>
        <v>3.3333333333333335</v>
      </c>
      <c r="M580" s="24" t="str">
        <f>ROUND((I580/GCD(I580,J580,K580)),1)&amp;":"&amp;ROUND((J580/GCD(I580,J580,K580)),1)&amp;":"&amp;ROUND((K580/GCD(I580,J580,K580)),1)</f>
        <v>6:1:3.3</v>
      </c>
      <c r="N580" s="22" t="str">
        <f>ROUND((I580/SUM(I580,J580,K580)), 2)&amp;":"&amp;ROUND((J580/SUM(I580,J580,K580)),2)&amp;":"&amp;ROUND((K580/SUM(I580,J580,K580)),2)</f>
        <v>0.58:0.1:0.32</v>
      </c>
      <c r="O580" s="22">
        <v>9.3569999999999993</v>
      </c>
    </row>
    <row r="581" spans="1:15" x14ac:dyDescent="0.35">
      <c r="A581" s="27"/>
      <c r="B581" s="22"/>
      <c r="C581" s="22"/>
      <c r="D581" s="14" t="s">
        <v>419</v>
      </c>
      <c r="E581" t="s">
        <v>244</v>
      </c>
      <c r="F581" s="22"/>
      <c r="I581" s="22"/>
      <c r="J581" s="22"/>
      <c r="K581" s="23"/>
      <c r="M581" s="24"/>
      <c r="N581" s="22"/>
      <c r="O581" s="22"/>
    </row>
    <row r="582" spans="1:15" x14ac:dyDescent="0.35">
      <c r="A582" s="27"/>
      <c r="B582" s="22"/>
      <c r="C582" s="22"/>
      <c r="D582" t="s">
        <v>245</v>
      </c>
      <c r="E582" t="s">
        <v>57</v>
      </c>
      <c r="F582" s="22"/>
      <c r="I582" s="22"/>
      <c r="J582" s="22"/>
      <c r="K582" s="23"/>
      <c r="M582" s="24"/>
      <c r="N582" s="22"/>
      <c r="O582" s="22"/>
    </row>
    <row r="583" spans="1:15" x14ac:dyDescent="0.35">
      <c r="A583" s="27">
        <v>223</v>
      </c>
      <c r="B583" s="22" t="s">
        <v>50</v>
      </c>
      <c r="C583" s="22" t="s">
        <v>421</v>
      </c>
      <c r="D583" t="s">
        <v>52</v>
      </c>
      <c r="E583" t="s">
        <v>53</v>
      </c>
      <c r="F583" s="22">
        <v>54.81</v>
      </c>
      <c r="I583" s="22">
        <v>8</v>
      </c>
      <c r="J583" s="22">
        <v>1</v>
      </c>
      <c r="K583" s="23">
        <f>14/3</f>
        <v>4.666666666666667</v>
      </c>
      <c r="M583" s="24" t="str">
        <f>ROUND((I583/GCD(I583,J583,K583)),1)&amp;":"&amp;ROUND((J583/GCD(I583,J583,K583)),1)&amp;":"&amp;ROUND((K583/GCD(I583,J583,K583)),1)</f>
        <v>8:1:4.7</v>
      </c>
      <c r="N583" s="22" t="str">
        <f>ROUND((I583/SUM(I583,J583,K583)), 2)&amp;":"&amp;ROUND((J583/SUM(I583,J583,K583)),2)&amp;":"&amp;ROUND((K583/SUM(I583,J583,K583)),2)</f>
        <v>0.59:0.07:0.34</v>
      </c>
      <c r="O583" s="22">
        <v>9.3569999999999993</v>
      </c>
    </row>
    <row r="584" spans="1:15" x14ac:dyDescent="0.35">
      <c r="A584" s="27"/>
      <c r="B584" s="22"/>
      <c r="C584" s="22"/>
      <c r="D584" s="14" t="s">
        <v>419</v>
      </c>
      <c r="E584" t="s">
        <v>244</v>
      </c>
      <c r="F584" s="22"/>
      <c r="I584" s="22"/>
      <c r="J584" s="22"/>
      <c r="K584" s="23"/>
      <c r="M584" s="24"/>
      <c r="N584" s="22"/>
      <c r="O584" s="22"/>
    </row>
    <row r="585" spans="1:15" x14ac:dyDescent="0.35">
      <c r="A585" s="27"/>
      <c r="B585" s="22"/>
      <c r="C585" s="22"/>
      <c r="D585" t="s">
        <v>245</v>
      </c>
      <c r="E585" t="s">
        <v>57</v>
      </c>
      <c r="F585" s="22"/>
      <c r="I585" s="22"/>
      <c r="J585" s="22"/>
      <c r="K585" s="23"/>
      <c r="M585" s="24"/>
      <c r="N585" s="22"/>
      <c r="O585" s="22"/>
    </row>
    <row r="586" spans="1:15" x14ac:dyDescent="0.35">
      <c r="A586" s="27">
        <v>224</v>
      </c>
      <c r="B586" s="22" t="s">
        <v>50</v>
      </c>
      <c r="C586" s="22" t="s">
        <v>422</v>
      </c>
      <c r="D586" t="s">
        <v>52</v>
      </c>
      <c r="E586" t="s">
        <v>53</v>
      </c>
      <c r="F586" s="22">
        <v>63.14</v>
      </c>
      <c r="I586" s="22">
        <v>10</v>
      </c>
      <c r="J586" s="22">
        <v>1</v>
      </c>
      <c r="K586" s="23">
        <v>6</v>
      </c>
      <c r="M586" s="24" t="str">
        <f>ROUND((I586/GCD(I586,J586,K586)),1)&amp;":"&amp;ROUND((J586/GCD(I586,J586,K586)),1)&amp;":"&amp;ROUND((K586/GCD(I586,J586,K586)),1)</f>
        <v>10:1:6</v>
      </c>
      <c r="N586" s="22" t="str">
        <f>ROUND((I586/SUM(I586,J586,K586)), 3)&amp;":"&amp;ROUND((J586/SUM(I586,J586,K586)),3)&amp;":"&amp;ROUND((K586/SUM(I586,J586,K586)),3)</f>
        <v>0.588:0.059:0.353</v>
      </c>
      <c r="O586" s="22">
        <v>9.3569999999999993</v>
      </c>
    </row>
    <row r="587" spans="1:15" x14ac:dyDescent="0.35">
      <c r="A587" s="27"/>
      <c r="B587" s="22"/>
      <c r="C587" s="22"/>
      <c r="D587" s="14" t="s">
        <v>419</v>
      </c>
      <c r="E587" t="s">
        <v>244</v>
      </c>
      <c r="F587" s="22"/>
      <c r="I587" s="22"/>
      <c r="J587" s="22"/>
      <c r="K587" s="23"/>
      <c r="M587" s="24"/>
      <c r="N587" s="22"/>
      <c r="O587" s="22"/>
    </row>
    <row r="588" spans="1:15" x14ac:dyDescent="0.35">
      <c r="A588" s="27"/>
      <c r="B588" s="22"/>
      <c r="C588" s="22"/>
      <c r="D588" t="s">
        <v>245</v>
      </c>
      <c r="E588" t="s">
        <v>57</v>
      </c>
      <c r="F588" s="22"/>
      <c r="I588" s="22"/>
      <c r="J588" s="22"/>
      <c r="K588" s="23"/>
      <c r="M588" s="24"/>
      <c r="N588" s="22"/>
      <c r="O588" s="22"/>
    </row>
    <row r="589" spans="1:15" x14ac:dyDescent="0.35">
      <c r="A589" s="27">
        <v>225</v>
      </c>
      <c r="B589" s="22" t="s">
        <v>50</v>
      </c>
      <c r="C589" s="22" t="s">
        <v>423</v>
      </c>
      <c r="D589" t="s">
        <v>52</v>
      </c>
      <c r="E589" t="s">
        <v>53</v>
      </c>
      <c r="F589" s="22">
        <v>67.52</v>
      </c>
      <c r="I589" s="22">
        <v>12</v>
      </c>
      <c r="J589" s="22">
        <v>1</v>
      </c>
      <c r="K589" s="23">
        <f>22/3</f>
        <v>7.333333333333333</v>
      </c>
      <c r="M589" s="24" t="str">
        <f>ROUND((I589/GCD(I589,J589,K589)),1)&amp;":"&amp;ROUND((J589/GCD(I589,J589,K589)),1)&amp;":"&amp;ROUND((K589/GCD(I589,J589,K589)),1)</f>
        <v>12:1:7.3</v>
      </c>
      <c r="N589" s="22" t="str">
        <f>ROUND((I589/SUM(I589,J589,K589)), 3)&amp;":"&amp;ROUND((J589/SUM(I589,J589,K589)),3)&amp;":"&amp;ROUND((K589/SUM(I589,J589,K589)),3)</f>
        <v>0.59:0.049:0.361</v>
      </c>
      <c r="O589" s="22">
        <v>9.3179999999999996</v>
      </c>
    </row>
    <row r="590" spans="1:15" x14ac:dyDescent="0.35">
      <c r="A590" s="27"/>
      <c r="B590" s="22"/>
      <c r="C590" s="22"/>
      <c r="D590" s="14" t="s">
        <v>419</v>
      </c>
      <c r="E590" t="s">
        <v>244</v>
      </c>
      <c r="F590" s="22"/>
      <c r="I590" s="22"/>
      <c r="J590" s="22"/>
      <c r="K590" s="23"/>
      <c r="M590" s="24"/>
      <c r="N590" s="22"/>
      <c r="O590" s="22"/>
    </row>
    <row r="591" spans="1:15" x14ac:dyDescent="0.35">
      <c r="A591" s="27"/>
      <c r="B591" s="22"/>
      <c r="C591" s="22"/>
      <c r="D591" t="s">
        <v>245</v>
      </c>
      <c r="E591" t="s">
        <v>57</v>
      </c>
      <c r="F591" s="22"/>
      <c r="I591" s="22"/>
      <c r="J591" s="22"/>
      <c r="K591" s="23"/>
      <c r="M591" s="24"/>
      <c r="N591" s="22"/>
      <c r="O591" s="22"/>
    </row>
    <row r="592" spans="1:15" x14ac:dyDescent="0.35">
      <c r="A592" s="27">
        <v>226</v>
      </c>
      <c r="B592" s="22" t="s">
        <v>424</v>
      </c>
      <c r="C592" s="22" t="s">
        <v>425</v>
      </c>
      <c r="D592" t="s">
        <v>426</v>
      </c>
      <c r="E592" t="s">
        <v>427</v>
      </c>
      <c r="F592" s="22">
        <v>50</v>
      </c>
      <c r="I592" s="22">
        <v>0</v>
      </c>
      <c r="J592" s="22">
        <v>100</v>
      </c>
      <c r="K592" s="25"/>
      <c r="L592" s="7"/>
      <c r="M592" s="26" t="str">
        <f>ROUND((I592/GCD(I592,J592)),1)&amp;":"&amp;ROUND((J592/GCD(I592,J592)),1)</f>
        <v>0:1</v>
      </c>
      <c r="N592" s="22" t="str">
        <f>ROUND((I592/SUM(I592,J592)), 2)&amp;":"&amp;ROUND((J592/SUM(I592,J592)),2)</f>
        <v>0:1</v>
      </c>
      <c r="O592" s="22">
        <v>1.081</v>
      </c>
    </row>
    <row r="593" spans="1:15" x14ac:dyDescent="0.35">
      <c r="A593" s="27"/>
      <c r="B593" s="22"/>
      <c r="C593" s="22"/>
      <c r="D593" t="s">
        <v>428</v>
      </c>
      <c r="E593" t="s">
        <v>429</v>
      </c>
      <c r="F593" s="22"/>
      <c r="I593" s="22"/>
      <c r="J593" s="22"/>
      <c r="K593" s="25"/>
      <c r="L593" s="7"/>
      <c r="M593" s="26"/>
      <c r="N593" s="22"/>
      <c r="O593" s="22"/>
    </row>
    <row r="594" spans="1:15" x14ac:dyDescent="0.35">
      <c r="A594" s="27">
        <v>227</v>
      </c>
      <c r="B594" s="22" t="s">
        <v>424</v>
      </c>
      <c r="C594" s="22" t="s">
        <v>430</v>
      </c>
      <c r="D594" t="s">
        <v>426</v>
      </c>
      <c r="E594" t="s">
        <v>427</v>
      </c>
      <c r="F594" s="22">
        <v>30</v>
      </c>
      <c r="I594" s="22">
        <v>20</v>
      </c>
      <c r="J594" s="22">
        <v>80</v>
      </c>
      <c r="K594" s="25"/>
      <c r="L594" s="7"/>
      <c r="M594" s="26" t="str">
        <f>ROUND((I594/GCD(I594,J594)),1)&amp;":"&amp;ROUND((J594/GCD(I594,J594)),1)</f>
        <v>1:4</v>
      </c>
      <c r="N594" s="22" t="str">
        <f>ROUND((I594/SUM(I594,J594)), 2)&amp;":"&amp;ROUND((J594/SUM(I594,J594)),2)</f>
        <v>0.2:0.8</v>
      </c>
      <c r="O594" s="22">
        <v>1.3640000000000001</v>
      </c>
    </row>
    <row r="595" spans="1:15" ht="14.5" customHeight="1" x14ac:dyDescent="0.35">
      <c r="A595" s="27"/>
      <c r="B595" s="22"/>
      <c r="C595" s="22"/>
      <c r="D595" t="s">
        <v>428</v>
      </c>
      <c r="E595" t="s">
        <v>429</v>
      </c>
      <c r="F595" s="22"/>
      <c r="I595" s="22"/>
      <c r="J595" s="22"/>
      <c r="K595" s="25"/>
      <c r="L595" s="7"/>
      <c r="M595" s="26"/>
      <c r="N595" s="22"/>
      <c r="O595" s="22"/>
    </row>
    <row r="596" spans="1:15" x14ac:dyDescent="0.35">
      <c r="A596" s="27">
        <v>228</v>
      </c>
      <c r="B596" s="22" t="s">
        <v>424</v>
      </c>
      <c r="C596" s="22" t="s">
        <v>431</v>
      </c>
      <c r="D596" t="s">
        <v>426</v>
      </c>
      <c r="E596" t="s">
        <v>427</v>
      </c>
      <c r="F596" s="22">
        <v>22</v>
      </c>
      <c r="I596" s="22">
        <v>40</v>
      </c>
      <c r="J596" s="22">
        <v>60</v>
      </c>
      <c r="K596" s="25"/>
      <c r="L596" s="7"/>
      <c r="M596" s="26" t="str">
        <f>ROUND((I596/GCD(I596,J596)),1)&amp;":"&amp;ROUND((J596/GCD(I596,J596)),1)</f>
        <v>2:3</v>
      </c>
      <c r="N596" s="22" t="str">
        <f>ROUND((I596/SUM(I596,J596)), 2)&amp;":"&amp;ROUND((J596/SUM(I596,J596)),2)</f>
        <v>0.4:0.6</v>
      </c>
      <c r="O596" s="22">
        <v>1.482</v>
      </c>
    </row>
    <row r="597" spans="1:15" ht="14.5" customHeight="1" x14ac:dyDescent="0.35">
      <c r="A597" s="27"/>
      <c r="B597" s="22"/>
      <c r="C597" s="22"/>
      <c r="D597" t="s">
        <v>428</v>
      </c>
      <c r="E597" t="s">
        <v>429</v>
      </c>
      <c r="F597" s="22"/>
      <c r="I597" s="22"/>
      <c r="J597" s="22"/>
      <c r="K597" s="25"/>
      <c r="L597" s="7"/>
      <c r="M597" s="26"/>
      <c r="N597" s="22"/>
      <c r="O597" s="22"/>
    </row>
    <row r="598" spans="1:15" x14ac:dyDescent="0.35">
      <c r="A598" s="27">
        <v>229</v>
      </c>
      <c r="B598" s="22" t="s">
        <v>424</v>
      </c>
      <c r="C598" s="22" t="s">
        <v>432</v>
      </c>
      <c r="D598" t="s">
        <v>426</v>
      </c>
      <c r="E598" t="s">
        <v>427</v>
      </c>
      <c r="F598" s="22">
        <v>43</v>
      </c>
      <c r="I598" s="22">
        <v>60</v>
      </c>
      <c r="J598" s="22">
        <v>40</v>
      </c>
      <c r="K598" s="25"/>
      <c r="L598" s="7"/>
      <c r="M598" s="26" t="str">
        <f>ROUND((I598/GCD(I598,J598)),1)&amp;":"&amp;ROUND((J598/GCD(I598,J598)),1)</f>
        <v>3:2</v>
      </c>
      <c r="N598" s="22" t="str">
        <f>ROUND((I598/SUM(I598,J598)), 2)&amp;":"&amp;ROUND((J598/SUM(I598,J598)),2)</f>
        <v>0.6:0.4</v>
      </c>
      <c r="O598" s="22">
        <v>1.5449999999999999</v>
      </c>
    </row>
    <row r="599" spans="1:15" ht="14.5" customHeight="1" x14ac:dyDescent="0.35">
      <c r="A599" s="27"/>
      <c r="B599" s="22"/>
      <c r="C599" s="22"/>
      <c r="D599" t="s">
        <v>428</v>
      </c>
      <c r="E599" t="s">
        <v>429</v>
      </c>
      <c r="F599" s="22"/>
      <c r="I599" s="22"/>
      <c r="J599" s="22"/>
      <c r="K599" s="25"/>
      <c r="L599" s="7"/>
      <c r="M599" s="26"/>
      <c r="N599" s="22"/>
      <c r="O599" s="22"/>
    </row>
    <row r="600" spans="1:15" x14ac:dyDescent="0.35">
      <c r="A600" s="27">
        <v>230</v>
      </c>
      <c r="B600" s="22" t="s">
        <v>424</v>
      </c>
      <c r="C600" s="22" t="s">
        <v>433</v>
      </c>
      <c r="D600" t="s">
        <v>426</v>
      </c>
      <c r="E600" t="s">
        <v>427</v>
      </c>
      <c r="F600" s="22">
        <v>12</v>
      </c>
      <c r="I600" s="22">
        <v>80</v>
      </c>
      <c r="J600" s="22">
        <v>20</v>
      </c>
      <c r="K600" s="25"/>
      <c r="L600" s="7"/>
      <c r="M600" s="26" t="str">
        <f>ROUND((I600/GCD(I600,J600)),1)&amp;":"&amp;ROUND((J600/GCD(I600,J600)),1)</f>
        <v>4:1</v>
      </c>
      <c r="N600" s="22" t="str">
        <f>ROUND((I600/SUM(I600,J600)), 2)&amp;":"&amp;ROUND((J600/SUM(I600,J600)),2)</f>
        <v>0.8:0.2</v>
      </c>
      <c r="O600" s="22">
        <v>1.645</v>
      </c>
    </row>
    <row r="601" spans="1:15" x14ac:dyDescent="0.35">
      <c r="A601" s="27"/>
      <c r="B601" s="22"/>
      <c r="C601" s="22"/>
      <c r="D601" t="s">
        <v>428</v>
      </c>
      <c r="E601" t="s">
        <v>429</v>
      </c>
      <c r="F601" s="22"/>
      <c r="I601" s="22"/>
      <c r="J601" s="22"/>
      <c r="K601" s="25"/>
      <c r="L601" s="7"/>
      <c r="M601" s="26"/>
      <c r="N601" s="22"/>
      <c r="O601" s="22"/>
    </row>
    <row r="602" spans="1:15" x14ac:dyDescent="0.35">
      <c r="A602" s="27">
        <v>231</v>
      </c>
      <c r="B602" s="22" t="s">
        <v>434</v>
      </c>
      <c r="C602" s="22" t="s">
        <v>435</v>
      </c>
      <c r="D602" t="s">
        <v>128</v>
      </c>
      <c r="F602" s="19">
        <v>55.8</v>
      </c>
      <c r="I602" s="22">
        <v>79.180000000000007</v>
      </c>
      <c r="J602" s="22">
        <v>20.82</v>
      </c>
      <c r="K602" s="25"/>
      <c r="L602" s="7"/>
      <c r="M602" s="26" t="str">
        <f>ROUND((I602/GCD(I602,J602)),1)&amp;":"&amp;ROUND((J602/GCD(I602,J602)),1)</f>
        <v>79.2:20.8</v>
      </c>
      <c r="N602" s="22" t="str">
        <f>ROUND((I602/SUM(I602,J602)), 2)&amp;":"&amp;ROUND((J602/SUM(I602,J602)),2)</f>
        <v>0.79:0.21</v>
      </c>
      <c r="O602" s="22">
        <v>8.0839999999999996</v>
      </c>
    </row>
    <row r="603" spans="1:15" x14ac:dyDescent="0.35">
      <c r="A603" s="27"/>
      <c r="B603" s="22"/>
      <c r="C603" s="22"/>
      <c r="D603" s="10" t="s">
        <v>168</v>
      </c>
      <c r="F603" s="19"/>
      <c r="I603" s="22"/>
      <c r="J603" s="22"/>
      <c r="K603" s="25"/>
      <c r="L603" s="7"/>
      <c r="M603" s="26"/>
      <c r="N603" s="22"/>
      <c r="O603" s="22"/>
    </row>
    <row r="604" spans="1:15" x14ac:dyDescent="0.35">
      <c r="A604" s="27">
        <v>232</v>
      </c>
      <c r="B604" s="22" t="s">
        <v>434</v>
      </c>
      <c r="C604" s="22" t="s">
        <v>436</v>
      </c>
      <c r="D604" t="s">
        <v>128</v>
      </c>
      <c r="F604" s="19">
        <v>79.8</v>
      </c>
      <c r="I604" s="22">
        <v>77.05</v>
      </c>
      <c r="J604" s="22">
        <v>22.95</v>
      </c>
      <c r="K604" s="25"/>
      <c r="L604" s="7"/>
      <c r="M604" s="26" t="str">
        <f>ROUND((I604/GCD(I604,J604)),1)&amp;":"&amp;ROUND((J604/GCD(I604,J604)),1)</f>
        <v>7:2.1</v>
      </c>
      <c r="N604" s="22" t="str">
        <f>ROUND((I604/SUM(I604,J604)), 2)&amp;":"&amp;ROUND((J604/SUM(I604,J604)),2)</f>
        <v>0.77:0.23</v>
      </c>
      <c r="O604" s="22">
        <v>8.1750000000000007</v>
      </c>
    </row>
    <row r="605" spans="1:15" x14ac:dyDescent="0.35">
      <c r="A605" s="27"/>
      <c r="B605" s="22"/>
      <c r="C605" s="22"/>
      <c r="D605" s="10" t="s">
        <v>168</v>
      </c>
      <c r="F605" s="19"/>
      <c r="I605" s="22"/>
      <c r="J605" s="22"/>
      <c r="K605" s="25"/>
      <c r="L605" s="7"/>
      <c r="M605" s="26"/>
      <c r="N605" s="22"/>
      <c r="O605" s="22"/>
    </row>
    <row r="606" spans="1:15" x14ac:dyDescent="0.35">
      <c r="A606" s="27">
        <v>233</v>
      </c>
      <c r="B606" s="22" t="s">
        <v>434</v>
      </c>
      <c r="C606" s="22" t="s">
        <v>437</v>
      </c>
      <c r="D606" s="10" t="s">
        <v>128</v>
      </c>
      <c r="F606" s="19">
        <v>56.1</v>
      </c>
      <c r="I606" s="22">
        <v>81.61</v>
      </c>
      <c r="J606" s="22">
        <v>18.39</v>
      </c>
      <c r="K606" s="25"/>
      <c r="L606" s="7"/>
      <c r="M606" s="26" t="str">
        <f>ROUND((I606/GCD(I606,J606)),1)&amp;":"&amp;ROUND((J606/GCD(I606,J606)),1)</f>
        <v>9.1:2</v>
      </c>
      <c r="N606" s="22" t="str">
        <f>ROUND((I606/SUM(I606,J606)), 2)&amp;":"&amp;ROUND((J606/SUM(I606,J606)),2)</f>
        <v>0.82:0.18</v>
      </c>
      <c r="O606" s="22">
        <v>8.4280000000000008</v>
      </c>
    </row>
    <row r="607" spans="1:15" x14ac:dyDescent="0.35">
      <c r="A607" s="27"/>
      <c r="B607" s="22"/>
      <c r="C607" s="22"/>
      <c r="D607" s="10" t="s">
        <v>438</v>
      </c>
      <c r="F607" s="19"/>
      <c r="I607" s="22"/>
      <c r="J607" s="22"/>
      <c r="K607" s="25"/>
      <c r="L607" s="7"/>
      <c r="M607" s="26"/>
      <c r="N607" s="22"/>
      <c r="O607" s="22"/>
    </row>
    <row r="608" spans="1:15" x14ac:dyDescent="0.35">
      <c r="A608" s="27">
        <v>234</v>
      </c>
      <c r="B608" s="22" t="s">
        <v>434</v>
      </c>
      <c r="C608" s="22" t="s">
        <v>439</v>
      </c>
      <c r="D608" t="s">
        <v>128</v>
      </c>
      <c r="F608" s="22">
        <v>72.2</v>
      </c>
      <c r="I608" s="22">
        <v>78.52</v>
      </c>
      <c r="J608" s="22">
        <v>12.38</v>
      </c>
      <c r="K608" s="23">
        <v>9.1</v>
      </c>
      <c r="M608" s="24" t="str">
        <f>ROUND((I608/GCD(I608,J608,K608)),1)&amp;":"&amp;ROUND((J608/GCD(I608,J608,K608)),1)&amp;":"&amp;ROUND((K608/GCD(I608,J608,K608)),1)</f>
        <v>26.2:4.1:3</v>
      </c>
      <c r="N608" s="22" t="str">
        <f>ROUND((I608/SUM(I608,J608,K608)), 3)&amp;":"&amp;ROUND((J608/SUM(I608,J608,K608)),3)&amp;":"&amp;ROUND((K608/SUM(I608,J608,K608)),3)</f>
        <v>0.785:0.124:0.091</v>
      </c>
      <c r="O608" s="22">
        <v>8.2560000000000002</v>
      </c>
    </row>
    <row r="609" spans="1:16" x14ac:dyDescent="0.35">
      <c r="A609" s="27"/>
      <c r="B609" s="22"/>
      <c r="C609" s="22"/>
      <c r="D609" s="10" t="s">
        <v>168</v>
      </c>
      <c r="F609" s="22"/>
      <c r="I609" s="22"/>
      <c r="J609" s="22"/>
      <c r="K609" s="23"/>
      <c r="M609" s="24"/>
      <c r="N609" s="22"/>
      <c r="O609" s="22"/>
    </row>
    <row r="610" spans="1:16" x14ac:dyDescent="0.35">
      <c r="A610" s="27"/>
      <c r="B610" s="22"/>
      <c r="C610" s="22"/>
      <c r="D610" t="s">
        <v>438</v>
      </c>
      <c r="F610" s="22"/>
      <c r="I610" s="22"/>
      <c r="J610" s="22"/>
      <c r="K610" s="23"/>
      <c r="M610" s="24"/>
      <c r="N610" s="22"/>
      <c r="O610" s="22"/>
    </row>
    <row r="611" spans="1:16" x14ac:dyDescent="0.35">
      <c r="A611" s="27">
        <v>235</v>
      </c>
      <c r="B611" s="22" t="s">
        <v>434</v>
      </c>
      <c r="C611" s="22" t="s">
        <v>440</v>
      </c>
      <c r="D611" t="s">
        <v>128</v>
      </c>
      <c r="F611" s="22">
        <v>83.2</v>
      </c>
      <c r="I611" s="22">
        <v>78.680000000000007</v>
      </c>
      <c r="J611" s="22">
        <v>14.48</v>
      </c>
      <c r="K611" s="23">
        <v>6.84</v>
      </c>
      <c r="M611" s="24" t="str">
        <f>ROUND((I611/GCD(I611,J611,K611)),1)&amp;":"&amp;ROUND((J611/GCD(I611,J611,K611)),1)&amp;":"&amp;ROUND((K611/GCD(I611,J611,K611)),1)</f>
        <v>39.3:7.2:3.4</v>
      </c>
      <c r="N611" s="22" t="str">
        <f>ROUND((I611/SUM(I611,J611,K611)), 3)&amp;":"&amp;ROUND((J611/SUM(I611,J611,K611)),3)&amp;":"&amp;ROUND((K611/SUM(I611,J611,K611)),3)</f>
        <v>0.787:0.145:0.068</v>
      </c>
      <c r="O611" s="22">
        <v>8.3569999999999993</v>
      </c>
    </row>
    <row r="612" spans="1:16" x14ac:dyDescent="0.35">
      <c r="A612" s="27"/>
      <c r="B612" s="22"/>
      <c r="C612" s="22"/>
      <c r="D612" s="10" t="s">
        <v>168</v>
      </c>
      <c r="F612" s="22"/>
      <c r="I612" s="22"/>
      <c r="J612" s="22"/>
      <c r="K612" s="23"/>
      <c r="M612" s="24"/>
      <c r="N612" s="22"/>
      <c r="O612" s="22"/>
    </row>
    <row r="613" spans="1:16" x14ac:dyDescent="0.35">
      <c r="A613" s="27"/>
      <c r="B613" s="22"/>
      <c r="C613" s="22"/>
      <c r="D613" t="s">
        <v>438</v>
      </c>
      <c r="F613" s="22"/>
      <c r="I613" s="22"/>
      <c r="J613" s="22"/>
      <c r="K613" s="23"/>
      <c r="M613" s="24"/>
      <c r="N613" s="22"/>
      <c r="O613" s="22"/>
    </row>
    <row r="614" spans="1:16" x14ac:dyDescent="0.35">
      <c r="A614" s="22">
        <v>236</v>
      </c>
      <c r="B614" s="22" t="s">
        <v>441</v>
      </c>
      <c r="C614" s="22" t="s">
        <v>442</v>
      </c>
      <c r="D614" t="s">
        <v>443</v>
      </c>
      <c r="F614" s="22">
        <v>52.2</v>
      </c>
      <c r="I614" s="22">
        <v>1.66</v>
      </c>
      <c r="J614" s="22">
        <v>98.34</v>
      </c>
      <c r="K614" s="25"/>
      <c r="L614" s="7"/>
      <c r="M614" s="26" t="str">
        <f>ROUND((I614/GCD(I614,J614)),1)&amp;":"&amp;ROUND((J614/GCD(I614,J614)),1)</f>
        <v>1.7:98.3</v>
      </c>
      <c r="N614" s="22" t="str">
        <f>ROUND((I614/SUM(I614,J614)), 2)&amp;":"&amp;ROUND((J614/SUM(I614,J614)),2)</f>
        <v>0.02:0.98</v>
      </c>
      <c r="O614" s="22">
        <v>0.91500000000000004</v>
      </c>
    </row>
    <row r="615" spans="1:16" x14ac:dyDescent="0.35">
      <c r="A615" s="22"/>
      <c r="B615" s="22"/>
      <c r="C615" s="22"/>
      <c r="D615" t="s">
        <v>96</v>
      </c>
      <c r="F615" s="22"/>
      <c r="I615" s="22"/>
      <c r="J615" s="22"/>
      <c r="K615" s="25"/>
      <c r="L615" s="7"/>
      <c r="M615" s="26"/>
      <c r="N615" s="22"/>
      <c r="O615" s="22"/>
    </row>
    <row r="616" spans="1:16" x14ac:dyDescent="0.35">
      <c r="A616" s="22">
        <v>237</v>
      </c>
      <c r="B616" s="22" t="s">
        <v>441</v>
      </c>
      <c r="C616" s="22" t="s">
        <v>444</v>
      </c>
      <c r="D616" t="s">
        <v>443</v>
      </c>
      <c r="F616" s="22">
        <v>51.4</v>
      </c>
      <c r="I616" s="22">
        <v>3.66</v>
      </c>
      <c r="J616" s="22">
        <v>96.34</v>
      </c>
      <c r="K616" s="25"/>
      <c r="L616" s="7"/>
      <c r="M616" s="26" t="str">
        <f>ROUND((I616/GCD(I616,J616)),1)&amp;":"&amp;ROUND((J616/GCD(I616,J616)),1)</f>
        <v>1.2:32.1</v>
      </c>
      <c r="N616" s="22" t="str">
        <f>ROUND((I616/SUM(I616,J616)), 2)&amp;":"&amp;ROUND((J616/SUM(I616,J616)),2)</f>
        <v>0.04:0.96</v>
      </c>
      <c r="O616" s="22">
        <v>0.93500000000000005</v>
      </c>
    </row>
    <row r="617" spans="1:16" x14ac:dyDescent="0.35">
      <c r="A617" s="22"/>
      <c r="B617" s="22"/>
      <c r="C617" s="22"/>
      <c r="D617" t="s">
        <v>96</v>
      </c>
      <c r="F617" s="22"/>
      <c r="I617" s="22"/>
      <c r="J617" s="22"/>
      <c r="K617" s="25"/>
      <c r="L617" s="7"/>
      <c r="M617" s="26"/>
      <c r="N617" s="22"/>
      <c r="O617" s="22"/>
    </row>
    <row r="618" spans="1:16" x14ac:dyDescent="0.35">
      <c r="A618" s="22">
        <v>238</v>
      </c>
      <c r="B618" s="22" t="s">
        <v>441</v>
      </c>
      <c r="C618" s="22" t="s">
        <v>445</v>
      </c>
      <c r="D618" t="s">
        <v>443</v>
      </c>
      <c r="F618" s="22">
        <v>49.9</v>
      </c>
      <c r="I618" s="22">
        <v>9.19</v>
      </c>
      <c r="J618" s="22">
        <v>90.81</v>
      </c>
      <c r="K618" s="25"/>
      <c r="L618" s="7"/>
      <c r="M618" s="26" t="str">
        <f>ROUND((I618/GCD(I618,J618)),1)&amp;":"&amp;ROUND((J618/GCD(I618,J618)),1)</f>
        <v>1:10.1</v>
      </c>
      <c r="N618" s="22" t="str">
        <f>ROUND((I618/SUM(I618,J618)), 2)&amp;":"&amp;ROUND((J618/SUM(I618,J618)),2)</f>
        <v>0.09:0.91</v>
      </c>
      <c r="O618" s="22">
        <v>0.93100000000000005</v>
      </c>
    </row>
    <row r="619" spans="1:16" x14ac:dyDescent="0.35">
      <c r="A619" s="22"/>
      <c r="B619" s="22"/>
      <c r="C619" s="22"/>
      <c r="D619" t="s">
        <v>96</v>
      </c>
      <c r="F619" s="22"/>
      <c r="I619" s="22"/>
      <c r="J619" s="22"/>
      <c r="K619" s="25"/>
      <c r="L619" s="7"/>
      <c r="M619" s="26"/>
      <c r="N619" s="22"/>
      <c r="O619" s="22"/>
    </row>
    <row r="620" spans="1:16" x14ac:dyDescent="0.35">
      <c r="A620" s="27">
        <v>239</v>
      </c>
      <c r="B620" s="22" t="s">
        <v>446</v>
      </c>
      <c r="C620" s="19" t="s">
        <v>447</v>
      </c>
      <c r="D620" t="s">
        <v>448</v>
      </c>
      <c r="F620" s="22">
        <v>120</v>
      </c>
      <c r="I620" s="22">
        <v>41.33</v>
      </c>
      <c r="J620" s="22">
        <v>58.67</v>
      </c>
      <c r="K620" s="25"/>
      <c r="L620" s="7"/>
      <c r="M620" s="26" t="str">
        <f>ROUND((I620/GCD(I620,J620)),1)&amp;":"&amp;ROUND((J620/GCD(I620,J620)),1)</f>
        <v>41.3:58.7</v>
      </c>
      <c r="N620" s="22" t="str">
        <f>ROUND((I620/SUM(I620,J620)), 2)&amp;":"&amp;ROUND((J620/SUM(I620,J620)),2)</f>
        <v>0.41:0.59</v>
      </c>
      <c r="O620" s="22">
        <v>1.1599999999999999</v>
      </c>
    </row>
    <row r="621" spans="1:16" x14ac:dyDescent="0.35">
      <c r="A621" s="27"/>
      <c r="B621" s="22"/>
      <c r="C621" s="19"/>
      <c r="D621" t="s">
        <v>449</v>
      </c>
      <c r="F621" s="22"/>
      <c r="I621" s="22"/>
      <c r="J621" s="22"/>
      <c r="K621" s="25"/>
      <c r="L621" s="7"/>
      <c r="M621" s="26"/>
      <c r="N621" s="22"/>
      <c r="O621" s="22"/>
    </row>
    <row r="622" spans="1:16" x14ac:dyDescent="0.35">
      <c r="A622" s="27">
        <v>240</v>
      </c>
      <c r="B622" s="22" t="s">
        <v>446</v>
      </c>
      <c r="C622" s="19" t="s">
        <v>450</v>
      </c>
      <c r="D622" t="s">
        <v>448</v>
      </c>
      <c r="F622" s="22">
        <v>125</v>
      </c>
      <c r="I622" s="22">
        <v>26.39</v>
      </c>
      <c r="J622" s="22">
        <v>73.61</v>
      </c>
      <c r="K622" s="25"/>
      <c r="L622" s="7"/>
      <c r="M622" s="26" t="str">
        <f>ROUND((I622/GCD(I622,J622)),1)&amp;":"&amp;ROUND((J622/GCD(I622,J622)),1)</f>
        <v>26.4:73.6</v>
      </c>
      <c r="N622" s="22" t="str">
        <f>ROUND((I622/SUM(I622,J622)), 2)&amp;":"&amp;ROUND((J622/SUM(I622,J622)),2)</f>
        <v>0.26:0.74</v>
      </c>
      <c r="O622" s="22">
        <v>1.135</v>
      </c>
    </row>
    <row r="623" spans="1:16" x14ac:dyDescent="0.35">
      <c r="A623" s="27"/>
      <c r="B623" s="22"/>
      <c r="C623" s="19"/>
      <c r="D623" t="s">
        <v>449</v>
      </c>
      <c r="F623" s="22"/>
      <c r="I623" s="22"/>
      <c r="J623" s="22"/>
      <c r="K623" s="25"/>
      <c r="L623" s="7"/>
      <c r="M623" s="26"/>
      <c r="N623" s="22"/>
      <c r="O623" s="22"/>
    </row>
    <row r="624" spans="1:16" x14ac:dyDescent="0.35">
      <c r="A624" s="27">
        <v>241</v>
      </c>
      <c r="B624" s="22" t="s">
        <v>446</v>
      </c>
      <c r="C624" s="19" t="s">
        <v>451</v>
      </c>
      <c r="D624" t="s">
        <v>226</v>
      </c>
      <c r="F624" s="22">
        <v>130</v>
      </c>
      <c r="I624" s="22">
        <v>21.67</v>
      </c>
      <c r="J624" s="22">
        <v>78.33</v>
      </c>
      <c r="K624" s="25"/>
      <c r="L624" s="7"/>
      <c r="M624" s="26" t="str">
        <f>ROUND((I624/GCD(I624,J624)),1)&amp;":"&amp;ROUND((J624/GCD(I624,J624)),1)</f>
        <v>7.2:26.1</v>
      </c>
      <c r="N624" s="22" t="str">
        <f>ROUND((I624/SUM(I624,J624)), 2)&amp;":"&amp;ROUND((J624/SUM(I624,J624)),2)</f>
        <v>0.22:0.78</v>
      </c>
      <c r="O624" s="22">
        <v>1.149</v>
      </c>
      <c r="P624" s="19"/>
    </row>
    <row r="625" spans="1:16" x14ac:dyDescent="0.35">
      <c r="A625" s="27"/>
      <c r="B625" s="22"/>
      <c r="C625" s="19"/>
      <c r="D625" s="10" t="s">
        <v>449</v>
      </c>
      <c r="F625" s="22"/>
      <c r="I625" s="22"/>
      <c r="J625" s="22"/>
      <c r="K625" s="25"/>
      <c r="L625" s="7"/>
      <c r="M625" s="26"/>
      <c r="N625" s="22"/>
      <c r="O625" s="22"/>
      <c r="P625" s="19"/>
    </row>
    <row r="626" spans="1:16" x14ac:dyDescent="0.35">
      <c r="A626" s="27">
        <v>242</v>
      </c>
      <c r="B626" s="22" t="s">
        <v>446</v>
      </c>
      <c r="C626" s="19" t="s">
        <v>452</v>
      </c>
      <c r="D626" t="s">
        <v>226</v>
      </c>
      <c r="F626" s="22">
        <v>122</v>
      </c>
      <c r="I626" s="22">
        <v>35.229999999999997</v>
      </c>
      <c r="J626" s="22">
        <v>64.77</v>
      </c>
      <c r="K626" s="25"/>
      <c r="L626" s="7"/>
      <c r="M626" s="26" t="str">
        <f>ROUND((I626/GCD(I626,J626)),1)&amp;":"&amp;ROUND((J626/GCD(I626,J626)),1)</f>
        <v>35.2:64.8</v>
      </c>
      <c r="N626" s="22" t="str">
        <f>ROUND((I626/SUM(I626,J626)), 2)&amp;":"&amp;ROUND((J626/SUM(I626,J626)),2)</f>
        <v>0.35:0.65</v>
      </c>
      <c r="O626" s="22">
        <v>1.1379999999999999</v>
      </c>
      <c r="P626" s="19"/>
    </row>
    <row r="627" spans="1:16" x14ac:dyDescent="0.35">
      <c r="A627" s="27"/>
      <c r="B627" s="22"/>
      <c r="C627" s="19"/>
      <c r="D627" t="s">
        <v>449</v>
      </c>
      <c r="F627" s="22"/>
      <c r="I627" s="22"/>
      <c r="J627" s="22"/>
      <c r="K627" s="25"/>
      <c r="L627" s="7"/>
      <c r="M627" s="26"/>
      <c r="N627" s="22"/>
      <c r="O627" s="22"/>
      <c r="P627" s="19"/>
    </row>
    <row r="628" spans="1:16" x14ac:dyDescent="0.35">
      <c r="A628" s="27">
        <v>243</v>
      </c>
      <c r="B628" s="22" t="s">
        <v>455</v>
      </c>
      <c r="C628" s="22">
        <v>36</v>
      </c>
      <c r="D628" t="s">
        <v>454</v>
      </c>
      <c r="F628" s="22">
        <v>38</v>
      </c>
      <c r="I628" s="22">
        <v>36</v>
      </c>
      <c r="J628" s="22">
        <v>64</v>
      </c>
      <c r="K628" s="25"/>
      <c r="L628" s="7"/>
      <c r="M628" s="26" t="str">
        <f>ROUND((I628/GCD(I628,J628)),1)&amp;":"&amp;ROUND((J628/GCD(I628,J628)),1)</f>
        <v>9:16</v>
      </c>
      <c r="N628" s="22" t="str">
        <f>ROUND((I628/SUM(I628,J628)), 2)&amp;":"&amp;ROUND((J628/SUM(I628,J628)),2)</f>
        <v>0.36:0.64</v>
      </c>
      <c r="O628" s="22">
        <v>7.9980000000000002</v>
      </c>
      <c r="P628" s="19"/>
    </row>
    <row r="629" spans="1:16" x14ac:dyDescent="0.35">
      <c r="A629" s="27"/>
      <c r="B629" s="22"/>
      <c r="C629" s="22"/>
      <c r="D629" t="s">
        <v>453</v>
      </c>
      <c r="F629" s="22"/>
      <c r="I629" s="22"/>
      <c r="J629" s="22"/>
      <c r="K629" s="25"/>
      <c r="L629" s="7"/>
      <c r="M629" s="26"/>
      <c r="N629" s="22"/>
      <c r="O629" s="22"/>
      <c r="P629" s="19"/>
    </row>
    <row r="630" spans="1:16" x14ac:dyDescent="0.35">
      <c r="A630" s="27">
        <v>244</v>
      </c>
      <c r="B630" s="22" t="s">
        <v>455</v>
      </c>
      <c r="C630" s="22">
        <v>60</v>
      </c>
      <c r="D630" t="s">
        <v>454</v>
      </c>
      <c r="F630" s="22">
        <v>34</v>
      </c>
      <c r="I630" s="22">
        <v>60</v>
      </c>
      <c r="J630" s="22">
        <v>40</v>
      </c>
      <c r="K630" s="25"/>
      <c r="L630" s="7"/>
      <c r="M630" s="26" t="str">
        <f>ROUND((I630/GCD(I630,J630)),1)&amp;":"&amp;ROUND((J630/GCD(I630,J630)),1)</f>
        <v>3:2</v>
      </c>
      <c r="N630" s="22" t="str">
        <f>ROUND((I630/SUM(I630,J630)), 2)&amp;":"&amp;ROUND((J630/SUM(I630,J630)),2)</f>
        <v>0.6:0.4</v>
      </c>
      <c r="O630" s="22">
        <v>7.8310000000000004</v>
      </c>
      <c r="P630" s="19"/>
    </row>
    <row r="631" spans="1:16" x14ac:dyDescent="0.35">
      <c r="A631" s="27"/>
      <c r="B631" s="22"/>
      <c r="C631" s="22"/>
      <c r="D631" t="s">
        <v>453</v>
      </c>
      <c r="F631" s="22"/>
      <c r="I631" s="22"/>
      <c r="J631" s="22"/>
      <c r="K631" s="25"/>
      <c r="L631" s="7"/>
      <c r="M631" s="26"/>
      <c r="N631" s="22"/>
      <c r="O631" s="22"/>
      <c r="P631" s="19"/>
    </row>
    <row r="632" spans="1:16" x14ac:dyDescent="0.35">
      <c r="A632" s="22">
        <v>245</v>
      </c>
      <c r="B632" s="22" t="s">
        <v>468</v>
      </c>
      <c r="C632" s="22" t="s">
        <v>461</v>
      </c>
      <c r="D632" t="s">
        <v>459</v>
      </c>
      <c r="E632" t="s">
        <v>460</v>
      </c>
      <c r="F632" s="22">
        <v>183</v>
      </c>
      <c r="I632" s="22">
        <v>10</v>
      </c>
      <c r="J632" s="22">
        <v>90</v>
      </c>
      <c r="K632" s="23">
        <v>0</v>
      </c>
      <c r="M632" s="24" t="str">
        <f>ROUND((I632/GCD(I632,J632,K632)),1)&amp;":"&amp;ROUND((J632/GCD(I632,J632,K632)),1)&amp;":"&amp;ROUND((K632/GCD(I632,J632,K632)),1)</f>
        <v>1:9:0</v>
      </c>
      <c r="N632" s="22" t="str">
        <f>ROUND((I632/SUM(I632,J632,K632)), 3)&amp;":"&amp;ROUND((J632/SUM(I632,J632,K632)),3)&amp;":"&amp;ROUND((K632/SUM(I632,J632,K632)),3)</f>
        <v>0.1:0.9:0</v>
      </c>
      <c r="O632" s="22">
        <v>1.91</v>
      </c>
      <c r="P632" s="19"/>
    </row>
    <row r="633" spans="1:16" x14ac:dyDescent="0.35">
      <c r="A633" s="22"/>
      <c r="B633" s="22"/>
      <c r="C633" s="22"/>
      <c r="D633" t="s">
        <v>46</v>
      </c>
      <c r="E633" t="s">
        <v>456</v>
      </c>
      <c r="F633" s="22"/>
      <c r="I633" s="22"/>
      <c r="J633" s="22"/>
      <c r="K633" s="23"/>
      <c r="M633" s="24"/>
      <c r="N633" s="22"/>
      <c r="O633" s="22"/>
      <c r="P633" s="19"/>
    </row>
    <row r="634" spans="1:16" x14ac:dyDescent="0.35">
      <c r="A634" s="22"/>
      <c r="B634" s="22"/>
      <c r="C634" s="22"/>
      <c r="D634" t="s">
        <v>457</v>
      </c>
      <c r="E634" t="s">
        <v>458</v>
      </c>
      <c r="F634" s="22"/>
      <c r="I634" s="22"/>
      <c r="J634" s="22"/>
      <c r="K634" s="23"/>
      <c r="M634" s="24"/>
      <c r="N634" s="22"/>
      <c r="O634" s="22"/>
      <c r="P634" s="19"/>
    </row>
    <row r="635" spans="1:16" x14ac:dyDescent="0.35">
      <c r="A635" s="22">
        <v>246</v>
      </c>
      <c r="B635" s="22" t="s">
        <v>468</v>
      </c>
      <c r="C635" s="22" t="s">
        <v>462</v>
      </c>
      <c r="D635" t="s">
        <v>459</v>
      </c>
      <c r="E635" t="s">
        <v>460</v>
      </c>
      <c r="F635" s="22">
        <v>189</v>
      </c>
      <c r="I635" s="22">
        <v>9</v>
      </c>
      <c r="J635" s="22">
        <v>90</v>
      </c>
      <c r="K635" s="23">
        <v>1</v>
      </c>
      <c r="M635" s="24" t="str">
        <f>ROUND((I635/GCD(I635,J635,K635)),1)&amp;":"&amp;ROUND((J635/GCD(I635,J635,K635)),1)&amp;":"&amp;ROUND((K635/GCD(I635,J635,K635)),1)</f>
        <v>9:90:1</v>
      </c>
      <c r="N635" s="22" t="str">
        <f>ROUND((I635/SUM(I635,J635,K635)), 3)&amp;":"&amp;ROUND((J635/SUM(I635,J635,K635)),3)&amp;":"&amp;ROUND((K635/SUM(I635,J635,K635)),3)</f>
        <v>0.09:0.9:0.01</v>
      </c>
      <c r="O635" s="22">
        <v>1.83</v>
      </c>
      <c r="P635" s="19"/>
    </row>
    <row r="636" spans="1:16" x14ac:dyDescent="0.35">
      <c r="A636" s="22"/>
      <c r="B636" s="22"/>
      <c r="C636" s="22"/>
      <c r="D636" t="s">
        <v>46</v>
      </c>
      <c r="E636" t="s">
        <v>456</v>
      </c>
      <c r="F636" s="22"/>
      <c r="I636" s="22"/>
      <c r="J636" s="22"/>
      <c r="K636" s="23"/>
      <c r="M636" s="24"/>
      <c r="N636" s="22"/>
      <c r="O636" s="22"/>
      <c r="P636" s="19"/>
    </row>
    <row r="637" spans="1:16" x14ac:dyDescent="0.35">
      <c r="A637" s="22"/>
      <c r="B637" s="22"/>
      <c r="C637" s="22"/>
      <c r="D637" t="s">
        <v>457</v>
      </c>
      <c r="E637" t="s">
        <v>458</v>
      </c>
      <c r="F637" s="22"/>
      <c r="I637" s="22"/>
      <c r="J637" s="22"/>
      <c r="K637" s="23"/>
      <c r="M637" s="24"/>
      <c r="N637" s="22"/>
      <c r="O637" s="22"/>
      <c r="P637" s="19"/>
    </row>
    <row r="638" spans="1:16" x14ac:dyDescent="0.35">
      <c r="A638" s="22">
        <v>247</v>
      </c>
      <c r="B638" s="22" t="s">
        <v>468</v>
      </c>
      <c r="C638" s="22" t="s">
        <v>463</v>
      </c>
      <c r="D638" t="s">
        <v>459</v>
      </c>
      <c r="E638" t="s">
        <v>460</v>
      </c>
      <c r="F638" s="22">
        <v>197</v>
      </c>
      <c r="I638" s="22">
        <v>7</v>
      </c>
      <c r="J638" s="22">
        <v>90</v>
      </c>
      <c r="K638" s="23">
        <v>3</v>
      </c>
      <c r="M638" s="24" t="str">
        <f>ROUND((I638/GCD(I638,J638,K638)),1)&amp;":"&amp;ROUND((J638/GCD(I638,J638,K638)),1)&amp;":"&amp;ROUND((K638/GCD(I638,J638,K638)),1)</f>
        <v>7:90:3</v>
      </c>
      <c r="N638" s="22" t="str">
        <f>ROUND((I638/SUM(I638,J638,K638)), 3)&amp;":"&amp;ROUND((J638/SUM(I638,J638,K638)),3)&amp;":"&amp;ROUND((K638/SUM(I638,J638,K638)),3)</f>
        <v>0.07:0.9:0.03</v>
      </c>
      <c r="O638" s="22">
        <v>1.87</v>
      </c>
      <c r="P638" s="19"/>
    </row>
    <row r="639" spans="1:16" x14ac:dyDescent="0.35">
      <c r="A639" s="22"/>
      <c r="B639" s="22"/>
      <c r="C639" s="22"/>
      <c r="D639" t="s">
        <v>46</v>
      </c>
      <c r="E639" t="s">
        <v>456</v>
      </c>
      <c r="F639" s="22"/>
      <c r="I639" s="22"/>
      <c r="J639" s="22"/>
      <c r="K639" s="23"/>
      <c r="M639" s="24"/>
      <c r="N639" s="22"/>
      <c r="O639" s="22"/>
      <c r="P639" s="19"/>
    </row>
    <row r="640" spans="1:16" x14ac:dyDescent="0.35">
      <c r="A640" s="22"/>
      <c r="B640" s="22"/>
      <c r="C640" s="22"/>
      <c r="D640" t="s">
        <v>457</v>
      </c>
      <c r="E640" t="s">
        <v>458</v>
      </c>
      <c r="F640" s="22"/>
      <c r="I640" s="22"/>
      <c r="J640" s="22"/>
      <c r="K640" s="23"/>
      <c r="M640" s="24"/>
      <c r="N640" s="22"/>
      <c r="O640" s="22"/>
      <c r="P640" s="19"/>
    </row>
    <row r="641" spans="1:16" x14ac:dyDescent="0.35">
      <c r="A641" s="22">
        <v>248</v>
      </c>
      <c r="B641" s="22" t="s">
        <v>468</v>
      </c>
      <c r="C641" s="22" t="s">
        <v>464</v>
      </c>
      <c r="D641" t="s">
        <v>459</v>
      </c>
      <c r="E641" t="s">
        <v>460</v>
      </c>
      <c r="F641" s="22">
        <v>208</v>
      </c>
      <c r="I641" s="22">
        <v>5</v>
      </c>
      <c r="J641" s="22">
        <v>90</v>
      </c>
      <c r="K641" s="23">
        <v>5</v>
      </c>
      <c r="M641" s="24" t="str">
        <f>ROUND((I641/GCD(I641,J641,K641)),1)&amp;":"&amp;ROUND((J641/GCD(I641,J641,K641)),1)&amp;":"&amp;ROUND((K641/GCD(I641,J641,K641)),1)</f>
        <v>1:18:1</v>
      </c>
      <c r="N641" s="22" t="str">
        <f>ROUND((I641/SUM(I641,J641,K641)), 3)&amp;":"&amp;ROUND((J641/SUM(I641,J641,K641)),3)&amp;":"&amp;ROUND((K641/SUM(I641,J641,K641)),3)</f>
        <v>0.05:0.9:0.05</v>
      </c>
      <c r="O641" s="22">
        <v>1.68</v>
      </c>
      <c r="P641" s="19"/>
    </row>
    <row r="642" spans="1:16" x14ac:dyDescent="0.35">
      <c r="A642" s="22"/>
      <c r="B642" s="22"/>
      <c r="C642" s="22"/>
      <c r="D642" t="s">
        <v>46</v>
      </c>
      <c r="E642" t="s">
        <v>456</v>
      </c>
      <c r="F642" s="22"/>
      <c r="I642" s="22"/>
      <c r="J642" s="22"/>
      <c r="K642" s="23"/>
      <c r="M642" s="24"/>
      <c r="N642" s="22"/>
      <c r="O642" s="22"/>
      <c r="P642" s="19"/>
    </row>
    <row r="643" spans="1:16" x14ac:dyDescent="0.35">
      <c r="A643" s="22"/>
      <c r="B643" s="22"/>
      <c r="C643" s="22"/>
      <c r="D643" t="s">
        <v>457</v>
      </c>
      <c r="E643" t="s">
        <v>458</v>
      </c>
      <c r="F643" s="22"/>
      <c r="I643" s="22"/>
      <c r="J643" s="22"/>
      <c r="K643" s="23"/>
      <c r="M643" s="24"/>
      <c r="N643" s="22"/>
      <c r="O643" s="22"/>
      <c r="P643" s="19"/>
    </row>
    <row r="644" spans="1:16" x14ac:dyDescent="0.35">
      <c r="A644" s="22">
        <v>249</v>
      </c>
      <c r="B644" s="22" t="s">
        <v>468</v>
      </c>
      <c r="C644" s="22" t="s">
        <v>465</v>
      </c>
      <c r="D644" t="s">
        <v>459</v>
      </c>
      <c r="E644" t="s">
        <v>460</v>
      </c>
      <c r="F644" s="22">
        <v>218</v>
      </c>
      <c r="I644" s="22">
        <v>3</v>
      </c>
      <c r="J644" s="22">
        <v>90</v>
      </c>
      <c r="K644" s="23">
        <v>7</v>
      </c>
      <c r="M644" s="24" t="str">
        <f>ROUND((I644/GCD(I644,J644,K644)),1)&amp;":"&amp;ROUND((J644/GCD(I644,J644,K644)),1)&amp;":"&amp;ROUND((K644/GCD(I644,J644,K644)),1)</f>
        <v>3:90:7</v>
      </c>
      <c r="N644" s="22" t="str">
        <f>ROUND((I644/SUM(I644,J644,K644)), 3)&amp;":"&amp;ROUND((J644/SUM(I644,J644,K644)),3)&amp;":"&amp;ROUND((K644/SUM(I644,J644,K644)),3)</f>
        <v>0.03:0.9:0.07</v>
      </c>
      <c r="O644" s="22">
        <v>1.6</v>
      </c>
      <c r="P644" s="19"/>
    </row>
    <row r="645" spans="1:16" x14ac:dyDescent="0.35">
      <c r="A645" s="22"/>
      <c r="B645" s="22"/>
      <c r="C645" s="22"/>
      <c r="D645" t="s">
        <v>46</v>
      </c>
      <c r="E645" t="s">
        <v>456</v>
      </c>
      <c r="F645" s="22"/>
      <c r="I645" s="22"/>
      <c r="J645" s="22"/>
      <c r="K645" s="23"/>
      <c r="M645" s="24"/>
      <c r="N645" s="22"/>
      <c r="O645" s="22"/>
      <c r="P645" s="19"/>
    </row>
    <row r="646" spans="1:16" x14ac:dyDescent="0.35">
      <c r="A646" s="22"/>
      <c r="B646" s="22"/>
      <c r="C646" s="22"/>
      <c r="D646" t="s">
        <v>457</v>
      </c>
      <c r="E646" t="s">
        <v>458</v>
      </c>
      <c r="F646" s="22"/>
      <c r="I646" s="22"/>
      <c r="J646" s="22"/>
      <c r="K646" s="23"/>
      <c r="M646" s="24"/>
      <c r="N646" s="22"/>
      <c r="O646" s="22"/>
      <c r="P646" s="19"/>
    </row>
    <row r="647" spans="1:16" x14ac:dyDescent="0.35">
      <c r="A647" s="22">
        <v>250</v>
      </c>
      <c r="B647" s="22" t="s">
        <v>468</v>
      </c>
      <c r="C647" s="22" t="s">
        <v>466</v>
      </c>
      <c r="D647" t="s">
        <v>459</v>
      </c>
      <c r="E647" t="s">
        <v>460</v>
      </c>
      <c r="F647" s="22">
        <v>225</v>
      </c>
      <c r="I647" s="22">
        <v>1</v>
      </c>
      <c r="J647" s="22">
        <v>90</v>
      </c>
      <c r="K647" s="23">
        <v>9</v>
      </c>
      <c r="M647" s="24" t="str">
        <f>ROUND((I647/GCD(I647,J647,K647)),1)&amp;":"&amp;ROUND((J647/GCD(I647,J647,K647)),1)&amp;":"&amp;ROUND((K647/GCD(I647,J647,K647)),1)</f>
        <v>1:90:9</v>
      </c>
      <c r="N647" s="22" t="str">
        <f>ROUND((I647/SUM(I647,J647,K647)), 3)&amp;":"&amp;ROUND((J647/SUM(I647,J647,K647)),3)&amp;":"&amp;ROUND((K647/SUM(I647,J647,K647)),3)</f>
        <v>0.01:0.9:0.09</v>
      </c>
      <c r="O647" s="22">
        <v>1.52</v>
      </c>
      <c r="P647" s="19"/>
    </row>
    <row r="648" spans="1:16" x14ac:dyDescent="0.35">
      <c r="A648" s="22"/>
      <c r="B648" s="22"/>
      <c r="C648" s="22"/>
      <c r="D648" t="s">
        <v>46</v>
      </c>
      <c r="E648" t="s">
        <v>456</v>
      </c>
      <c r="F648" s="22"/>
      <c r="I648" s="22"/>
      <c r="J648" s="22"/>
      <c r="K648" s="23"/>
      <c r="M648" s="24"/>
      <c r="N648" s="22"/>
      <c r="O648" s="22"/>
      <c r="P648" s="19"/>
    </row>
    <row r="649" spans="1:16" x14ac:dyDescent="0.35">
      <c r="A649" s="22"/>
      <c r="B649" s="22"/>
      <c r="C649" s="22"/>
      <c r="D649" t="s">
        <v>457</v>
      </c>
      <c r="E649" t="s">
        <v>458</v>
      </c>
      <c r="F649" s="22"/>
      <c r="I649" s="22"/>
      <c r="J649" s="22"/>
      <c r="K649" s="23"/>
      <c r="M649" s="24"/>
      <c r="N649" s="22"/>
      <c r="O649" s="22"/>
      <c r="P649" s="19"/>
    </row>
    <row r="650" spans="1:16" x14ac:dyDescent="0.35">
      <c r="A650" s="22">
        <v>251</v>
      </c>
      <c r="B650" s="22" t="s">
        <v>468</v>
      </c>
      <c r="C650" s="22" t="s">
        <v>467</v>
      </c>
      <c r="D650" t="s">
        <v>459</v>
      </c>
      <c r="E650" t="s">
        <v>460</v>
      </c>
      <c r="F650" s="22">
        <v>230</v>
      </c>
      <c r="I650" s="22">
        <v>0</v>
      </c>
      <c r="J650" s="22">
        <v>90</v>
      </c>
      <c r="K650" s="23">
        <v>10</v>
      </c>
      <c r="M650" s="24" t="str">
        <f>ROUND((I650/GCD(I650,J650,K650)),1)&amp;":"&amp;ROUND((J650/GCD(I650,J650,K650)),1)&amp;":"&amp;ROUND((K650/GCD(I650,J650,K650)),1)</f>
        <v>0:9:1</v>
      </c>
      <c r="N650" s="22" t="str">
        <f>ROUND((I650/SUM(I650,J650,K650)), 3)&amp;":"&amp;ROUND((J650/SUM(I650,J650,K650)),3)&amp;":"&amp;ROUND((K650/SUM(I650,J650,K650)),3)</f>
        <v>0:0.9:0.1</v>
      </c>
      <c r="O650" s="22">
        <v>1.31</v>
      </c>
      <c r="P650" s="19"/>
    </row>
    <row r="651" spans="1:16" x14ac:dyDescent="0.35">
      <c r="A651" s="22"/>
      <c r="B651" s="22"/>
      <c r="C651" s="22"/>
      <c r="D651" t="s">
        <v>46</v>
      </c>
      <c r="E651" t="s">
        <v>456</v>
      </c>
      <c r="F651" s="22"/>
      <c r="I651" s="22"/>
      <c r="J651" s="22"/>
      <c r="K651" s="23"/>
      <c r="M651" s="24"/>
      <c r="N651" s="22"/>
      <c r="O651" s="22"/>
      <c r="P651" s="19"/>
    </row>
    <row r="652" spans="1:16" x14ac:dyDescent="0.35">
      <c r="A652" s="22"/>
      <c r="B652" s="22"/>
      <c r="C652" s="22"/>
      <c r="D652" t="s">
        <v>457</v>
      </c>
      <c r="E652" t="s">
        <v>458</v>
      </c>
      <c r="F652" s="22"/>
      <c r="I652" s="22"/>
      <c r="J652" s="22"/>
      <c r="K652" s="23"/>
      <c r="M652" s="24"/>
      <c r="N652" s="22"/>
      <c r="O652" s="22"/>
      <c r="P652" s="19"/>
    </row>
    <row r="653" spans="1:16" x14ac:dyDescent="0.35">
      <c r="A653" s="27">
        <v>252</v>
      </c>
      <c r="B653" s="22" t="s">
        <v>469</v>
      </c>
      <c r="C653" s="22" t="s">
        <v>471</v>
      </c>
      <c r="D653" t="s">
        <v>84</v>
      </c>
      <c r="E653" t="s">
        <v>477</v>
      </c>
      <c r="F653" s="22">
        <v>118.53</v>
      </c>
      <c r="I653" s="22">
        <v>100</v>
      </c>
      <c r="J653" s="22">
        <v>0</v>
      </c>
      <c r="K653" s="25"/>
      <c r="L653" s="7"/>
      <c r="M653" s="26" t="str">
        <f>ROUND((I653/GCD(I653,J653)),1)&amp;":"&amp;ROUND((J653/GCD(I653,J653)),1)</f>
        <v>1:0</v>
      </c>
      <c r="N653" s="22" t="str">
        <f>ROUND((I653/SUM(I653,J653)), 2)&amp;":"&amp;ROUND((J653/SUM(I653,J653)),2)</f>
        <v>1:0</v>
      </c>
      <c r="O653" s="22">
        <v>4.0670000000000002</v>
      </c>
      <c r="P653" s="19"/>
    </row>
    <row r="654" spans="1:16" x14ac:dyDescent="0.35">
      <c r="A654" s="27"/>
      <c r="B654" s="22"/>
      <c r="C654" s="22"/>
      <c r="D654" t="s">
        <v>136</v>
      </c>
      <c r="E654" t="s">
        <v>478</v>
      </c>
      <c r="F654" s="22"/>
      <c r="I654" s="22"/>
      <c r="J654" s="22"/>
      <c r="K654" s="25"/>
      <c r="L654" s="7"/>
      <c r="M654" s="26"/>
      <c r="N654" s="22"/>
      <c r="O654" s="22"/>
      <c r="P654" s="19"/>
    </row>
    <row r="655" spans="1:16" x14ac:dyDescent="0.35">
      <c r="A655" s="27">
        <v>253</v>
      </c>
      <c r="B655" s="22" t="s">
        <v>469</v>
      </c>
      <c r="C655" s="22" t="s">
        <v>470</v>
      </c>
      <c r="D655" t="s">
        <v>84</v>
      </c>
      <c r="E655" t="s">
        <v>477</v>
      </c>
      <c r="F655" s="22">
        <v>115.02</v>
      </c>
      <c r="I655" s="22">
        <v>75</v>
      </c>
      <c r="J655" s="22">
        <v>25</v>
      </c>
      <c r="K655" s="25"/>
      <c r="L655" s="7"/>
      <c r="M655" s="26" t="str">
        <f>ROUND((I655/GCD(I655,J655)),1)&amp;":"&amp;ROUND((J655/GCD(I655,J655)),1)</f>
        <v>3:1</v>
      </c>
      <c r="N655" s="22" t="str">
        <f>ROUND((I655/SUM(I655,J655)), 2)&amp;":"&amp;ROUND((J655/SUM(I655,J655)),2)</f>
        <v>0.75:0.25</v>
      </c>
      <c r="O655" s="22">
        <v>3.7570000000000001</v>
      </c>
      <c r="P655" s="19"/>
    </row>
    <row r="656" spans="1:16" x14ac:dyDescent="0.35">
      <c r="A656" s="27"/>
      <c r="B656" s="22"/>
      <c r="C656" s="22"/>
      <c r="D656" t="s">
        <v>136</v>
      </c>
      <c r="E656" t="s">
        <v>478</v>
      </c>
      <c r="F656" s="22"/>
      <c r="I656" s="22"/>
      <c r="J656" s="22"/>
      <c r="K656" s="25"/>
      <c r="L656" s="7"/>
      <c r="M656" s="26"/>
      <c r="N656" s="22"/>
      <c r="O656" s="22"/>
      <c r="P656" s="19"/>
    </row>
    <row r="657" spans="1:16" x14ac:dyDescent="0.35">
      <c r="A657" s="27">
        <v>254</v>
      </c>
      <c r="B657" s="22" t="s">
        <v>469</v>
      </c>
      <c r="C657" s="22" t="s">
        <v>472</v>
      </c>
      <c r="D657" t="s">
        <v>84</v>
      </c>
      <c r="E657" t="s">
        <v>477</v>
      </c>
      <c r="F657" s="22">
        <v>119.69</v>
      </c>
      <c r="I657" s="22">
        <v>50</v>
      </c>
      <c r="J657" s="22">
        <v>50</v>
      </c>
      <c r="K657" s="25"/>
      <c r="L657" s="7"/>
      <c r="M657" s="26" t="str">
        <f>ROUND((I657/GCD(I657,J657)),1)&amp;":"&amp;ROUND((J657/GCD(I657,J657)),1)</f>
        <v>1:1</v>
      </c>
      <c r="N657" s="22" t="str">
        <f>ROUND((I657/SUM(I657,J657)), 2)&amp;":"&amp;ROUND((J657/SUM(I657,J657)),2)</f>
        <v>0.5:0.5</v>
      </c>
      <c r="O657" s="22">
        <v>3.4969999999999999</v>
      </c>
      <c r="P657" s="19"/>
    </row>
    <row r="658" spans="1:16" x14ac:dyDescent="0.35">
      <c r="A658" s="27"/>
      <c r="B658" s="22"/>
      <c r="C658" s="22"/>
      <c r="D658" t="s">
        <v>136</v>
      </c>
      <c r="E658" t="s">
        <v>478</v>
      </c>
      <c r="F658" s="22"/>
      <c r="I658" s="22"/>
      <c r="J658" s="22"/>
      <c r="K658" s="25"/>
      <c r="L658" s="7"/>
      <c r="M658" s="26"/>
      <c r="N658" s="22"/>
      <c r="O658" s="22"/>
      <c r="P658" s="19"/>
    </row>
    <row r="659" spans="1:16" x14ac:dyDescent="0.35">
      <c r="A659" s="27">
        <v>255</v>
      </c>
      <c r="B659" s="22" t="s">
        <v>469</v>
      </c>
      <c r="C659" s="22" t="s">
        <v>473</v>
      </c>
      <c r="D659" t="s">
        <v>84</v>
      </c>
      <c r="E659" t="s">
        <v>477</v>
      </c>
      <c r="F659" s="22">
        <v>116.99</v>
      </c>
      <c r="I659" s="22">
        <v>25</v>
      </c>
      <c r="J659" s="22">
        <v>75</v>
      </c>
      <c r="K659" s="25"/>
      <c r="L659" s="7"/>
      <c r="M659" s="26" t="str">
        <f>ROUND((I659/GCD(I659,J659)),1)&amp;":"&amp;ROUND((J659/GCD(I659,J659)),1)</f>
        <v>1:3</v>
      </c>
      <c r="N659" s="22" t="str">
        <f>ROUND((I659/SUM(I659,J659)), 2)&amp;":"&amp;ROUND((J659/SUM(I659,J659)),2)</f>
        <v>0.25:0.75</v>
      </c>
      <c r="O659" s="22">
        <v>2.85</v>
      </c>
      <c r="P659" s="19"/>
    </row>
    <row r="660" spans="1:16" x14ac:dyDescent="0.35">
      <c r="A660" s="27"/>
      <c r="B660" s="22"/>
      <c r="C660" s="22"/>
      <c r="D660" t="s">
        <v>136</v>
      </c>
      <c r="E660" t="s">
        <v>478</v>
      </c>
      <c r="F660" s="22"/>
      <c r="I660" s="22"/>
      <c r="J660" s="22"/>
      <c r="K660" s="25"/>
      <c r="L660" s="7"/>
      <c r="M660" s="26"/>
      <c r="N660" s="22"/>
      <c r="O660" s="22"/>
      <c r="P660" s="19"/>
    </row>
    <row r="661" spans="1:16" x14ac:dyDescent="0.35">
      <c r="A661" s="27">
        <v>256</v>
      </c>
      <c r="B661" s="22" t="s">
        <v>469</v>
      </c>
      <c r="C661" s="22" t="s">
        <v>474</v>
      </c>
      <c r="D661" t="s">
        <v>84</v>
      </c>
      <c r="E661" t="s">
        <v>477</v>
      </c>
      <c r="F661" s="22">
        <v>109.36</v>
      </c>
      <c r="I661" s="22">
        <v>0</v>
      </c>
      <c r="J661" s="22">
        <v>100</v>
      </c>
      <c r="K661" s="25"/>
      <c r="L661" s="7"/>
      <c r="M661" s="26" t="str">
        <f>ROUND((I661/GCD(I661,J661)),1)&amp;":"&amp;ROUND((J661/GCD(I661,J661)),1)</f>
        <v>0:1</v>
      </c>
      <c r="N661" s="22" t="str">
        <f>ROUND((I661/SUM(I661,J661)), 2)&amp;":"&amp;ROUND((J661/SUM(I661,J661)),2)</f>
        <v>0:1</v>
      </c>
      <c r="O661" s="22">
        <v>2.5910000000000002</v>
      </c>
      <c r="P661" s="19"/>
    </row>
    <row r="662" spans="1:16" x14ac:dyDescent="0.35">
      <c r="A662" s="27"/>
      <c r="B662" s="22"/>
      <c r="C662" s="22"/>
      <c r="D662" t="s">
        <v>136</v>
      </c>
      <c r="E662" t="s">
        <v>478</v>
      </c>
      <c r="F662" s="22"/>
      <c r="I662" s="22"/>
      <c r="J662" s="22"/>
      <c r="K662" s="25"/>
      <c r="L662" s="7"/>
      <c r="M662" s="26"/>
      <c r="N662" s="22"/>
      <c r="O662" s="22"/>
      <c r="P662" s="19"/>
    </row>
    <row r="663" spans="1:16" x14ac:dyDescent="0.35">
      <c r="A663" s="22">
        <v>257</v>
      </c>
      <c r="B663" s="22" t="s">
        <v>481</v>
      </c>
      <c r="C663" s="22" t="s">
        <v>485</v>
      </c>
      <c r="D663" t="s">
        <v>475</v>
      </c>
      <c r="E663" t="s">
        <v>478</v>
      </c>
      <c r="F663" s="22">
        <v>16</v>
      </c>
      <c r="I663" s="22">
        <v>10</v>
      </c>
      <c r="J663" s="22">
        <v>80</v>
      </c>
      <c r="K663" s="23">
        <v>10</v>
      </c>
      <c r="M663" s="24" t="str">
        <f>ROUND((I663/GCD(I663,J663,K663)),1)&amp;":"&amp;ROUND((J663/GCD(I663,J663,K663)),1)&amp;":"&amp;ROUND((K663/GCD(I663,J663,K663)),1)</f>
        <v>1:8:1</v>
      </c>
      <c r="N663" s="22" t="str">
        <f>ROUND((I663/SUM(I663,J663,K663)), 3)&amp;":"&amp;ROUND((J663/SUM(I663,J663,K663)),3)&amp;":"&amp;ROUND((K663/SUM(I663,J663,K663)),3)</f>
        <v>0.1:0.8:0.1</v>
      </c>
      <c r="O663" s="22">
        <v>13.438000000000001</v>
      </c>
      <c r="P663" s="19"/>
    </row>
    <row r="664" spans="1:16" x14ac:dyDescent="0.35">
      <c r="A664" s="22"/>
      <c r="B664" s="22"/>
      <c r="C664" s="22"/>
      <c r="D664" t="s">
        <v>476</v>
      </c>
      <c r="E664" t="s">
        <v>479</v>
      </c>
      <c r="F664" s="22"/>
      <c r="I664" s="22"/>
      <c r="J664" s="22"/>
      <c r="K664" s="23"/>
      <c r="M664" s="24"/>
      <c r="N664" s="22"/>
      <c r="O664" s="22"/>
      <c r="P664" s="19"/>
    </row>
    <row r="665" spans="1:16" x14ac:dyDescent="0.35">
      <c r="A665" s="22"/>
      <c r="B665" s="22"/>
      <c r="C665" s="22"/>
      <c r="D665" t="s">
        <v>329</v>
      </c>
      <c r="E665" t="s">
        <v>480</v>
      </c>
      <c r="F665" s="22"/>
      <c r="I665" s="22"/>
      <c r="J665" s="22"/>
      <c r="K665" s="23"/>
      <c r="M665" s="24"/>
      <c r="N665" s="22"/>
      <c r="O665" s="22"/>
      <c r="P665" s="19"/>
    </row>
    <row r="666" spans="1:16" x14ac:dyDescent="0.35">
      <c r="A666" s="22">
        <v>258</v>
      </c>
      <c r="B666" s="22" t="s">
        <v>481</v>
      </c>
      <c r="C666" s="22" t="s">
        <v>484</v>
      </c>
      <c r="D666" t="s">
        <v>475</v>
      </c>
      <c r="E666" t="s">
        <v>478</v>
      </c>
      <c r="F666" s="22">
        <v>34</v>
      </c>
      <c r="I666" s="22">
        <v>20</v>
      </c>
      <c r="J666" s="22">
        <v>60</v>
      </c>
      <c r="K666" s="23">
        <v>20</v>
      </c>
      <c r="M666" s="24" t="str">
        <f>ROUND((I666/GCD(I666,J666,K666)),1)&amp;":"&amp;ROUND((J666/GCD(I666,J666,K666)),1)&amp;":"&amp;ROUND((K666/GCD(I666,J666,K666)),1)</f>
        <v>1:3:1</v>
      </c>
      <c r="N666" s="22" t="str">
        <f>ROUND((I666/SUM(I666,J666,K666)), 3)&amp;":"&amp;ROUND((J666/SUM(I666,J666,K666)),3)&amp;":"&amp;ROUND((K666/SUM(I666,J666,K666)),3)</f>
        <v>0.2:0.6:0.2</v>
      </c>
      <c r="O666" s="22">
        <v>13.042</v>
      </c>
      <c r="P666" s="19"/>
    </row>
    <row r="667" spans="1:16" x14ac:dyDescent="0.35">
      <c r="A667" s="22"/>
      <c r="B667" s="22"/>
      <c r="C667" s="22"/>
      <c r="D667" t="s">
        <v>476</v>
      </c>
      <c r="E667" t="s">
        <v>479</v>
      </c>
      <c r="F667" s="22"/>
      <c r="I667" s="22"/>
      <c r="J667" s="22"/>
      <c r="K667" s="23"/>
      <c r="M667" s="24"/>
      <c r="N667" s="22"/>
      <c r="O667" s="22"/>
      <c r="P667" s="19"/>
    </row>
    <row r="668" spans="1:16" x14ac:dyDescent="0.35">
      <c r="A668" s="22"/>
      <c r="B668" s="22"/>
      <c r="C668" s="22"/>
      <c r="D668" t="s">
        <v>329</v>
      </c>
      <c r="E668" t="s">
        <v>480</v>
      </c>
      <c r="F668" s="22"/>
      <c r="I668" s="22"/>
      <c r="J668" s="22"/>
      <c r="K668" s="23"/>
      <c r="M668" s="24"/>
      <c r="N668" s="22"/>
      <c r="O668" s="22"/>
      <c r="P668" s="19"/>
    </row>
    <row r="669" spans="1:16" x14ac:dyDescent="0.35">
      <c r="A669" s="22">
        <v>259</v>
      </c>
      <c r="B669" s="22" t="s">
        <v>481</v>
      </c>
      <c r="C669" s="22" t="s">
        <v>483</v>
      </c>
      <c r="D669" t="s">
        <v>475</v>
      </c>
      <c r="E669" t="s">
        <v>478</v>
      </c>
      <c r="F669" s="22">
        <v>59</v>
      </c>
      <c r="I669" s="22">
        <v>30</v>
      </c>
      <c r="J669" s="22">
        <v>40</v>
      </c>
      <c r="K669" s="23">
        <v>30</v>
      </c>
      <c r="M669" s="24" t="str">
        <f>ROUND((I669/GCD(I669,J669,K669)),1)&amp;":"&amp;ROUND((J669/GCD(I669,J669,K669)),1)&amp;":"&amp;ROUND((K669/GCD(I669,J669,K669)),1)</f>
        <v>3:4:3</v>
      </c>
      <c r="N669" s="22" t="str">
        <f>ROUND((I669/SUM(I669,J669,K669)), 3)&amp;":"&amp;ROUND((J669/SUM(I669,J669,K669)),3)&amp;":"&amp;ROUND((K669/SUM(I669,J669,K669)),3)</f>
        <v>0.3:0.4:0.3</v>
      </c>
      <c r="O669" s="22">
        <v>10.356999999999999</v>
      </c>
      <c r="P669" s="19"/>
    </row>
    <row r="670" spans="1:16" x14ac:dyDescent="0.35">
      <c r="A670" s="22"/>
      <c r="B670" s="22"/>
      <c r="C670" s="22"/>
      <c r="D670" t="s">
        <v>476</v>
      </c>
      <c r="E670" t="s">
        <v>479</v>
      </c>
      <c r="F670" s="22"/>
      <c r="I670" s="22"/>
      <c r="J670" s="22"/>
      <c r="K670" s="23"/>
      <c r="M670" s="24"/>
      <c r="N670" s="22"/>
      <c r="O670" s="22"/>
      <c r="P670" s="19"/>
    </row>
    <row r="671" spans="1:16" x14ac:dyDescent="0.35">
      <c r="A671" s="22"/>
      <c r="B671" s="22"/>
      <c r="C671" s="22"/>
      <c r="D671" t="s">
        <v>329</v>
      </c>
      <c r="E671" t="s">
        <v>480</v>
      </c>
      <c r="F671" s="22"/>
      <c r="I671" s="22"/>
      <c r="J671" s="22"/>
      <c r="K671" s="23"/>
      <c r="M671" s="24"/>
      <c r="N671" s="22"/>
      <c r="O671" s="22"/>
      <c r="P671" s="19"/>
    </row>
    <row r="672" spans="1:16" x14ac:dyDescent="0.35">
      <c r="A672" s="22">
        <v>260</v>
      </c>
      <c r="B672" s="22" t="s">
        <v>481</v>
      </c>
      <c r="C672" s="22" t="s">
        <v>482</v>
      </c>
      <c r="D672" t="s">
        <v>475</v>
      </c>
      <c r="E672" t="s">
        <v>478</v>
      </c>
      <c r="F672" s="22">
        <v>102</v>
      </c>
      <c r="I672" s="22">
        <v>40</v>
      </c>
      <c r="J672" s="22">
        <v>20</v>
      </c>
      <c r="K672" s="23">
        <v>40</v>
      </c>
      <c r="M672" s="24" t="str">
        <f>ROUND((I672/GCD(I672,J672,K672)),1)&amp;":"&amp;ROUND((J672/GCD(I672,J672,K672)),1)&amp;":"&amp;ROUND((K672/GCD(I672,J672,K672)),1)</f>
        <v>2:1:2</v>
      </c>
      <c r="N672" s="22" t="str">
        <f>ROUND((I672/SUM(I672,J672,K672)), 3)&amp;":"&amp;ROUND((J672/SUM(I672,J672,K672)),3)&amp;":"&amp;ROUND((K672/SUM(I672,J672,K672)),3)</f>
        <v>0.4:0.2:0.4</v>
      </c>
      <c r="O672" s="22">
        <v>9.3680000000000003</v>
      </c>
      <c r="P672" s="19"/>
    </row>
    <row r="673" spans="1:16" x14ac:dyDescent="0.35">
      <c r="A673" s="22"/>
      <c r="B673" s="22"/>
      <c r="C673" s="22"/>
      <c r="D673" t="s">
        <v>476</v>
      </c>
      <c r="E673" t="s">
        <v>479</v>
      </c>
      <c r="F673" s="22"/>
      <c r="I673" s="22"/>
      <c r="J673" s="22"/>
      <c r="K673" s="23"/>
      <c r="M673" s="24"/>
      <c r="N673" s="22"/>
      <c r="O673" s="22"/>
      <c r="P673" s="19"/>
    </row>
    <row r="674" spans="1:16" x14ac:dyDescent="0.35">
      <c r="A674" s="22"/>
      <c r="B674" s="22"/>
      <c r="C674" s="22"/>
      <c r="D674" t="s">
        <v>329</v>
      </c>
      <c r="E674" t="s">
        <v>480</v>
      </c>
      <c r="F674" s="22"/>
      <c r="I674" s="22"/>
      <c r="J674" s="22"/>
      <c r="K674" s="23"/>
      <c r="M674" s="24"/>
      <c r="N674" s="22"/>
      <c r="O674" s="22"/>
      <c r="P674" s="19"/>
    </row>
    <row r="675" spans="1:16" x14ac:dyDescent="0.35">
      <c r="D675" t="s">
        <v>486</v>
      </c>
    </row>
    <row r="676" spans="1:16" x14ac:dyDescent="0.35">
      <c r="D676" t="s">
        <v>128</v>
      </c>
    </row>
  </sheetData>
  <mergeCells count="2624">
    <mergeCell ref="F628:F629"/>
    <mergeCell ref="F630:F631"/>
    <mergeCell ref="A650:A652"/>
    <mergeCell ref="B650:B652"/>
    <mergeCell ref="C650:C652"/>
    <mergeCell ref="F650:F652"/>
    <mergeCell ref="I650:I652"/>
    <mergeCell ref="J650:J652"/>
    <mergeCell ref="K650:K652"/>
    <mergeCell ref="M650:M652"/>
    <mergeCell ref="N650:N652"/>
    <mergeCell ref="O650:O652"/>
    <mergeCell ref="A644:A646"/>
    <mergeCell ref="B644:B646"/>
    <mergeCell ref="C644:C646"/>
    <mergeCell ref="F644:F646"/>
    <mergeCell ref="I644:I646"/>
    <mergeCell ref="J644:J646"/>
    <mergeCell ref="K644:K646"/>
    <mergeCell ref="M644:M646"/>
    <mergeCell ref="N644:N646"/>
    <mergeCell ref="O644:O646"/>
    <mergeCell ref="A647:A649"/>
    <mergeCell ref="B647:B649"/>
    <mergeCell ref="C647:C649"/>
    <mergeCell ref="F647:F649"/>
    <mergeCell ref="I647:I649"/>
    <mergeCell ref="J647:J649"/>
    <mergeCell ref="K647:K649"/>
    <mergeCell ref="M647:M649"/>
    <mergeCell ref="N647:N649"/>
    <mergeCell ref="O647:O649"/>
    <mergeCell ref="A638:A640"/>
    <mergeCell ref="B638:B640"/>
    <mergeCell ref="C638:C640"/>
    <mergeCell ref="F638:F640"/>
    <mergeCell ref="I638:I640"/>
    <mergeCell ref="J638:J640"/>
    <mergeCell ref="K638:K640"/>
    <mergeCell ref="M638:M640"/>
    <mergeCell ref="N638:N640"/>
    <mergeCell ref="O638:O640"/>
    <mergeCell ref="A641:A643"/>
    <mergeCell ref="B641:B643"/>
    <mergeCell ref="C641:C643"/>
    <mergeCell ref="F641:F643"/>
    <mergeCell ref="I641:I643"/>
    <mergeCell ref="J641:J643"/>
    <mergeCell ref="K641:K643"/>
    <mergeCell ref="M641:M643"/>
    <mergeCell ref="N641:N643"/>
    <mergeCell ref="O641:O643"/>
    <mergeCell ref="C632:C634"/>
    <mergeCell ref="B632:B634"/>
    <mergeCell ref="A632:A634"/>
    <mergeCell ref="F632:F634"/>
    <mergeCell ref="I632:I634"/>
    <mergeCell ref="J632:J634"/>
    <mergeCell ref="K632:K634"/>
    <mergeCell ref="M632:M634"/>
    <mergeCell ref="N632:N634"/>
    <mergeCell ref="O632:O634"/>
    <mergeCell ref="A635:A637"/>
    <mergeCell ref="B635:B637"/>
    <mergeCell ref="C635:C637"/>
    <mergeCell ref="F635:F637"/>
    <mergeCell ref="I635:I637"/>
    <mergeCell ref="J635:J637"/>
    <mergeCell ref="K635:K637"/>
    <mergeCell ref="M635:M637"/>
    <mergeCell ref="N635:N637"/>
    <mergeCell ref="O635:O637"/>
    <mergeCell ref="O614:O615"/>
    <mergeCell ref="I616:I617"/>
    <mergeCell ref="J616:J617"/>
    <mergeCell ref="K616:K617"/>
    <mergeCell ref="M616:M617"/>
    <mergeCell ref="N616:N617"/>
    <mergeCell ref="O616:O617"/>
    <mergeCell ref="I618:I619"/>
    <mergeCell ref="J618:J619"/>
    <mergeCell ref="K618:K619"/>
    <mergeCell ref="M618:M619"/>
    <mergeCell ref="A628:A629"/>
    <mergeCell ref="B628:B629"/>
    <mergeCell ref="C628:C629"/>
    <mergeCell ref="C630:C631"/>
    <mergeCell ref="A630:A631"/>
    <mergeCell ref="B630:B631"/>
    <mergeCell ref="I628:I629"/>
    <mergeCell ref="J628:J629"/>
    <mergeCell ref="K628:K629"/>
    <mergeCell ref="M628:M629"/>
    <mergeCell ref="N628:N629"/>
    <mergeCell ref="O628:O629"/>
    <mergeCell ref="I630:I631"/>
    <mergeCell ref="J630:J631"/>
    <mergeCell ref="K630:K631"/>
    <mergeCell ref="M630:M631"/>
    <mergeCell ref="N630:N631"/>
    <mergeCell ref="O630:O631"/>
    <mergeCell ref="N618:N619"/>
    <mergeCell ref="O618:O619"/>
    <mergeCell ref="A614:A615"/>
    <mergeCell ref="B614:B615"/>
    <mergeCell ref="A616:A617"/>
    <mergeCell ref="B616:B617"/>
    <mergeCell ref="A618:A619"/>
    <mergeCell ref="B618:B619"/>
    <mergeCell ref="C614:C615"/>
    <mergeCell ref="C618:C619"/>
    <mergeCell ref="C616:C617"/>
    <mergeCell ref="K622:K623"/>
    <mergeCell ref="M622:M623"/>
    <mergeCell ref="N622:N623"/>
    <mergeCell ref="O622:O623"/>
    <mergeCell ref="I624:I625"/>
    <mergeCell ref="J624:J625"/>
    <mergeCell ref="K624:K625"/>
    <mergeCell ref="M624:M625"/>
    <mergeCell ref="N624:N625"/>
    <mergeCell ref="O624:O625"/>
    <mergeCell ref="F614:F615"/>
    <mergeCell ref="F616:F617"/>
    <mergeCell ref="F618:F619"/>
    <mergeCell ref="F620:F621"/>
    <mergeCell ref="F622:F623"/>
    <mergeCell ref="F624:F625"/>
    <mergeCell ref="I614:I615"/>
    <mergeCell ref="J614:J615"/>
    <mergeCell ref="K614:K615"/>
    <mergeCell ref="M614:M615"/>
    <mergeCell ref="N614:N615"/>
    <mergeCell ref="A620:A621"/>
    <mergeCell ref="B620:B621"/>
    <mergeCell ref="A622:A623"/>
    <mergeCell ref="N600:N601"/>
    <mergeCell ref="O600:O601"/>
    <mergeCell ref="I592:I593"/>
    <mergeCell ref="J592:J593"/>
    <mergeCell ref="K592:K593"/>
    <mergeCell ref="M592:M593"/>
    <mergeCell ref="N592:N593"/>
    <mergeCell ref="O592:O593"/>
    <mergeCell ref="I594:I595"/>
    <mergeCell ref="J594:J595"/>
    <mergeCell ref="K594:K595"/>
    <mergeCell ref="M594:M595"/>
    <mergeCell ref="N594:N595"/>
    <mergeCell ref="O594:O595"/>
    <mergeCell ref="I596:I597"/>
    <mergeCell ref="J596:J597"/>
    <mergeCell ref="K596:K597"/>
    <mergeCell ref="M596:M597"/>
    <mergeCell ref="N596:N597"/>
    <mergeCell ref="O596:O597"/>
    <mergeCell ref="I598:I599"/>
    <mergeCell ref="J598:J599"/>
    <mergeCell ref="K598:K599"/>
    <mergeCell ref="M598:M599"/>
    <mergeCell ref="N598:N599"/>
    <mergeCell ref="O598:O599"/>
    <mergeCell ref="I600:I601"/>
    <mergeCell ref="J600:J601"/>
    <mergeCell ref="K600:K601"/>
    <mergeCell ref="M600:M601"/>
    <mergeCell ref="A592:A593"/>
    <mergeCell ref="B592:B593"/>
    <mergeCell ref="C592:C593"/>
    <mergeCell ref="C594:C595"/>
    <mergeCell ref="C596:C597"/>
    <mergeCell ref="C598:C599"/>
    <mergeCell ref="C600:C601"/>
    <mergeCell ref="B594:B595"/>
    <mergeCell ref="B596:B597"/>
    <mergeCell ref="B598:B599"/>
    <mergeCell ref="A594:A595"/>
    <mergeCell ref="A596:A597"/>
    <mergeCell ref="A598:A599"/>
    <mergeCell ref="A600:A601"/>
    <mergeCell ref="B600:B601"/>
    <mergeCell ref="F592:F593"/>
    <mergeCell ref="F594:F595"/>
    <mergeCell ref="F596:F597"/>
    <mergeCell ref="F598:F599"/>
    <mergeCell ref="F600:F601"/>
    <mergeCell ref="O444:O446"/>
    <mergeCell ref="O396:O397"/>
    <mergeCell ref="O398:O400"/>
    <mergeCell ref="O401:O403"/>
    <mergeCell ref="O404:O406"/>
    <mergeCell ref="O407:O409"/>
    <mergeCell ref="O410:O411"/>
    <mergeCell ref="O412:O414"/>
    <mergeCell ref="O418:O420"/>
    <mergeCell ref="O415:O417"/>
    <mergeCell ref="O421:O423"/>
    <mergeCell ref="O424:O426"/>
    <mergeCell ref="O427:O429"/>
    <mergeCell ref="O430:O432"/>
    <mergeCell ref="O433:O434"/>
    <mergeCell ref="O435:O437"/>
    <mergeCell ref="O438:O440"/>
    <mergeCell ref="O230:O232"/>
    <mergeCell ref="O180:O181"/>
    <mergeCell ref="O182:O183"/>
    <mergeCell ref="O184:O186"/>
    <mergeCell ref="F553:F555"/>
    <mergeCell ref="F556:F558"/>
    <mergeCell ref="F559:F561"/>
    <mergeCell ref="F562:F564"/>
    <mergeCell ref="F565:F567"/>
    <mergeCell ref="F568:F570"/>
    <mergeCell ref="A553:A555"/>
    <mergeCell ref="B553:B555"/>
    <mergeCell ref="C553:C555"/>
    <mergeCell ref="A556:A558"/>
    <mergeCell ref="A559:A561"/>
    <mergeCell ref="B556:B558"/>
    <mergeCell ref="B559:B561"/>
    <mergeCell ref="C556:C558"/>
    <mergeCell ref="C559:C561"/>
    <mergeCell ref="A562:A564"/>
    <mergeCell ref="A565:A567"/>
    <mergeCell ref="A568:A570"/>
    <mergeCell ref="B562:B564"/>
    <mergeCell ref="C562:C564"/>
    <mergeCell ref="B565:B567"/>
    <mergeCell ref="C565:C567"/>
    <mergeCell ref="B568:B570"/>
    <mergeCell ref="C568:C570"/>
    <mergeCell ref="A541:A543"/>
    <mergeCell ref="B541:B543"/>
    <mergeCell ref="C541:C543"/>
    <mergeCell ref="F541:F543"/>
    <mergeCell ref="I541:I543"/>
    <mergeCell ref="J541:J543"/>
    <mergeCell ref="K541:K543"/>
    <mergeCell ref="M541:M543"/>
    <mergeCell ref="N541:N543"/>
    <mergeCell ref="O541:O543"/>
    <mergeCell ref="A544:A546"/>
    <mergeCell ref="B544:B546"/>
    <mergeCell ref="C544:C546"/>
    <mergeCell ref="F544:F546"/>
    <mergeCell ref="I544:I546"/>
    <mergeCell ref="J544:J546"/>
    <mergeCell ref="K544:K546"/>
    <mergeCell ref="M544:M546"/>
    <mergeCell ref="N544:N546"/>
    <mergeCell ref="O544:O546"/>
    <mergeCell ref="O58:O60"/>
    <mergeCell ref="O61:O64"/>
    <mergeCell ref="O65:O68"/>
    <mergeCell ref="O69:O72"/>
    <mergeCell ref="O73:O76"/>
    <mergeCell ref="K77:K79"/>
    <mergeCell ref="O77:O79"/>
    <mergeCell ref="A538:A540"/>
    <mergeCell ref="B538:B540"/>
    <mergeCell ref="C538:C540"/>
    <mergeCell ref="F538:F540"/>
    <mergeCell ref="I538:I540"/>
    <mergeCell ref="J538:J540"/>
    <mergeCell ref="K538:K540"/>
    <mergeCell ref="M538:M540"/>
    <mergeCell ref="N538:N540"/>
    <mergeCell ref="O538:O540"/>
    <mergeCell ref="A532:A534"/>
    <mergeCell ref="B532:B534"/>
    <mergeCell ref="C532:C534"/>
    <mergeCell ref="F532:F534"/>
    <mergeCell ref="I532:I534"/>
    <mergeCell ref="J532:J534"/>
    <mergeCell ref="K532:K534"/>
    <mergeCell ref="M532:M534"/>
    <mergeCell ref="N532:N534"/>
    <mergeCell ref="O532:O534"/>
    <mergeCell ref="A535:A537"/>
    <mergeCell ref="B535:B537"/>
    <mergeCell ref="C535:C537"/>
    <mergeCell ref="F535:F537"/>
    <mergeCell ref="I535:I537"/>
    <mergeCell ref="J535:J537"/>
    <mergeCell ref="K535:K537"/>
    <mergeCell ref="M535:M537"/>
    <mergeCell ref="N535:N537"/>
    <mergeCell ref="O535:O537"/>
    <mergeCell ref="O41:O43"/>
    <mergeCell ref="O451:O452"/>
    <mergeCell ref="O453:O454"/>
    <mergeCell ref="A526:A528"/>
    <mergeCell ref="B526:B528"/>
    <mergeCell ref="C526:C528"/>
    <mergeCell ref="F526:F528"/>
    <mergeCell ref="I526:I528"/>
    <mergeCell ref="J526:J528"/>
    <mergeCell ref="M526:M528"/>
    <mergeCell ref="N526:N528"/>
    <mergeCell ref="O526:O528"/>
    <mergeCell ref="A529:A531"/>
    <mergeCell ref="B529:B531"/>
    <mergeCell ref="C529:C531"/>
    <mergeCell ref="F529:F531"/>
    <mergeCell ref="I529:I531"/>
    <mergeCell ref="J529:J531"/>
    <mergeCell ref="M529:M531"/>
    <mergeCell ref="N529:N531"/>
    <mergeCell ref="O529:O531"/>
    <mergeCell ref="K526:K528"/>
    <mergeCell ref="K529:K531"/>
    <mergeCell ref="O514:O516"/>
    <mergeCell ref="O517:O519"/>
    <mergeCell ref="A517:A519"/>
    <mergeCell ref="B517:B519"/>
    <mergeCell ref="C517:C519"/>
    <mergeCell ref="F517:F519"/>
    <mergeCell ref="I517:I519"/>
    <mergeCell ref="J517:J519"/>
    <mergeCell ref="K517:K519"/>
    <mergeCell ref="A520:A522"/>
    <mergeCell ref="B520:B522"/>
    <mergeCell ref="C520:C522"/>
    <mergeCell ref="F520:F522"/>
    <mergeCell ref="I520:I522"/>
    <mergeCell ref="J520:J522"/>
    <mergeCell ref="M520:M522"/>
    <mergeCell ref="N520:N522"/>
    <mergeCell ref="O520:O522"/>
    <mergeCell ref="A523:A525"/>
    <mergeCell ref="B523:B525"/>
    <mergeCell ref="C523:C525"/>
    <mergeCell ref="F523:F525"/>
    <mergeCell ref="I523:I525"/>
    <mergeCell ref="J523:J525"/>
    <mergeCell ref="M523:M525"/>
    <mergeCell ref="N523:N525"/>
    <mergeCell ref="O523:O525"/>
    <mergeCell ref="K520:K522"/>
    <mergeCell ref="K523:K525"/>
    <mergeCell ref="O258:O259"/>
    <mergeCell ref="O260:O262"/>
    <mergeCell ref="O263:O265"/>
    <mergeCell ref="O266:O268"/>
    <mergeCell ref="O269:O271"/>
    <mergeCell ref="O272:O274"/>
    <mergeCell ref="O275:O277"/>
    <mergeCell ref="O278:O280"/>
    <mergeCell ref="O281:O283"/>
    <mergeCell ref="O284:O286"/>
    <mergeCell ref="O287:O289"/>
    <mergeCell ref="O106:O107"/>
    <mergeCell ref="O108:O109"/>
    <mergeCell ref="O110:O112"/>
    <mergeCell ref="O113:O115"/>
    <mergeCell ref="O116:O118"/>
    <mergeCell ref="O119:O121"/>
    <mergeCell ref="O122:O124"/>
    <mergeCell ref="O211:O212"/>
    <mergeCell ref="O213:O214"/>
    <mergeCell ref="O215:O216"/>
    <mergeCell ref="O217:O218"/>
    <mergeCell ref="O127:O129"/>
    <mergeCell ref="O130:O132"/>
    <mergeCell ref="O133:O135"/>
    <mergeCell ref="O136:O137"/>
    <mergeCell ref="O141:O142"/>
    <mergeCell ref="O143:O145"/>
    <mergeCell ref="O146:O148"/>
    <mergeCell ref="O149:O151"/>
    <mergeCell ref="O152:O153"/>
    <mergeCell ref="O154:O155"/>
    <mergeCell ref="A514:A516"/>
    <mergeCell ref="B514:B516"/>
    <mergeCell ref="C514:C516"/>
    <mergeCell ref="F514:F516"/>
    <mergeCell ref="I514:I516"/>
    <mergeCell ref="J514:J516"/>
    <mergeCell ref="K514:K516"/>
    <mergeCell ref="M514:M516"/>
    <mergeCell ref="N514:N516"/>
    <mergeCell ref="F508:F509"/>
    <mergeCell ref="I508:I509"/>
    <mergeCell ref="J508:J509"/>
    <mergeCell ref="K508:K509"/>
    <mergeCell ref="M508:M509"/>
    <mergeCell ref="N508:N509"/>
    <mergeCell ref="O498:O499"/>
    <mergeCell ref="O500:O501"/>
    <mergeCell ref="O502:O503"/>
    <mergeCell ref="O504:O505"/>
    <mergeCell ref="A502:A503"/>
    <mergeCell ref="A512:A513"/>
    <mergeCell ref="B512:B513"/>
    <mergeCell ref="C512:C513"/>
    <mergeCell ref="F512:F513"/>
    <mergeCell ref="I512:I513"/>
    <mergeCell ref="J512:J513"/>
    <mergeCell ref="K512:K513"/>
    <mergeCell ref="M512:M513"/>
    <mergeCell ref="N512:N513"/>
    <mergeCell ref="C504:C505"/>
    <mergeCell ref="F504:F505"/>
    <mergeCell ref="I504:I505"/>
    <mergeCell ref="O28:O29"/>
    <mergeCell ref="O44:O45"/>
    <mergeCell ref="O510:O511"/>
    <mergeCell ref="O512:O513"/>
    <mergeCell ref="O30:O31"/>
    <mergeCell ref="O32:O33"/>
    <mergeCell ref="O219:O221"/>
    <mergeCell ref="O222:O224"/>
    <mergeCell ref="O225:O227"/>
    <mergeCell ref="A506:A507"/>
    <mergeCell ref="O34:O35"/>
    <mergeCell ref="O506:O507"/>
    <mergeCell ref="O508:O509"/>
    <mergeCell ref="F506:F507"/>
    <mergeCell ref="I506:I507"/>
    <mergeCell ref="J506:J507"/>
    <mergeCell ref="K506:K507"/>
    <mergeCell ref="M506:M507"/>
    <mergeCell ref="N506:N507"/>
    <mergeCell ref="B508:B509"/>
    <mergeCell ref="C508:C509"/>
    <mergeCell ref="A510:A511"/>
    <mergeCell ref="B510:B511"/>
    <mergeCell ref="C510:C511"/>
    <mergeCell ref="F510:F511"/>
    <mergeCell ref="I510:I511"/>
    <mergeCell ref="J510:J511"/>
    <mergeCell ref="K510:K511"/>
    <mergeCell ref="M510:M511"/>
    <mergeCell ref="N510:N511"/>
    <mergeCell ref="O36:O37"/>
    <mergeCell ref="O340:O342"/>
    <mergeCell ref="O343:O345"/>
    <mergeCell ref="O346:O348"/>
    <mergeCell ref="O349:O351"/>
    <mergeCell ref="O352:O354"/>
    <mergeCell ref="A508:A509"/>
    <mergeCell ref="B506:B507"/>
    <mergeCell ref="C506:C507"/>
    <mergeCell ref="O290:O292"/>
    <mergeCell ref="O293:O294"/>
    <mergeCell ref="O295:O297"/>
    <mergeCell ref="O298:O300"/>
    <mergeCell ref="O301:O303"/>
    <mergeCell ref="O304:O306"/>
    <mergeCell ref="O307:O309"/>
    <mergeCell ref="O310:O312"/>
    <mergeCell ref="O313:O315"/>
    <mergeCell ref="B502:B503"/>
    <mergeCell ref="C502:C503"/>
    <mergeCell ref="F502:F503"/>
    <mergeCell ref="I502:I503"/>
    <mergeCell ref="J502:J503"/>
    <mergeCell ref="K502:K503"/>
    <mergeCell ref="M502:M503"/>
    <mergeCell ref="N502:N503"/>
    <mergeCell ref="A504:A505"/>
    <mergeCell ref="B504:B505"/>
    <mergeCell ref="J504:J505"/>
    <mergeCell ref="K504:K505"/>
    <mergeCell ref="M504:M505"/>
    <mergeCell ref="N504:N505"/>
    <mergeCell ref="O441:O443"/>
    <mergeCell ref="A498:A499"/>
    <mergeCell ref="O17:O19"/>
    <mergeCell ref="O355:O357"/>
    <mergeCell ref="O358:O360"/>
    <mergeCell ref="O361:O363"/>
    <mergeCell ref="O364:O366"/>
    <mergeCell ref="O367:O369"/>
    <mergeCell ref="O370:O372"/>
    <mergeCell ref="O373:O375"/>
    <mergeCell ref="O376:O378"/>
    <mergeCell ref="O20:O21"/>
    <mergeCell ref="O156:O157"/>
    <mergeCell ref="O158:O159"/>
    <mergeCell ref="O160:O161"/>
    <mergeCell ref="O162:O163"/>
    <mergeCell ref="O164:O165"/>
    <mergeCell ref="O24:O25"/>
    <mergeCell ref="O26:O27"/>
    <mergeCell ref="O316:O318"/>
    <mergeCell ref="O319:O321"/>
    <mergeCell ref="O322:O324"/>
    <mergeCell ref="O38:O40"/>
    <mergeCell ref="O248:O249"/>
    <mergeCell ref="O250:O251"/>
    <mergeCell ref="O252:O253"/>
    <mergeCell ref="O254:O255"/>
    <mergeCell ref="O256:O257"/>
    <mergeCell ref="O325:O327"/>
    <mergeCell ref="O328:O330"/>
    <mergeCell ref="O331:O333"/>
    <mergeCell ref="O334:O336"/>
    <mergeCell ref="O337:O339"/>
    <mergeCell ref="O187:O189"/>
    <mergeCell ref="B498:B499"/>
    <mergeCell ref="C498:C499"/>
    <mergeCell ref="F498:F499"/>
    <mergeCell ref="I498:I499"/>
    <mergeCell ref="J498:J499"/>
    <mergeCell ref="K498:K499"/>
    <mergeCell ref="M498:M499"/>
    <mergeCell ref="N498:N499"/>
    <mergeCell ref="A500:A501"/>
    <mergeCell ref="B500:B501"/>
    <mergeCell ref="C500:C501"/>
    <mergeCell ref="F500:F501"/>
    <mergeCell ref="I500:I501"/>
    <mergeCell ref="J500:J501"/>
    <mergeCell ref="K500:K501"/>
    <mergeCell ref="M500:M501"/>
    <mergeCell ref="N500:N501"/>
    <mergeCell ref="O455:O457"/>
    <mergeCell ref="O458:O460"/>
    <mergeCell ref="O461:O463"/>
    <mergeCell ref="O464:O466"/>
    <mergeCell ref="O467:O469"/>
    <mergeCell ref="O470:O472"/>
    <mergeCell ref="O473:O475"/>
    <mergeCell ref="O476:O478"/>
    <mergeCell ref="O479:O481"/>
    <mergeCell ref="O46:O48"/>
    <mergeCell ref="O49:O51"/>
    <mergeCell ref="O52:O54"/>
    <mergeCell ref="O55:O57"/>
    <mergeCell ref="O138:O140"/>
    <mergeCell ref="O2:O3"/>
    <mergeCell ref="O4:O5"/>
    <mergeCell ref="O6:O7"/>
    <mergeCell ref="O8:O9"/>
    <mergeCell ref="O379:O381"/>
    <mergeCell ref="O382:O384"/>
    <mergeCell ref="O242:O243"/>
    <mergeCell ref="O244:O245"/>
    <mergeCell ref="O246:O247"/>
    <mergeCell ref="O385:O387"/>
    <mergeCell ref="O388:O389"/>
    <mergeCell ref="O392:O393"/>
    <mergeCell ref="O390:O391"/>
    <mergeCell ref="O394:O395"/>
    <mergeCell ref="O228:O229"/>
    <mergeCell ref="O10:O11"/>
    <mergeCell ref="O12:O14"/>
    <mergeCell ref="O15:O16"/>
    <mergeCell ref="A451:A452"/>
    <mergeCell ref="B451:B452"/>
    <mergeCell ref="C451:C452"/>
    <mergeCell ref="C453:C454"/>
    <mergeCell ref="A453:A454"/>
    <mergeCell ref="B453:B454"/>
    <mergeCell ref="F451:F452"/>
    <mergeCell ref="I451:I452"/>
    <mergeCell ref="J451:J452"/>
    <mergeCell ref="K451:K452"/>
    <mergeCell ref="M451:M452"/>
    <mergeCell ref="N451:N452"/>
    <mergeCell ref="F453:F454"/>
    <mergeCell ref="I453:I454"/>
    <mergeCell ref="J453:J454"/>
    <mergeCell ref="K453:K454"/>
    <mergeCell ref="M453:M454"/>
    <mergeCell ref="N453:N454"/>
    <mergeCell ref="C447:C448"/>
    <mergeCell ref="B447:B448"/>
    <mergeCell ref="A447:A448"/>
    <mergeCell ref="A449:A450"/>
    <mergeCell ref="B449:B450"/>
    <mergeCell ref="C449:C450"/>
    <mergeCell ref="F447:F448"/>
    <mergeCell ref="F449:F450"/>
    <mergeCell ref="I447:I448"/>
    <mergeCell ref="J447:J448"/>
    <mergeCell ref="K447:K448"/>
    <mergeCell ref="M447:M448"/>
    <mergeCell ref="N447:N448"/>
    <mergeCell ref="I449:I450"/>
    <mergeCell ref="J449:J450"/>
    <mergeCell ref="K449:K450"/>
    <mergeCell ref="M449:M450"/>
    <mergeCell ref="N449:N450"/>
    <mergeCell ref="J435:J437"/>
    <mergeCell ref="K435:K437"/>
    <mergeCell ref="M435:M437"/>
    <mergeCell ref="N435:N437"/>
    <mergeCell ref="I438:I440"/>
    <mergeCell ref="J438:J440"/>
    <mergeCell ref="K438:K440"/>
    <mergeCell ref="M438:M440"/>
    <mergeCell ref="N438:N440"/>
    <mergeCell ref="I441:I443"/>
    <mergeCell ref="J441:J443"/>
    <mergeCell ref="K441:K443"/>
    <mergeCell ref="M441:M443"/>
    <mergeCell ref="N441:N443"/>
    <mergeCell ref="I444:I446"/>
    <mergeCell ref="J444:J446"/>
    <mergeCell ref="K444:K446"/>
    <mergeCell ref="M444:M446"/>
    <mergeCell ref="N444:N446"/>
    <mergeCell ref="M424:M426"/>
    <mergeCell ref="N424:N426"/>
    <mergeCell ref="M427:M429"/>
    <mergeCell ref="N427:N429"/>
    <mergeCell ref="M430:M432"/>
    <mergeCell ref="N430:N432"/>
    <mergeCell ref="A433:A434"/>
    <mergeCell ref="B433:B434"/>
    <mergeCell ref="C433:C434"/>
    <mergeCell ref="C435:C437"/>
    <mergeCell ref="C438:C440"/>
    <mergeCell ref="C441:C443"/>
    <mergeCell ref="C444:C446"/>
    <mergeCell ref="A435:A437"/>
    <mergeCell ref="B435:B437"/>
    <mergeCell ref="A438:A440"/>
    <mergeCell ref="B438:B440"/>
    <mergeCell ref="A441:A443"/>
    <mergeCell ref="B441:B443"/>
    <mergeCell ref="A444:A446"/>
    <mergeCell ref="B444:B446"/>
    <mergeCell ref="F433:F434"/>
    <mergeCell ref="F435:F437"/>
    <mergeCell ref="F438:F440"/>
    <mergeCell ref="F441:F443"/>
    <mergeCell ref="F444:F446"/>
    <mergeCell ref="I433:I434"/>
    <mergeCell ref="J433:J434"/>
    <mergeCell ref="K433:K434"/>
    <mergeCell ref="M433:M434"/>
    <mergeCell ref="N433:N434"/>
    <mergeCell ref="I435:I437"/>
    <mergeCell ref="A424:A426"/>
    <mergeCell ref="B424:B426"/>
    <mergeCell ref="C424:C426"/>
    <mergeCell ref="C427:C429"/>
    <mergeCell ref="C430:C432"/>
    <mergeCell ref="A427:A429"/>
    <mergeCell ref="B427:B429"/>
    <mergeCell ref="A430:A432"/>
    <mergeCell ref="B430:B432"/>
    <mergeCell ref="F424:F426"/>
    <mergeCell ref="F427:F429"/>
    <mergeCell ref="F430:F432"/>
    <mergeCell ref="I424:I426"/>
    <mergeCell ref="J424:J426"/>
    <mergeCell ref="K424:K426"/>
    <mergeCell ref="I427:I429"/>
    <mergeCell ref="J427:J429"/>
    <mergeCell ref="K427:K429"/>
    <mergeCell ref="I430:I432"/>
    <mergeCell ref="J430:J432"/>
    <mergeCell ref="K430:K432"/>
    <mergeCell ref="N136:N137"/>
    <mergeCell ref="N138:N140"/>
    <mergeCell ref="N141:N142"/>
    <mergeCell ref="N143:N145"/>
    <mergeCell ref="N146:N148"/>
    <mergeCell ref="N198:N200"/>
    <mergeCell ref="N201:N202"/>
    <mergeCell ref="N203:N205"/>
    <mergeCell ref="N206:N207"/>
    <mergeCell ref="N208:N210"/>
    <mergeCell ref="N149:N151"/>
    <mergeCell ref="N152:N153"/>
    <mergeCell ref="N154:N155"/>
    <mergeCell ref="N156:N157"/>
    <mergeCell ref="N158:N159"/>
    <mergeCell ref="N160:N161"/>
    <mergeCell ref="N162:N163"/>
    <mergeCell ref="N164:N165"/>
    <mergeCell ref="N166:N167"/>
    <mergeCell ref="N180:N181"/>
    <mergeCell ref="N182:N183"/>
    <mergeCell ref="N184:N186"/>
    <mergeCell ref="N187:N189"/>
    <mergeCell ref="N190:N192"/>
    <mergeCell ref="N193:N195"/>
    <mergeCell ref="N196:N197"/>
    <mergeCell ref="N168:N169"/>
    <mergeCell ref="N170:N172"/>
    <mergeCell ref="N173:N174"/>
    <mergeCell ref="N175:N177"/>
    <mergeCell ref="N178:N179"/>
    <mergeCell ref="N69:N72"/>
    <mergeCell ref="N73:N76"/>
    <mergeCell ref="N77:N79"/>
    <mergeCell ref="N80:N81"/>
    <mergeCell ref="N82:N83"/>
    <mergeCell ref="N84:N85"/>
    <mergeCell ref="N86:N87"/>
    <mergeCell ref="N88:N89"/>
    <mergeCell ref="N90:N91"/>
    <mergeCell ref="N92:N93"/>
    <mergeCell ref="N116:N118"/>
    <mergeCell ref="N119:N121"/>
    <mergeCell ref="N122:N124"/>
    <mergeCell ref="N125:N126"/>
    <mergeCell ref="N127:N129"/>
    <mergeCell ref="N130:N132"/>
    <mergeCell ref="N133:N135"/>
    <mergeCell ref="N94:N95"/>
    <mergeCell ref="N96:N97"/>
    <mergeCell ref="N98:N99"/>
    <mergeCell ref="N100:N102"/>
    <mergeCell ref="N103:N105"/>
    <mergeCell ref="N106:N107"/>
    <mergeCell ref="N108:N109"/>
    <mergeCell ref="N110:N112"/>
    <mergeCell ref="N113:N115"/>
    <mergeCell ref="N32:N33"/>
    <mergeCell ref="N34:N35"/>
    <mergeCell ref="N36:N37"/>
    <mergeCell ref="N38:N40"/>
    <mergeCell ref="N41:N43"/>
    <mergeCell ref="N44:N45"/>
    <mergeCell ref="N46:N48"/>
    <mergeCell ref="N49:N51"/>
    <mergeCell ref="N52:N54"/>
    <mergeCell ref="N55:N57"/>
    <mergeCell ref="N58:N60"/>
    <mergeCell ref="N61:N64"/>
    <mergeCell ref="N65:N68"/>
    <mergeCell ref="N2:N3"/>
    <mergeCell ref="N4:N5"/>
    <mergeCell ref="N6:N7"/>
    <mergeCell ref="N8:N9"/>
    <mergeCell ref="N10:N11"/>
    <mergeCell ref="N12:N14"/>
    <mergeCell ref="N17:N19"/>
    <mergeCell ref="N20:N21"/>
    <mergeCell ref="N15:N16"/>
    <mergeCell ref="N22:N23"/>
    <mergeCell ref="N24:N25"/>
    <mergeCell ref="N26:N27"/>
    <mergeCell ref="N28:N29"/>
    <mergeCell ref="N30:N31"/>
    <mergeCell ref="K178:K179"/>
    <mergeCell ref="A173:A174"/>
    <mergeCell ref="B173:B174"/>
    <mergeCell ref="C173:C174"/>
    <mergeCell ref="F173:F174"/>
    <mergeCell ref="I173:I174"/>
    <mergeCell ref="J173:J174"/>
    <mergeCell ref="K173:K174"/>
    <mergeCell ref="A182:A183"/>
    <mergeCell ref="B182:B183"/>
    <mergeCell ref="C182:C183"/>
    <mergeCell ref="F182:F183"/>
    <mergeCell ref="I182:I183"/>
    <mergeCell ref="J182:J183"/>
    <mergeCell ref="K182:K183"/>
    <mergeCell ref="M182:M183"/>
    <mergeCell ref="A178:A179"/>
    <mergeCell ref="B178:B179"/>
    <mergeCell ref="C178:C179"/>
    <mergeCell ref="F178:F179"/>
    <mergeCell ref="M178:M179"/>
    <mergeCell ref="A180:A181"/>
    <mergeCell ref="B180:B181"/>
    <mergeCell ref="C180:C181"/>
    <mergeCell ref="F180:F181"/>
    <mergeCell ref="I180:I181"/>
    <mergeCell ref="J180:J181"/>
    <mergeCell ref="K180:K181"/>
    <mergeCell ref="M180:M181"/>
    <mergeCell ref="I178:I179"/>
    <mergeCell ref="J178:J179"/>
    <mergeCell ref="A166:A167"/>
    <mergeCell ref="B166:B167"/>
    <mergeCell ref="C166:C167"/>
    <mergeCell ref="F166:F167"/>
    <mergeCell ref="I166:I167"/>
    <mergeCell ref="J166:J167"/>
    <mergeCell ref="K166:K167"/>
    <mergeCell ref="M166:M167"/>
    <mergeCell ref="M173:M174"/>
    <mergeCell ref="A175:A177"/>
    <mergeCell ref="B175:B177"/>
    <mergeCell ref="C175:C177"/>
    <mergeCell ref="F175:F177"/>
    <mergeCell ref="M175:M177"/>
    <mergeCell ref="A170:A172"/>
    <mergeCell ref="B170:B172"/>
    <mergeCell ref="C170:C172"/>
    <mergeCell ref="F170:F172"/>
    <mergeCell ref="I170:I172"/>
    <mergeCell ref="J170:J172"/>
    <mergeCell ref="K170:K172"/>
    <mergeCell ref="M170:M172"/>
    <mergeCell ref="I175:I177"/>
    <mergeCell ref="J175:J177"/>
    <mergeCell ref="K175:K177"/>
    <mergeCell ref="A160:A161"/>
    <mergeCell ref="B160:B161"/>
    <mergeCell ref="C160:C161"/>
    <mergeCell ref="F160:F161"/>
    <mergeCell ref="I160:I161"/>
    <mergeCell ref="J160:J161"/>
    <mergeCell ref="M160:M161"/>
    <mergeCell ref="K160:K161"/>
    <mergeCell ref="A162:A163"/>
    <mergeCell ref="B162:B163"/>
    <mergeCell ref="C162:C163"/>
    <mergeCell ref="F162:F163"/>
    <mergeCell ref="I162:I163"/>
    <mergeCell ref="J162:J163"/>
    <mergeCell ref="K162:K163"/>
    <mergeCell ref="M162:M163"/>
    <mergeCell ref="A164:A165"/>
    <mergeCell ref="B164:B165"/>
    <mergeCell ref="C164:C165"/>
    <mergeCell ref="F164:F165"/>
    <mergeCell ref="I164:I165"/>
    <mergeCell ref="J164:J165"/>
    <mergeCell ref="K164:K165"/>
    <mergeCell ref="M164:M165"/>
    <mergeCell ref="A154:A155"/>
    <mergeCell ref="B154:B155"/>
    <mergeCell ref="C154:C155"/>
    <mergeCell ref="F154:F155"/>
    <mergeCell ref="I154:I155"/>
    <mergeCell ref="J154:J155"/>
    <mergeCell ref="K154:K155"/>
    <mergeCell ref="M154:M155"/>
    <mergeCell ref="A156:A157"/>
    <mergeCell ref="B156:B157"/>
    <mergeCell ref="C156:C157"/>
    <mergeCell ref="F156:F157"/>
    <mergeCell ref="I156:I157"/>
    <mergeCell ref="J156:J157"/>
    <mergeCell ref="K156:K157"/>
    <mergeCell ref="M156:M157"/>
    <mergeCell ref="A158:A159"/>
    <mergeCell ref="B158:B159"/>
    <mergeCell ref="C158:C159"/>
    <mergeCell ref="F158:F159"/>
    <mergeCell ref="I158:I159"/>
    <mergeCell ref="J158:J159"/>
    <mergeCell ref="K158:K159"/>
    <mergeCell ref="M158:M159"/>
    <mergeCell ref="B146:B148"/>
    <mergeCell ref="C146:C148"/>
    <mergeCell ref="F146:F148"/>
    <mergeCell ref="I146:I148"/>
    <mergeCell ref="J146:J148"/>
    <mergeCell ref="K146:K148"/>
    <mergeCell ref="M146:M148"/>
    <mergeCell ref="A149:A151"/>
    <mergeCell ref="B149:B151"/>
    <mergeCell ref="C149:C151"/>
    <mergeCell ref="F149:F151"/>
    <mergeCell ref="I149:I151"/>
    <mergeCell ref="J149:J151"/>
    <mergeCell ref="K149:K151"/>
    <mergeCell ref="M149:M151"/>
    <mergeCell ref="A146:A148"/>
    <mergeCell ref="A152:A153"/>
    <mergeCell ref="B152:B153"/>
    <mergeCell ref="C152:C153"/>
    <mergeCell ref="F152:F153"/>
    <mergeCell ref="I152:I153"/>
    <mergeCell ref="J152:J153"/>
    <mergeCell ref="K152:K153"/>
    <mergeCell ref="M152:M153"/>
    <mergeCell ref="M141:M142"/>
    <mergeCell ref="I141:I142"/>
    <mergeCell ref="J141:J142"/>
    <mergeCell ref="K141:K142"/>
    <mergeCell ref="A143:A145"/>
    <mergeCell ref="B143:B145"/>
    <mergeCell ref="C143:C145"/>
    <mergeCell ref="F143:F145"/>
    <mergeCell ref="I143:I145"/>
    <mergeCell ref="J143:J145"/>
    <mergeCell ref="K143:K145"/>
    <mergeCell ref="M143:M145"/>
    <mergeCell ref="B141:B142"/>
    <mergeCell ref="A141:A142"/>
    <mergeCell ref="F141:F142"/>
    <mergeCell ref="F119:F121"/>
    <mergeCell ref="I119:I121"/>
    <mergeCell ref="J119:J121"/>
    <mergeCell ref="M119:M121"/>
    <mergeCell ref="K119:K121"/>
    <mergeCell ref="K122:K124"/>
    <mergeCell ref="J138:J140"/>
    <mergeCell ref="M138:M140"/>
    <mergeCell ref="A138:A140"/>
    <mergeCell ref="B138:B140"/>
    <mergeCell ref="C138:C140"/>
    <mergeCell ref="F138:F140"/>
    <mergeCell ref="I138:I140"/>
    <mergeCell ref="A125:A126"/>
    <mergeCell ref="B125:B126"/>
    <mergeCell ref="C125:C126"/>
    <mergeCell ref="F125:F126"/>
    <mergeCell ref="K2:K3"/>
    <mergeCell ref="K4:K5"/>
    <mergeCell ref="K6:K7"/>
    <mergeCell ref="K8:K9"/>
    <mergeCell ref="K10:K11"/>
    <mergeCell ref="K12:K14"/>
    <mergeCell ref="K15:K16"/>
    <mergeCell ref="K49:K51"/>
    <mergeCell ref="K52:K54"/>
    <mergeCell ref="K55:K57"/>
    <mergeCell ref="K127:K129"/>
    <mergeCell ref="K130:K132"/>
    <mergeCell ref="K133:K135"/>
    <mergeCell ref="K138:K140"/>
    <mergeCell ref="K30:K31"/>
    <mergeCell ref="K32:K33"/>
    <mergeCell ref="K34:K35"/>
    <mergeCell ref="K113:K115"/>
    <mergeCell ref="K116:K118"/>
    <mergeCell ref="I108:I109"/>
    <mergeCell ref="J108:J109"/>
    <mergeCell ref="F36:F37"/>
    <mergeCell ref="I36:I37"/>
    <mergeCell ref="J36:J37"/>
    <mergeCell ref="I17:I19"/>
    <mergeCell ref="A20:A21"/>
    <mergeCell ref="B20:B21"/>
    <mergeCell ref="C20:C21"/>
    <mergeCell ref="F20:F21"/>
    <mergeCell ref="M108:M109"/>
    <mergeCell ref="A110:A112"/>
    <mergeCell ref="B110:B112"/>
    <mergeCell ref="C110:C112"/>
    <mergeCell ref="F110:F112"/>
    <mergeCell ref="I110:I112"/>
    <mergeCell ref="J110:J112"/>
    <mergeCell ref="M110:M112"/>
    <mergeCell ref="K110:K112"/>
    <mergeCell ref="C44:C45"/>
    <mergeCell ref="B38:B40"/>
    <mergeCell ref="A38:A40"/>
    <mergeCell ref="C38:C40"/>
    <mergeCell ref="M80:M81"/>
    <mergeCell ref="A58:A60"/>
    <mergeCell ref="B58:B60"/>
    <mergeCell ref="C58:C60"/>
    <mergeCell ref="F58:F60"/>
    <mergeCell ref="B61:B64"/>
    <mergeCell ref="A61:A64"/>
    <mergeCell ref="C61:C64"/>
    <mergeCell ref="F61:F64"/>
    <mergeCell ref="I113:I115"/>
    <mergeCell ref="J113:J115"/>
    <mergeCell ref="M113:M115"/>
    <mergeCell ref="A122:A124"/>
    <mergeCell ref="B122:B124"/>
    <mergeCell ref="C122:C124"/>
    <mergeCell ref="F122:F124"/>
    <mergeCell ref="I122:I124"/>
    <mergeCell ref="J122:J124"/>
    <mergeCell ref="M122:M124"/>
    <mergeCell ref="C116:C118"/>
    <mergeCell ref="B116:B118"/>
    <mergeCell ref="A116:A118"/>
    <mergeCell ref="F116:F118"/>
    <mergeCell ref="I116:I118"/>
    <mergeCell ref="J116:J118"/>
    <mergeCell ref="M116:M118"/>
    <mergeCell ref="A119:A121"/>
    <mergeCell ref="B119:B121"/>
    <mergeCell ref="C119:C121"/>
    <mergeCell ref="A113:A115"/>
    <mergeCell ref="B113:B115"/>
    <mergeCell ref="C113:C115"/>
    <mergeCell ref="F113:F115"/>
    <mergeCell ref="A65:A68"/>
    <mergeCell ref="B65:B68"/>
    <mergeCell ref="C65:C68"/>
    <mergeCell ref="F65:F68"/>
    <mergeCell ref="I65:I68"/>
    <mergeCell ref="J65:J68"/>
    <mergeCell ref="M65:M68"/>
    <mergeCell ref="I69:I72"/>
    <mergeCell ref="K65:K68"/>
    <mergeCell ref="J69:J72"/>
    <mergeCell ref="K38:K40"/>
    <mergeCell ref="K41:K43"/>
    <mergeCell ref="K44:K45"/>
    <mergeCell ref="K46:K48"/>
    <mergeCell ref="M12:M14"/>
    <mergeCell ref="I12:I14"/>
    <mergeCell ref="J12:J14"/>
    <mergeCell ref="B17:B19"/>
    <mergeCell ref="M36:M37"/>
    <mergeCell ref="A36:A37"/>
    <mergeCell ref="B36:B37"/>
    <mergeCell ref="C36:C37"/>
    <mergeCell ref="A28:A29"/>
    <mergeCell ref="B28:B29"/>
    <mergeCell ref="C28:C29"/>
    <mergeCell ref="F28:F29"/>
    <mergeCell ref="I28:I29"/>
    <mergeCell ref="M28:M29"/>
    <mergeCell ref="J28:J29"/>
    <mergeCell ref="K28:K29"/>
    <mergeCell ref="I30:I31"/>
    <mergeCell ref="I32:I33"/>
    <mergeCell ref="J30:J31"/>
    <mergeCell ref="J32:J33"/>
    <mergeCell ref="B30:B31"/>
    <mergeCell ref="A30:A31"/>
    <mergeCell ref="C30:C31"/>
    <mergeCell ref="F30:F31"/>
    <mergeCell ref="F32:F33"/>
    <mergeCell ref="K36:K37"/>
    <mergeCell ref="M24:M25"/>
    <mergeCell ref="J17:J19"/>
    <mergeCell ref="M20:M21"/>
    <mergeCell ref="C17:C19"/>
    <mergeCell ref="M17:M19"/>
    <mergeCell ref="K17:K19"/>
    <mergeCell ref="K20:K21"/>
    <mergeCell ref="I20:I21"/>
    <mergeCell ref="J20:J21"/>
    <mergeCell ref="I24:I25"/>
    <mergeCell ref="J24:J25"/>
    <mergeCell ref="A34:A35"/>
    <mergeCell ref="B34:B35"/>
    <mergeCell ref="C34:C35"/>
    <mergeCell ref="F34:F35"/>
    <mergeCell ref="I34:I35"/>
    <mergeCell ref="J34:J35"/>
    <mergeCell ref="M34:M35"/>
    <mergeCell ref="F4:F5"/>
    <mergeCell ref="A6:A7"/>
    <mergeCell ref="B6:B7"/>
    <mergeCell ref="C6:C7"/>
    <mergeCell ref="C8:C9"/>
    <mergeCell ref="F6:F7"/>
    <mergeCell ref="A8:A9"/>
    <mergeCell ref="A10:A11"/>
    <mergeCell ref="A4:A5"/>
    <mergeCell ref="B4:B5"/>
    <mergeCell ref="C4:C5"/>
    <mergeCell ref="M10:M11"/>
    <mergeCell ref="M8:M9"/>
    <mergeCell ref="M15:M16"/>
    <mergeCell ref="J26:J27"/>
    <mergeCell ref="M26:M27"/>
    <mergeCell ref="A24:A25"/>
    <mergeCell ref="B24:B25"/>
    <mergeCell ref="C24:C25"/>
    <mergeCell ref="F24:F25"/>
    <mergeCell ref="A22:A23"/>
    <mergeCell ref="B22:B23"/>
    <mergeCell ref="C22:C23"/>
    <mergeCell ref="F22:F23"/>
    <mergeCell ref="I22:I23"/>
    <mergeCell ref="K22:K23"/>
    <mergeCell ref="K24:K25"/>
    <mergeCell ref="K26:K27"/>
    <mergeCell ref="J22:J23"/>
    <mergeCell ref="M22:M23"/>
    <mergeCell ref="A17:A19"/>
    <mergeCell ref="F17:F19"/>
    <mergeCell ref="A15:A16"/>
    <mergeCell ref="B15:B16"/>
    <mergeCell ref="C15:C16"/>
    <mergeCell ref="F15:F16"/>
    <mergeCell ref="I15:I16"/>
    <mergeCell ref="J15:J16"/>
    <mergeCell ref="F8:F9"/>
    <mergeCell ref="B8:B9"/>
    <mergeCell ref="B10:B11"/>
    <mergeCell ref="C10:C11"/>
    <mergeCell ref="F10:F11"/>
    <mergeCell ref="I10:I11"/>
    <mergeCell ref="J10:J11"/>
    <mergeCell ref="I8:I9"/>
    <mergeCell ref="J8:J9"/>
    <mergeCell ref="M2:M3"/>
    <mergeCell ref="M4:M5"/>
    <mergeCell ref="M6:M7"/>
    <mergeCell ref="J4:J5"/>
    <mergeCell ref="A2:A3"/>
    <mergeCell ref="F2:F3"/>
    <mergeCell ref="C2:C3"/>
    <mergeCell ref="I2:I3"/>
    <mergeCell ref="J2:J3"/>
    <mergeCell ref="I4:I5"/>
    <mergeCell ref="A12:A14"/>
    <mergeCell ref="B12:B14"/>
    <mergeCell ref="C12:C14"/>
    <mergeCell ref="F12:F14"/>
    <mergeCell ref="B2:B3"/>
    <mergeCell ref="I6:I7"/>
    <mergeCell ref="J6:J7"/>
    <mergeCell ref="M49:M51"/>
    <mergeCell ref="A52:A54"/>
    <mergeCell ref="B52:B54"/>
    <mergeCell ref="C52:C54"/>
    <mergeCell ref="M30:M31"/>
    <mergeCell ref="M32:M33"/>
    <mergeCell ref="F38:F40"/>
    <mergeCell ref="I38:I40"/>
    <mergeCell ref="J38:J40"/>
    <mergeCell ref="M38:M40"/>
    <mergeCell ref="C26:C27"/>
    <mergeCell ref="A32:A33"/>
    <mergeCell ref="C32:C33"/>
    <mergeCell ref="B32:B33"/>
    <mergeCell ref="A26:A27"/>
    <mergeCell ref="B26:B27"/>
    <mergeCell ref="F26:F27"/>
    <mergeCell ref="I26:I27"/>
    <mergeCell ref="F52:F54"/>
    <mergeCell ref="I52:I54"/>
    <mergeCell ref="J52:J54"/>
    <mergeCell ref="M52:M54"/>
    <mergeCell ref="M44:M45"/>
    <mergeCell ref="A46:A48"/>
    <mergeCell ref="B46:B48"/>
    <mergeCell ref="C46:C48"/>
    <mergeCell ref="F46:F48"/>
    <mergeCell ref="I46:I48"/>
    <mergeCell ref="J46:J48"/>
    <mergeCell ref="M46:M48"/>
    <mergeCell ref="A44:A45"/>
    <mergeCell ref="B44:B45"/>
    <mergeCell ref="I58:I60"/>
    <mergeCell ref="J58:J60"/>
    <mergeCell ref="M58:M60"/>
    <mergeCell ref="J61:J64"/>
    <mergeCell ref="I61:I64"/>
    <mergeCell ref="M61:M64"/>
    <mergeCell ref="K58:K60"/>
    <mergeCell ref="K61:K64"/>
    <mergeCell ref="L61:L64"/>
    <mergeCell ref="A41:A43"/>
    <mergeCell ref="B41:B43"/>
    <mergeCell ref="C41:C43"/>
    <mergeCell ref="F41:F43"/>
    <mergeCell ref="I41:I43"/>
    <mergeCell ref="J41:J43"/>
    <mergeCell ref="M41:M43"/>
    <mergeCell ref="A55:A57"/>
    <mergeCell ref="B55:B57"/>
    <mergeCell ref="C55:C57"/>
    <mergeCell ref="F55:F57"/>
    <mergeCell ref="I55:I57"/>
    <mergeCell ref="J55:J57"/>
    <mergeCell ref="M55:M57"/>
    <mergeCell ref="A49:A51"/>
    <mergeCell ref="B49:B51"/>
    <mergeCell ref="F44:F45"/>
    <mergeCell ref="I44:I45"/>
    <mergeCell ref="J44:J45"/>
    <mergeCell ref="C49:C51"/>
    <mergeCell ref="F49:F51"/>
    <mergeCell ref="I49:I51"/>
    <mergeCell ref="J49:J51"/>
    <mergeCell ref="M69:M72"/>
    <mergeCell ref="I73:I76"/>
    <mergeCell ref="J73:J76"/>
    <mergeCell ref="M73:M76"/>
    <mergeCell ref="I80:I81"/>
    <mergeCell ref="A69:A72"/>
    <mergeCell ref="B69:B72"/>
    <mergeCell ref="C69:C72"/>
    <mergeCell ref="A73:A76"/>
    <mergeCell ref="B73:B76"/>
    <mergeCell ref="C73:C76"/>
    <mergeCell ref="F69:F72"/>
    <mergeCell ref="F73:F76"/>
    <mergeCell ref="A77:A79"/>
    <mergeCell ref="B77:B79"/>
    <mergeCell ref="C77:C79"/>
    <mergeCell ref="F77:F79"/>
    <mergeCell ref="I77:I79"/>
    <mergeCell ref="J77:J79"/>
    <mergeCell ref="M77:M79"/>
    <mergeCell ref="A80:A81"/>
    <mergeCell ref="B80:B81"/>
    <mergeCell ref="C80:C81"/>
    <mergeCell ref="F80:F81"/>
    <mergeCell ref="J80:J81"/>
    <mergeCell ref="B88:B89"/>
    <mergeCell ref="C88:C89"/>
    <mergeCell ref="F88:F89"/>
    <mergeCell ref="I88:I89"/>
    <mergeCell ref="J88:J89"/>
    <mergeCell ref="M88:M89"/>
    <mergeCell ref="A82:A83"/>
    <mergeCell ref="B82:B83"/>
    <mergeCell ref="C82:C83"/>
    <mergeCell ref="F82:F83"/>
    <mergeCell ref="A86:A87"/>
    <mergeCell ref="B86:B87"/>
    <mergeCell ref="C86:C87"/>
    <mergeCell ref="F86:F87"/>
    <mergeCell ref="I82:I83"/>
    <mergeCell ref="J82:J83"/>
    <mergeCell ref="M82:M83"/>
    <mergeCell ref="A84:A85"/>
    <mergeCell ref="B84:B85"/>
    <mergeCell ref="C84:C85"/>
    <mergeCell ref="F84:F85"/>
    <mergeCell ref="I84:I85"/>
    <mergeCell ref="J84:J85"/>
    <mergeCell ref="M84:M85"/>
    <mergeCell ref="I86:I87"/>
    <mergeCell ref="J86:J87"/>
    <mergeCell ref="M86:M87"/>
    <mergeCell ref="A88:A89"/>
    <mergeCell ref="M103:M105"/>
    <mergeCell ref="A103:A105"/>
    <mergeCell ref="F90:F91"/>
    <mergeCell ref="I90:I91"/>
    <mergeCell ref="J90:J91"/>
    <mergeCell ref="M90:M91"/>
    <mergeCell ref="C92:C93"/>
    <mergeCell ref="C94:C95"/>
    <mergeCell ref="C96:C97"/>
    <mergeCell ref="M92:M93"/>
    <mergeCell ref="M94:M95"/>
    <mergeCell ref="F92:F93"/>
    <mergeCell ref="F94:F95"/>
    <mergeCell ref="F96:F97"/>
    <mergeCell ref="I92:I93"/>
    <mergeCell ref="J92:J93"/>
    <mergeCell ref="I94:I95"/>
    <mergeCell ref="J94:J95"/>
    <mergeCell ref="M96:M97"/>
    <mergeCell ref="M98:M99"/>
    <mergeCell ref="A90:A91"/>
    <mergeCell ref="B90:B91"/>
    <mergeCell ref="A92:A93"/>
    <mergeCell ref="B92:B93"/>
    <mergeCell ref="A94:A95"/>
    <mergeCell ref="B94:B95"/>
    <mergeCell ref="A96:A97"/>
    <mergeCell ref="B96:B97"/>
    <mergeCell ref="I96:I97"/>
    <mergeCell ref="J96:J97"/>
    <mergeCell ref="C90:C91"/>
    <mergeCell ref="I125:I126"/>
    <mergeCell ref="J125:J126"/>
    <mergeCell ref="M125:M126"/>
    <mergeCell ref="A98:A99"/>
    <mergeCell ref="B98:B99"/>
    <mergeCell ref="C98:C99"/>
    <mergeCell ref="F98:F99"/>
    <mergeCell ref="I98:I99"/>
    <mergeCell ref="J98:J99"/>
    <mergeCell ref="F100:F102"/>
    <mergeCell ref="B103:B105"/>
    <mergeCell ref="C103:C105"/>
    <mergeCell ref="A100:A102"/>
    <mergeCell ref="B100:B102"/>
    <mergeCell ref="C100:C102"/>
    <mergeCell ref="A106:A107"/>
    <mergeCell ref="B106:B107"/>
    <mergeCell ref="C106:C107"/>
    <mergeCell ref="I106:I107"/>
    <mergeCell ref="F103:F105"/>
    <mergeCell ref="I100:I102"/>
    <mergeCell ref="J106:J107"/>
    <mergeCell ref="M106:M107"/>
    <mergeCell ref="F106:F107"/>
    <mergeCell ref="A108:A109"/>
    <mergeCell ref="B108:B109"/>
    <mergeCell ref="C108:C109"/>
    <mergeCell ref="F108:F109"/>
    <mergeCell ref="J100:J102"/>
    <mergeCell ref="M100:M102"/>
    <mergeCell ref="I103:I105"/>
    <mergeCell ref="J103:J105"/>
    <mergeCell ref="A136:A137"/>
    <mergeCell ref="B136:B137"/>
    <mergeCell ref="C136:C137"/>
    <mergeCell ref="F136:F137"/>
    <mergeCell ref="I136:I137"/>
    <mergeCell ref="J136:J137"/>
    <mergeCell ref="M136:M137"/>
    <mergeCell ref="K136:K137"/>
    <mergeCell ref="J127:J129"/>
    <mergeCell ref="M127:M129"/>
    <mergeCell ref="A130:A132"/>
    <mergeCell ref="B130:B132"/>
    <mergeCell ref="C130:C132"/>
    <mergeCell ref="F130:F132"/>
    <mergeCell ref="I130:I132"/>
    <mergeCell ref="J130:J132"/>
    <mergeCell ref="M130:M132"/>
    <mergeCell ref="A127:A129"/>
    <mergeCell ref="F127:F129"/>
    <mergeCell ref="C127:C129"/>
    <mergeCell ref="B127:B129"/>
    <mergeCell ref="I127:I129"/>
    <mergeCell ref="F184:F186"/>
    <mergeCell ref="I184:I186"/>
    <mergeCell ref="J184:J186"/>
    <mergeCell ref="K184:K186"/>
    <mergeCell ref="M184:M186"/>
    <mergeCell ref="A187:A189"/>
    <mergeCell ref="B187:B189"/>
    <mergeCell ref="C187:C189"/>
    <mergeCell ref="F187:F189"/>
    <mergeCell ref="I187:I189"/>
    <mergeCell ref="J187:J189"/>
    <mergeCell ref="K187:K189"/>
    <mergeCell ref="M187:M189"/>
    <mergeCell ref="A184:A186"/>
    <mergeCell ref="B184:B186"/>
    <mergeCell ref="C184:C186"/>
    <mergeCell ref="J133:J135"/>
    <mergeCell ref="M133:M135"/>
    <mergeCell ref="I168:I169"/>
    <mergeCell ref="J168:J169"/>
    <mergeCell ref="K168:K169"/>
    <mergeCell ref="M168:M169"/>
    <mergeCell ref="A168:A169"/>
    <mergeCell ref="B168:B169"/>
    <mergeCell ref="C168:C169"/>
    <mergeCell ref="F168:F169"/>
    <mergeCell ref="A133:A135"/>
    <mergeCell ref="B133:B135"/>
    <mergeCell ref="C133:C135"/>
    <mergeCell ref="F133:F135"/>
    <mergeCell ref="I133:I135"/>
    <mergeCell ref="C141:C142"/>
    <mergeCell ref="J196:J197"/>
    <mergeCell ref="K196:K197"/>
    <mergeCell ref="M196:M197"/>
    <mergeCell ref="A198:A200"/>
    <mergeCell ref="B198:B200"/>
    <mergeCell ref="C198:C200"/>
    <mergeCell ref="F198:F200"/>
    <mergeCell ref="I198:I200"/>
    <mergeCell ref="J198:J200"/>
    <mergeCell ref="K198:K200"/>
    <mergeCell ref="M198:M200"/>
    <mergeCell ref="A190:A192"/>
    <mergeCell ref="B190:B192"/>
    <mergeCell ref="C190:C192"/>
    <mergeCell ref="F190:F192"/>
    <mergeCell ref="I190:I192"/>
    <mergeCell ref="J190:J192"/>
    <mergeCell ref="K190:K192"/>
    <mergeCell ref="M190:M192"/>
    <mergeCell ref="A193:A195"/>
    <mergeCell ref="B193:B195"/>
    <mergeCell ref="C193:C195"/>
    <mergeCell ref="F193:F195"/>
    <mergeCell ref="I193:I195"/>
    <mergeCell ref="J193:J195"/>
    <mergeCell ref="K193:K195"/>
    <mergeCell ref="M193:M195"/>
    <mergeCell ref="M206:M207"/>
    <mergeCell ref="A208:A210"/>
    <mergeCell ref="B208:B210"/>
    <mergeCell ref="C208:C210"/>
    <mergeCell ref="F208:F210"/>
    <mergeCell ref="I208:I210"/>
    <mergeCell ref="J208:J210"/>
    <mergeCell ref="K208:K210"/>
    <mergeCell ref="M208:M210"/>
    <mergeCell ref="M201:M202"/>
    <mergeCell ref="A203:A205"/>
    <mergeCell ref="B203:B205"/>
    <mergeCell ref="C203:C205"/>
    <mergeCell ref="F203:F205"/>
    <mergeCell ref="I203:I205"/>
    <mergeCell ref="J203:J205"/>
    <mergeCell ref="K203:K205"/>
    <mergeCell ref="M203:M205"/>
    <mergeCell ref="A211:A212"/>
    <mergeCell ref="B211:B212"/>
    <mergeCell ref="C211:C212"/>
    <mergeCell ref="F211:F212"/>
    <mergeCell ref="J211:J212"/>
    <mergeCell ref="I211:I212"/>
    <mergeCell ref="M211:M212"/>
    <mergeCell ref="N211:N212"/>
    <mergeCell ref="L65:L68"/>
    <mergeCell ref="K69:K72"/>
    <mergeCell ref="L69:L72"/>
    <mergeCell ref="K73:K76"/>
    <mergeCell ref="L73:L76"/>
    <mergeCell ref="A206:A207"/>
    <mergeCell ref="B206:B207"/>
    <mergeCell ref="C206:C207"/>
    <mergeCell ref="F206:F207"/>
    <mergeCell ref="I206:I207"/>
    <mergeCell ref="J206:J207"/>
    <mergeCell ref="K206:K207"/>
    <mergeCell ref="A201:A202"/>
    <mergeCell ref="B201:B202"/>
    <mergeCell ref="C201:C202"/>
    <mergeCell ref="F201:F202"/>
    <mergeCell ref="I201:I202"/>
    <mergeCell ref="J201:J202"/>
    <mergeCell ref="K201:K202"/>
    <mergeCell ref="A196:A197"/>
    <mergeCell ref="B196:B197"/>
    <mergeCell ref="C196:C197"/>
    <mergeCell ref="F196:F197"/>
    <mergeCell ref="I196:I197"/>
    <mergeCell ref="A217:A218"/>
    <mergeCell ref="B217:B218"/>
    <mergeCell ref="C217:C218"/>
    <mergeCell ref="F217:F218"/>
    <mergeCell ref="J217:J218"/>
    <mergeCell ref="N217:N218"/>
    <mergeCell ref="M217:M218"/>
    <mergeCell ref="I217:I218"/>
    <mergeCell ref="A215:A216"/>
    <mergeCell ref="B215:B216"/>
    <mergeCell ref="C215:C216"/>
    <mergeCell ref="F215:F216"/>
    <mergeCell ref="J215:J216"/>
    <mergeCell ref="I215:I216"/>
    <mergeCell ref="M215:M216"/>
    <mergeCell ref="N215:N216"/>
    <mergeCell ref="A213:A214"/>
    <mergeCell ref="B213:B214"/>
    <mergeCell ref="C213:C214"/>
    <mergeCell ref="F213:F214"/>
    <mergeCell ref="J213:J214"/>
    <mergeCell ref="I213:I214"/>
    <mergeCell ref="M213:M214"/>
    <mergeCell ref="N213:N214"/>
    <mergeCell ref="M219:M221"/>
    <mergeCell ref="N219:N221"/>
    <mergeCell ref="A222:A224"/>
    <mergeCell ref="B222:B224"/>
    <mergeCell ref="C222:C224"/>
    <mergeCell ref="F222:F224"/>
    <mergeCell ref="I222:I224"/>
    <mergeCell ref="J222:J224"/>
    <mergeCell ref="K222:K224"/>
    <mergeCell ref="M222:M224"/>
    <mergeCell ref="N222:N224"/>
    <mergeCell ref="A219:A221"/>
    <mergeCell ref="B219:B221"/>
    <mergeCell ref="C219:C221"/>
    <mergeCell ref="F219:F221"/>
    <mergeCell ref="K219:K221"/>
    <mergeCell ref="J219:J221"/>
    <mergeCell ref="I219:I221"/>
    <mergeCell ref="N233:N235"/>
    <mergeCell ref="B236:B238"/>
    <mergeCell ref="A236:A238"/>
    <mergeCell ref="C236:C238"/>
    <mergeCell ref="F236:F238"/>
    <mergeCell ref="I236:I238"/>
    <mergeCell ref="J236:J238"/>
    <mergeCell ref="K236:K238"/>
    <mergeCell ref="M236:M238"/>
    <mergeCell ref="N236:N238"/>
    <mergeCell ref="A233:A235"/>
    <mergeCell ref="A225:A227"/>
    <mergeCell ref="B225:B227"/>
    <mergeCell ref="C225:C227"/>
    <mergeCell ref="F225:F227"/>
    <mergeCell ref="I225:I227"/>
    <mergeCell ref="J225:J227"/>
    <mergeCell ref="K225:K227"/>
    <mergeCell ref="M225:M227"/>
    <mergeCell ref="N225:N227"/>
    <mergeCell ref="N228:N229"/>
    <mergeCell ref="A230:A232"/>
    <mergeCell ref="B230:B232"/>
    <mergeCell ref="C230:C232"/>
    <mergeCell ref="F230:F232"/>
    <mergeCell ref="I230:I232"/>
    <mergeCell ref="J230:J232"/>
    <mergeCell ref="K230:K232"/>
    <mergeCell ref="M230:M232"/>
    <mergeCell ref="N230:N232"/>
    <mergeCell ref="A228:A229"/>
    <mergeCell ref="B228:B229"/>
    <mergeCell ref="C228:C229"/>
    <mergeCell ref="F228:F229"/>
    <mergeCell ref="M228:M229"/>
    <mergeCell ref="I228:I229"/>
    <mergeCell ref="J228:J229"/>
    <mergeCell ref="K228:K229"/>
    <mergeCell ref="B233:B235"/>
    <mergeCell ref="C233:C235"/>
    <mergeCell ref="F233:F235"/>
    <mergeCell ref="I233:I235"/>
    <mergeCell ref="J233:J235"/>
    <mergeCell ref="A246:A247"/>
    <mergeCell ref="B246:B247"/>
    <mergeCell ref="C246:C247"/>
    <mergeCell ref="I242:I243"/>
    <mergeCell ref="J242:J243"/>
    <mergeCell ref="K242:K243"/>
    <mergeCell ref="I244:I245"/>
    <mergeCell ref="J244:J245"/>
    <mergeCell ref="K244:K245"/>
    <mergeCell ref="I246:I247"/>
    <mergeCell ref="J246:J247"/>
    <mergeCell ref="K246:K247"/>
    <mergeCell ref="F242:F243"/>
    <mergeCell ref="F244:F245"/>
    <mergeCell ref="F246:F247"/>
    <mergeCell ref="K239:K241"/>
    <mergeCell ref="K233:K235"/>
    <mergeCell ref="M239:M241"/>
    <mergeCell ref="M233:M235"/>
    <mergeCell ref="N239:N241"/>
    <mergeCell ref="B242:B243"/>
    <mergeCell ref="C242:C243"/>
    <mergeCell ref="A242:A243"/>
    <mergeCell ref="C244:C245"/>
    <mergeCell ref="B244:B245"/>
    <mergeCell ref="A244:A245"/>
    <mergeCell ref="M242:M243"/>
    <mergeCell ref="N242:N243"/>
    <mergeCell ref="M244:M245"/>
    <mergeCell ref="N244:N245"/>
    <mergeCell ref="A239:A241"/>
    <mergeCell ref="B239:B241"/>
    <mergeCell ref="C239:C241"/>
    <mergeCell ref="I239:I241"/>
    <mergeCell ref="J239:J241"/>
    <mergeCell ref="C254:C255"/>
    <mergeCell ref="B254:B255"/>
    <mergeCell ref="A254:A255"/>
    <mergeCell ref="F254:F255"/>
    <mergeCell ref="F239:F241"/>
    <mergeCell ref="A256:A257"/>
    <mergeCell ref="B256:B257"/>
    <mergeCell ref="C256:C257"/>
    <mergeCell ref="A258:A259"/>
    <mergeCell ref="B258:B259"/>
    <mergeCell ref="C258:C259"/>
    <mergeCell ref="M246:M247"/>
    <mergeCell ref="N246:N247"/>
    <mergeCell ref="A248:A249"/>
    <mergeCell ref="B248:B249"/>
    <mergeCell ref="C248:C249"/>
    <mergeCell ref="A250:A251"/>
    <mergeCell ref="B250:B251"/>
    <mergeCell ref="C250:C251"/>
    <mergeCell ref="A252:A253"/>
    <mergeCell ref="B252:B253"/>
    <mergeCell ref="C252:C253"/>
    <mergeCell ref="F248:F249"/>
    <mergeCell ref="I248:I249"/>
    <mergeCell ref="J248:J249"/>
    <mergeCell ref="K248:K249"/>
    <mergeCell ref="M248:M249"/>
    <mergeCell ref="N248:N249"/>
    <mergeCell ref="F250:F251"/>
    <mergeCell ref="I250:I251"/>
    <mergeCell ref="J250:J251"/>
    <mergeCell ref="M250:M251"/>
    <mergeCell ref="F252:F253"/>
    <mergeCell ref="I252:I253"/>
    <mergeCell ref="I258:I259"/>
    <mergeCell ref="J258:J259"/>
    <mergeCell ref="K258:K259"/>
    <mergeCell ref="A269:A271"/>
    <mergeCell ref="A272:A274"/>
    <mergeCell ref="A275:A277"/>
    <mergeCell ref="B269:B271"/>
    <mergeCell ref="B272:B274"/>
    <mergeCell ref="B275:B277"/>
    <mergeCell ref="C269:C271"/>
    <mergeCell ref="C272:C274"/>
    <mergeCell ref="C275:C277"/>
    <mergeCell ref="C260:C262"/>
    <mergeCell ref="B260:B262"/>
    <mergeCell ref="A260:A262"/>
    <mergeCell ref="A263:A265"/>
    <mergeCell ref="B263:B265"/>
    <mergeCell ref="C263:C265"/>
    <mergeCell ref="A266:A268"/>
    <mergeCell ref="B266:B268"/>
    <mergeCell ref="C266:C268"/>
    <mergeCell ref="A287:A289"/>
    <mergeCell ref="C287:C289"/>
    <mergeCell ref="B287:B289"/>
    <mergeCell ref="C290:C292"/>
    <mergeCell ref="B290:B292"/>
    <mergeCell ref="A290:A292"/>
    <mergeCell ref="C293:C294"/>
    <mergeCell ref="B293:B294"/>
    <mergeCell ref="A293:A294"/>
    <mergeCell ref="C278:C280"/>
    <mergeCell ref="B278:B280"/>
    <mergeCell ref="A278:A280"/>
    <mergeCell ref="C281:C283"/>
    <mergeCell ref="B281:B283"/>
    <mergeCell ref="A281:A283"/>
    <mergeCell ref="A284:A286"/>
    <mergeCell ref="B284:B286"/>
    <mergeCell ref="C284:C286"/>
    <mergeCell ref="F256:F257"/>
    <mergeCell ref="F258:F259"/>
    <mergeCell ref="M254:M255"/>
    <mergeCell ref="M256:M257"/>
    <mergeCell ref="M258:M259"/>
    <mergeCell ref="M252:M253"/>
    <mergeCell ref="K250:K251"/>
    <mergeCell ref="K252:K253"/>
    <mergeCell ref="I254:I255"/>
    <mergeCell ref="J254:J255"/>
    <mergeCell ref="K254:K255"/>
    <mergeCell ref="I256:I257"/>
    <mergeCell ref="J256:J257"/>
    <mergeCell ref="K256:K257"/>
    <mergeCell ref="J252:J253"/>
    <mergeCell ref="F272:F274"/>
    <mergeCell ref="F275:F277"/>
    <mergeCell ref="K269:K271"/>
    <mergeCell ref="M269:M271"/>
    <mergeCell ref="F278:F280"/>
    <mergeCell ref="F281:F283"/>
    <mergeCell ref="F284:F286"/>
    <mergeCell ref="F287:F289"/>
    <mergeCell ref="F290:F292"/>
    <mergeCell ref="F293:F294"/>
    <mergeCell ref="N250:N251"/>
    <mergeCell ref="N252:N253"/>
    <mergeCell ref="N254:N255"/>
    <mergeCell ref="N256:N257"/>
    <mergeCell ref="N258:N259"/>
    <mergeCell ref="F260:F262"/>
    <mergeCell ref="F263:F265"/>
    <mergeCell ref="F266:F268"/>
    <mergeCell ref="F269:F271"/>
    <mergeCell ref="I260:I262"/>
    <mergeCell ref="J260:J262"/>
    <mergeCell ref="K260:K262"/>
    <mergeCell ref="M260:M262"/>
    <mergeCell ref="N260:N262"/>
    <mergeCell ref="I263:I265"/>
    <mergeCell ref="J263:J265"/>
    <mergeCell ref="K263:K265"/>
    <mergeCell ref="M263:M265"/>
    <mergeCell ref="N263:N265"/>
    <mergeCell ref="I266:I268"/>
    <mergeCell ref="J266:J268"/>
    <mergeCell ref="K266:K268"/>
    <mergeCell ref="M266:M268"/>
    <mergeCell ref="N266:N268"/>
    <mergeCell ref="I269:I271"/>
    <mergeCell ref="J269:J271"/>
    <mergeCell ref="A295:A297"/>
    <mergeCell ref="A298:A300"/>
    <mergeCell ref="A301:A303"/>
    <mergeCell ref="A304:A306"/>
    <mergeCell ref="C307:C309"/>
    <mergeCell ref="B307:B309"/>
    <mergeCell ref="A307:A309"/>
    <mergeCell ref="C310:C312"/>
    <mergeCell ref="B310:B312"/>
    <mergeCell ref="A310:A312"/>
    <mergeCell ref="F295:F297"/>
    <mergeCell ref="F298:F300"/>
    <mergeCell ref="F301:F303"/>
    <mergeCell ref="F304:F306"/>
    <mergeCell ref="C295:C297"/>
    <mergeCell ref="C298:C300"/>
    <mergeCell ref="C301:C303"/>
    <mergeCell ref="C304:C306"/>
    <mergeCell ref="B295:B297"/>
    <mergeCell ref="B298:B300"/>
    <mergeCell ref="B301:B303"/>
    <mergeCell ref="B304:B306"/>
    <mergeCell ref="C322:C324"/>
    <mergeCell ref="B322:B324"/>
    <mergeCell ref="A322:A324"/>
    <mergeCell ref="A325:A327"/>
    <mergeCell ref="B325:B327"/>
    <mergeCell ref="C325:C327"/>
    <mergeCell ref="C328:C330"/>
    <mergeCell ref="B328:B330"/>
    <mergeCell ref="A328:A330"/>
    <mergeCell ref="C313:C315"/>
    <mergeCell ref="B313:B315"/>
    <mergeCell ref="A313:A315"/>
    <mergeCell ref="A316:A318"/>
    <mergeCell ref="B316:B318"/>
    <mergeCell ref="C316:C318"/>
    <mergeCell ref="A319:A321"/>
    <mergeCell ref="B319:B321"/>
    <mergeCell ref="C319:C321"/>
    <mergeCell ref="N269:N271"/>
    <mergeCell ref="I272:I274"/>
    <mergeCell ref="J272:J274"/>
    <mergeCell ref="K272:K274"/>
    <mergeCell ref="M272:M274"/>
    <mergeCell ref="N272:N274"/>
    <mergeCell ref="A343:A345"/>
    <mergeCell ref="B343:B345"/>
    <mergeCell ref="C343:C345"/>
    <mergeCell ref="F307:F309"/>
    <mergeCell ref="F310:F312"/>
    <mergeCell ref="F313:F315"/>
    <mergeCell ref="F316:F318"/>
    <mergeCell ref="F319:F321"/>
    <mergeCell ref="F322:F324"/>
    <mergeCell ref="F325:F327"/>
    <mergeCell ref="F328:F330"/>
    <mergeCell ref="F331:F333"/>
    <mergeCell ref="F334:F336"/>
    <mergeCell ref="F337:F339"/>
    <mergeCell ref="F340:F342"/>
    <mergeCell ref="F343:F345"/>
    <mergeCell ref="C331:C333"/>
    <mergeCell ref="C334:C336"/>
    <mergeCell ref="C337:C339"/>
    <mergeCell ref="C340:C342"/>
    <mergeCell ref="B331:B333"/>
    <mergeCell ref="B334:B336"/>
    <mergeCell ref="I281:I283"/>
    <mergeCell ref="J281:J283"/>
    <mergeCell ref="K281:K283"/>
    <mergeCell ref="M281:M283"/>
    <mergeCell ref="N281:N283"/>
    <mergeCell ref="I284:I286"/>
    <mergeCell ref="J284:J286"/>
    <mergeCell ref="K284:K286"/>
    <mergeCell ref="M284:M286"/>
    <mergeCell ref="N284:N286"/>
    <mergeCell ref="I275:I277"/>
    <mergeCell ref="J275:J277"/>
    <mergeCell ref="K275:K277"/>
    <mergeCell ref="M275:M277"/>
    <mergeCell ref="N275:N277"/>
    <mergeCell ref="I278:I280"/>
    <mergeCell ref="J278:J280"/>
    <mergeCell ref="K278:K280"/>
    <mergeCell ref="M278:M280"/>
    <mergeCell ref="N278:N280"/>
    <mergeCell ref="I295:I297"/>
    <mergeCell ref="J295:J297"/>
    <mergeCell ref="K295:K297"/>
    <mergeCell ref="M295:M297"/>
    <mergeCell ref="N295:N297"/>
    <mergeCell ref="I298:I300"/>
    <mergeCell ref="J298:J300"/>
    <mergeCell ref="K298:K300"/>
    <mergeCell ref="M298:M300"/>
    <mergeCell ref="N298:N300"/>
    <mergeCell ref="I293:I294"/>
    <mergeCell ref="J293:J294"/>
    <mergeCell ref="K293:K294"/>
    <mergeCell ref="M293:M294"/>
    <mergeCell ref="N293:N294"/>
    <mergeCell ref="I287:I289"/>
    <mergeCell ref="J287:J289"/>
    <mergeCell ref="K287:K289"/>
    <mergeCell ref="M287:M289"/>
    <mergeCell ref="N287:N289"/>
    <mergeCell ref="I290:I292"/>
    <mergeCell ref="J290:J292"/>
    <mergeCell ref="K290:K292"/>
    <mergeCell ref="M290:M292"/>
    <mergeCell ref="N290:N292"/>
    <mergeCell ref="I307:I309"/>
    <mergeCell ref="J307:J309"/>
    <mergeCell ref="K307:K309"/>
    <mergeCell ref="M307:M309"/>
    <mergeCell ref="N307:N309"/>
    <mergeCell ref="I310:I312"/>
    <mergeCell ref="J310:J312"/>
    <mergeCell ref="K310:K312"/>
    <mergeCell ref="M310:M312"/>
    <mergeCell ref="N310:N312"/>
    <mergeCell ref="I301:I303"/>
    <mergeCell ref="J301:J303"/>
    <mergeCell ref="K301:K303"/>
    <mergeCell ref="M301:M303"/>
    <mergeCell ref="N301:N303"/>
    <mergeCell ref="I304:I306"/>
    <mergeCell ref="J304:J306"/>
    <mergeCell ref="K304:K306"/>
    <mergeCell ref="M304:M306"/>
    <mergeCell ref="N304:N306"/>
    <mergeCell ref="J328:J330"/>
    <mergeCell ref="K328:K330"/>
    <mergeCell ref="M328:M330"/>
    <mergeCell ref="N328:N330"/>
    <mergeCell ref="I319:I321"/>
    <mergeCell ref="J319:J321"/>
    <mergeCell ref="K319:K321"/>
    <mergeCell ref="M319:M321"/>
    <mergeCell ref="N319:N321"/>
    <mergeCell ref="I322:I324"/>
    <mergeCell ref="J322:J324"/>
    <mergeCell ref="K322:K324"/>
    <mergeCell ref="M322:M324"/>
    <mergeCell ref="N322:N324"/>
    <mergeCell ref="I313:I315"/>
    <mergeCell ref="J313:J315"/>
    <mergeCell ref="K313:K315"/>
    <mergeCell ref="M313:M315"/>
    <mergeCell ref="N313:N315"/>
    <mergeCell ref="I316:I318"/>
    <mergeCell ref="J316:J318"/>
    <mergeCell ref="K316:K318"/>
    <mergeCell ref="M316:M318"/>
    <mergeCell ref="N316:N318"/>
    <mergeCell ref="A346:A348"/>
    <mergeCell ref="B346:B348"/>
    <mergeCell ref="C346:C348"/>
    <mergeCell ref="I337:I339"/>
    <mergeCell ref="J337:J339"/>
    <mergeCell ref="K337:K339"/>
    <mergeCell ref="M337:M339"/>
    <mergeCell ref="N337:N339"/>
    <mergeCell ref="I340:I342"/>
    <mergeCell ref="J340:J342"/>
    <mergeCell ref="K340:K342"/>
    <mergeCell ref="M340:M342"/>
    <mergeCell ref="N340:N342"/>
    <mergeCell ref="B337:B339"/>
    <mergeCell ref="B340:B342"/>
    <mergeCell ref="I331:I333"/>
    <mergeCell ref="J331:J333"/>
    <mergeCell ref="K331:K333"/>
    <mergeCell ref="M331:M333"/>
    <mergeCell ref="N331:N333"/>
    <mergeCell ref="I334:I336"/>
    <mergeCell ref="J334:J336"/>
    <mergeCell ref="K334:K336"/>
    <mergeCell ref="M334:M336"/>
    <mergeCell ref="N334:N336"/>
    <mergeCell ref="A331:A333"/>
    <mergeCell ref="A334:A336"/>
    <mergeCell ref="A337:A339"/>
    <mergeCell ref="A340:A342"/>
    <mergeCell ref="C349:C351"/>
    <mergeCell ref="B349:B351"/>
    <mergeCell ref="A349:A351"/>
    <mergeCell ref="A352:A354"/>
    <mergeCell ref="B352:B354"/>
    <mergeCell ref="C352:C354"/>
    <mergeCell ref="C367:C369"/>
    <mergeCell ref="A355:A357"/>
    <mergeCell ref="B355:B357"/>
    <mergeCell ref="C355:C357"/>
    <mergeCell ref="A358:A360"/>
    <mergeCell ref="B358:B360"/>
    <mergeCell ref="C358:C360"/>
    <mergeCell ref="A364:A366"/>
    <mergeCell ref="B364:B366"/>
    <mergeCell ref="C364:C366"/>
    <mergeCell ref="A361:A363"/>
    <mergeCell ref="B361:B363"/>
    <mergeCell ref="C361:C363"/>
    <mergeCell ref="B390:B391"/>
    <mergeCell ref="B392:B393"/>
    <mergeCell ref="A390:A391"/>
    <mergeCell ref="A392:A393"/>
    <mergeCell ref="C376:C378"/>
    <mergeCell ref="B376:B378"/>
    <mergeCell ref="A376:A378"/>
    <mergeCell ref="C379:C381"/>
    <mergeCell ref="C382:C384"/>
    <mergeCell ref="B379:B381"/>
    <mergeCell ref="B382:B384"/>
    <mergeCell ref="A379:A381"/>
    <mergeCell ref="A382:A384"/>
    <mergeCell ref="A370:A372"/>
    <mergeCell ref="B370:B372"/>
    <mergeCell ref="C370:C372"/>
    <mergeCell ref="A367:A369"/>
    <mergeCell ref="B367:B369"/>
    <mergeCell ref="C373:C375"/>
    <mergeCell ref="B373:B375"/>
    <mergeCell ref="A373:A375"/>
    <mergeCell ref="A394:A395"/>
    <mergeCell ref="B394:B395"/>
    <mergeCell ref="C394:C395"/>
    <mergeCell ref="F346:F348"/>
    <mergeCell ref="I346:I348"/>
    <mergeCell ref="J346:J348"/>
    <mergeCell ref="K346:K348"/>
    <mergeCell ref="M346:M348"/>
    <mergeCell ref="N346:N348"/>
    <mergeCell ref="F349:F351"/>
    <mergeCell ref="I349:I351"/>
    <mergeCell ref="J349:J351"/>
    <mergeCell ref="K349:K351"/>
    <mergeCell ref="M349:M351"/>
    <mergeCell ref="N349:N351"/>
    <mergeCell ref="F352:F354"/>
    <mergeCell ref="I352:I354"/>
    <mergeCell ref="J352:J354"/>
    <mergeCell ref="K352:K354"/>
    <mergeCell ref="M352:M354"/>
    <mergeCell ref="N352:N354"/>
    <mergeCell ref="F355:F357"/>
    <mergeCell ref="I355:I357"/>
    <mergeCell ref="J355:J357"/>
    <mergeCell ref="C385:C387"/>
    <mergeCell ref="A385:A387"/>
    <mergeCell ref="B385:B387"/>
    <mergeCell ref="B388:B389"/>
    <mergeCell ref="A388:A389"/>
    <mergeCell ref="C388:C389"/>
    <mergeCell ref="C390:C391"/>
    <mergeCell ref="C392:C393"/>
    <mergeCell ref="F361:F363"/>
    <mergeCell ref="I361:I363"/>
    <mergeCell ref="J361:J363"/>
    <mergeCell ref="K361:K363"/>
    <mergeCell ref="M361:M363"/>
    <mergeCell ref="N361:N363"/>
    <mergeCell ref="F364:F366"/>
    <mergeCell ref="I364:I366"/>
    <mergeCell ref="J364:J366"/>
    <mergeCell ref="K364:K366"/>
    <mergeCell ref="M364:M366"/>
    <mergeCell ref="N364:N366"/>
    <mergeCell ref="K355:K357"/>
    <mergeCell ref="M355:M357"/>
    <mergeCell ref="N355:N357"/>
    <mergeCell ref="F358:F360"/>
    <mergeCell ref="I358:I360"/>
    <mergeCell ref="J358:J360"/>
    <mergeCell ref="K358:K360"/>
    <mergeCell ref="M358:M360"/>
    <mergeCell ref="N358:N360"/>
    <mergeCell ref="F373:F375"/>
    <mergeCell ref="I373:I375"/>
    <mergeCell ref="J373:J375"/>
    <mergeCell ref="K373:K375"/>
    <mergeCell ref="M373:M375"/>
    <mergeCell ref="N373:N375"/>
    <mergeCell ref="F376:F378"/>
    <mergeCell ref="I376:I378"/>
    <mergeCell ref="J376:J378"/>
    <mergeCell ref="K376:K378"/>
    <mergeCell ref="M376:M378"/>
    <mergeCell ref="N376:N378"/>
    <mergeCell ref="F367:F369"/>
    <mergeCell ref="I367:I369"/>
    <mergeCell ref="J367:J369"/>
    <mergeCell ref="K367:K369"/>
    <mergeCell ref="M367:M369"/>
    <mergeCell ref="N367:N369"/>
    <mergeCell ref="F370:F372"/>
    <mergeCell ref="I370:I372"/>
    <mergeCell ref="J370:J372"/>
    <mergeCell ref="K370:K372"/>
    <mergeCell ref="M370:M372"/>
    <mergeCell ref="N370:N372"/>
    <mergeCell ref="F385:F387"/>
    <mergeCell ref="I385:I387"/>
    <mergeCell ref="J385:J387"/>
    <mergeCell ref="K385:K387"/>
    <mergeCell ref="M385:M387"/>
    <mergeCell ref="N385:N387"/>
    <mergeCell ref="F379:F381"/>
    <mergeCell ref="I379:I381"/>
    <mergeCell ref="J379:J381"/>
    <mergeCell ref="K379:K381"/>
    <mergeCell ref="M379:M381"/>
    <mergeCell ref="N379:N381"/>
    <mergeCell ref="F382:F384"/>
    <mergeCell ref="I382:I384"/>
    <mergeCell ref="J382:J384"/>
    <mergeCell ref="K382:K384"/>
    <mergeCell ref="M382:M384"/>
    <mergeCell ref="N382:N384"/>
    <mergeCell ref="F388:F389"/>
    <mergeCell ref="F390:F391"/>
    <mergeCell ref="F392:F393"/>
    <mergeCell ref="F394:F395"/>
    <mergeCell ref="I388:I389"/>
    <mergeCell ref="J388:J389"/>
    <mergeCell ref="K388:K389"/>
    <mergeCell ref="M388:M389"/>
    <mergeCell ref="N388:N389"/>
    <mergeCell ref="I390:I391"/>
    <mergeCell ref="J390:J391"/>
    <mergeCell ref="K390:K391"/>
    <mergeCell ref="M390:M391"/>
    <mergeCell ref="N390:N391"/>
    <mergeCell ref="I392:I393"/>
    <mergeCell ref="J392:J393"/>
    <mergeCell ref="K392:K393"/>
    <mergeCell ref="M392:M393"/>
    <mergeCell ref="N392:N393"/>
    <mergeCell ref="I394:I395"/>
    <mergeCell ref="J394:J395"/>
    <mergeCell ref="K394:K395"/>
    <mergeCell ref="M394:M395"/>
    <mergeCell ref="N394:N395"/>
    <mergeCell ref="A396:A397"/>
    <mergeCell ref="B396:B397"/>
    <mergeCell ref="C396:C397"/>
    <mergeCell ref="F396:F397"/>
    <mergeCell ref="I396:I397"/>
    <mergeCell ref="J396:J397"/>
    <mergeCell ref="K396:K397"/>
    <mergeCell ref="M396:M397"/>
    <mergeCell ref="N396:N397"/>
    <mergeCell ref="A398:A400"/>
    <mergeCell ref="B398:B400"/>
    <mergeCell ref="C398:C400"/>
    <mergeCell ref="A401:A403"/>
    <mergeCell ref="B401:B403"/>
    <mergeCell ref="C401:C403"/>
    <mergeCell ref="C404:C406"/>
    <mergeCell ref="B404:B406"/>
    <mergeCell ref="A404:A406"/>
    <mergeCell ref="C407:C409"/>
    <mergeCell ref="B407:B409"/>
    <mergeCell ref="A407:A409"/>
    <mergeCell ref="F398:F400"/>
    <mergeCell ref="F401:F403"/>
    <mergeCell ref="F404:F406"/>
    <mergeCell ref="F407:F409"/>
    <mergeCell ref="I398:I400"/>
    <mergeCell ref="J398:J400"/>
    <mergeCell ref="K398:K400"/>
    <mergeCell ref="M398:M400"/>
    <mergeCell ref="N398:N400"/>
    <mergeCell ref="I401:I403"/>
    <mergeCell ref="J401:J403"/>
    <mergeCell ref="K401:K403"/>
    <mergeCell ref="M401:M403"/>
    <mergeCell ref="N401:N403"/>
    <mergeCell ref="I404:I406"/>
    <mergeCell ref="J404:J406"/>
    <mergeCell ref="K404:K406"/>
    <mergeCell ref="M404:M406"/>
    <mergeCell ref="N404:N406"/>
    <mergeCell ref="I407:I409"/>
    <mergeCell ref="J407:J409"/>
    <mergeCell ref="K407:K409"/>
    <mergeCell ref="M407:M409"/>
    <mergeCell ref="N407:N409"/>
    <mergeCell ref="A410:A411"/>
    <mergeCell ref="B410:B411"/>
    <mergeCell ref="C410:C411"/>
    <mergeCell ref="F410:F411"/>
    <mergeCell ref="I410:I411"/>
    <mergeCell ref="J410:J411"/>
    <mergeCell ref="K410:K411"/>
    <mergeCell ref="M410:M411"/>
    <mergeCell ref="N410:N411"/>
    <mergeCell ref="A412:A414"/>
    <mergeCell ref="B412:B414"/>
    <mergeCell ref="C412:C414"/>
    <mergeCell ref="A415:A417"/>
    <mergeCell ref="B415:B417"/>
    <mergeCell ref="C415:C417"/>
    <mergeCell ref="C418:C420"/>
    <mergeCell ref="B418:B420"/>
    <mergeCell ref="A418:A420"/>
    <mergeCell ref="A421:A423"/>
    <mergeCell ref="B421:B423"/>
    <mergeCell ref="C421:C423"/>
    <mergeCell ref="I412:I414"/>
    <mergeCell ref="J412:J414"/>
    <mergeCell ref="K412:K414"/>
    <mergeCell ref="I415:I417"/>
    <mergeCell ref="I418:I420"/>
    <mergeCell ref="J415:J417"/>
    <mergeCell ref="K415:K417"/>
    <mergeCell ref="J418:J420"/>
    <mergeCell ref="K418:K420"/>
    <mergeCell ref="I421:I423"/>
    <mergeCell ref="J421:J423"/>
    <mergeCell ref="K421:K423"/>
    <mergeCell ref="M412:M414"/>
    <mergeCell ref="N412:N414"/>
    <mergeCell ref="M415:M417"/>
    <mergeCell ref="N415:N417"/>
    <mergeCell ref="M418:M420"/>
    <mergeCell ref="N418:N420"/>
    <mergeCell ref="M421:M423"/>
    <mergeCell ref="N421:N423"/>
    <mergeCell ref="F412:F414"/>
    <mergeCell ref="F415:F417"/>
    <mergeCell ref="F418:F420"/>
    <mergeCell ref="F421:F423"/>
    <mergeCell ref="A455:A457"/>
    <mergeCell ref="B455:B457"/>
    <mergeCell ref="C455:C457"/>
    <mergeCell ref="F455:F457"/>
    <mergeCell ref="I455:I457"/>
    <mergeCell ref="J455:J457"/>
    <mergeCell ref="K455:K457"/>
    <mergeCell ref="M455:M457"/>
    <mergeCell ref="N455:N457"/>
    <mergeCell ref="A458:A460"/>
    <mergeCell ref="B458:B460"/>
    <mergeCell ref="C458:C460"/>
    <mergeCell ref="F458:F460"/>
    <mergeCell ref="I458:I460"/>
    <mergeCell ref="J458:J460"/>
    <mergeCell ref="K458:K460"/>
    <mergeCell ref="M458:M460"/>
    <mergeCell ref="N458:N460"/>
    <mergeCell ref="A461:A463"/>
    <mergeCell ref="B461:B463"/>
    <mergeCell ref="C461:C463"/>
    <mergeCell ref="F461:F463"/>
    <mergeCell ref="I461:I463"/>
    <mergeCell ref="J461:J463"/>
    <mergeCell ref="K461:K463"/>
    <mergeCell ref="M461:M463"/>
    <mergeCell ref="N461:N463"/>
    <mergeCell ref="A464:A466"/>
    <mergeCell ref="B464:B466"/>
    <mergeCell ref="C464:C466"/>
    <mergeCell ref="F464:F466"/>
    <mergeCell ref="I464:I466"/>
    <mergeCell ref="J464:J466"/>
    <mergeCell ref="K464:K466"/>
    <mergeCell ref="M464:M466"/>
    <mergeCell ref="N464:N466"/>
    <mergeCell ref="A467:A469"/>
    <mergeCell ref="B467:B469"/>
    <mergeCell ref="C467:C469"/>
    <mergeCell ref="F467:F469"/>
    <mergeCell ref="I467:I469"/>
    <mergeCell ref="J467:J469"/>
    <mergeCell ref="K467:K469"/>
    <mergeCell ref="M467:M469"/>
    <mergeCell ref="N467:N469"/>
    <mergeCell ref="A470:A472"/>
    <mergeCell ref="B470:B472"/>
    <mergeCell ref="C470:C472"/>
    <mergeCell ref="F470:F472"/>
    <mergeCell ref="I470:I472"/>
    <mergeCell ref="J470:J472"/>
    <mergeCell ref="K470:K472"/>
    <mergeCell ref="M470:M472"/>
    <mergeCell ref="N470:N472"/>
    <mergeCell ref="A473:A475"/>
    <mergeCell ref="B473:B475"/>
    <mergeCell ref="C473:C475"/>
    <mergeCell ref="F473:F475"/>
    <mergeCell ref="I473:I475"/>
    <mergeCell ref="J473:J475"/>
    <mergeCell ref="K473:K475"/>
    <mergeCell ref="M473:M475"/>
    <mergeCell ref="N473:N475"/>
    <mergeCell ref="A476:A478"/>
    <mergeCell ref="B476:B478"/>
    <mergeCell ref="C476:C478"/>
    <mergeCell ref="F476:F478"/>
    <mergeCell ref="I476:I478"/>
    <mergeCell ref="J476:J478"/>
    <mergeCell ref="K476:K478"/>
    <mergeCell ref="M476:M478"/>
    <mergeCell ref="N476:N478"/>
    <mergeCell ref="A479:A481"/>
    <mergeCell ref="B479:B481"/>
    <mergeCell ref="C479:C481"/>
    <mergeCell ref="F479:F481"/>
    <mergeCell ref="I479:I481"/>
    <mergeCell ref="J479:J481"/>
    <mergeCell ref="K479:K481"/>
    <mergeCell ref="M479:M481"/>
    <mergeCell ref="N479:N481"/>
    <mergeCell ref="I492:I493"/>
    <mergeCell ref="J492:J493"/>
    <mergeCell ref="A482:A483"/>
    <mergeCell ref="B482:B483"/>
    <mergeCell ref="C482:C483"/>
    <mergeCell ref="A484:A485"/>
    <mergeCell ref="B484:B485"/>
    <mergeCell ref="C484:C485"/>
    <mergeCell ref="A486:A487"/>
    <mergeCell ref="B486:B487"/>
    <mergeCell ref="C486:C487"/>
    <mergeCell ref="F482:F483"/>
    <mergeCell ref="F484:F485"/>
    <mergeCell ref="F486:F487"/>
    <mergeCell ref="I482:I483"/>
    <mergeCell ref="J482:J483"/>
    <mergeCell ref="K482:K483"/>
    <mergeCell ref="I484:I485"/>
    <mergeCell ref="J484:J485"/>
    <mergeCell ref="I486:I487"/>
    <mergeCell ref="J486:J487"/>
    <mergeCell ref="K484:K485"/>
    <mergeCell ref="K486:K487"/>
    <mergeCell ref="B488:B489"/>
    <mergeCell ref="A488:A489"/>
    <mergeCell ref="C488:C489"/>
    <mergeCell ref="C490:C491"/>
    <mergeCell ref="C492:C493"/>
    <mergeCell ref="C494:C495"/>
    <mergeCell ref="C496:C497"/>
    <mergeCell ref="A490:A491"/>
    <mergeCell ref="B490:B491"/>
    <mergeCell ref="A492:A493"/>
    <mergeCell ref="B492:B493"/>
    <mergeCell ref="A494:A495"/>
    <mergeCell ref="B494:B495"/>
    <mergeCell ref="A496:A497"/>
    <mergeCell ref="B496:B497"/>
    <mergeCell ref="F488:F489"/>
    <mergeCell ref="F490:F491"/>
    <mergeCell ref="F492:F493"/>
    <mergeCell ref="F494:F495"/>
    <mergeCell ref="F496:F497"/>
    <mergeCell ref="A550:A552"/>
    <mergeCell ref="B550:B552"/>
    <mergeCell ref="C550:C552"/>
    <mergeCell ref="F550:F552"/>
    <mergeCell ref="I550:I552"/>
    <mergeCell ref="J550:J552"/>
    <mergeCell ref="K550:K552"/>
    <mergeCell ref="M550:M552"/>
    <mergeCell ref="N550:N552"/>
    <mergeCell ref="O550:O552"/>
    <mergeCell ref="O84:O85"/>
    <mergeCell ref="O86:O87"/>
    <mergeCell ref="O88:O89"/>
    <mergeCell ref="O90:O91"/>
    <mergeCell ref="O92:O93"/>
    <mergeCell ref="O94:O95"/>
    <mergeCell ref="O96:O97"/>
    <mergeCell ref="O98:O99"/>
    <mergeCell ref="O100:O102"/>
    <mergeCell ref="O103:O105"/>
    <mergeCell ref="K100:K102"/>
    <mergeCell ref="K103:K105"/>
    <mergeCell ref="A547:A549"/>
    <mergeCell ref="B547:B549"/>
    <mergeCell ref="C547:C549"/>
    <mergeCell ref="F547:F549"/>
    <mergeCell ref="I547:I549"/>
    <mergeCell ref="J547:J549"/>
    <mergeCell ref="K547:K549"/>
    <mergeCell ref="M547:M549"/>
    <mergeCell ref="N547:N549"/>
    <mergeCell ref="O547:O549"/>
    <mergeCell ref="I562:I564"/>
    <mergeCell ref="J562:J564"/>
    <mergeCell ref="K562:K564"/>
    <mergeCell ref="I565:I567"/>
    <mergeCell ref="J565:J567"/>
    <mergeCell ref="K565:K567"/>
    <mergeCell ref="O486:O487"/>
    <mergeCell ref="O484:O485"/>
    <mergeCell ref="O482:O483"/>
    <mergeCell ref="O494:O495"/>
    <mergeCell ref="I494:I495"/>
    <mergeCell ref="J494:J495"/>
    <mergeCell ref="I496:I497"/>
    <mergeCell ref="J496:J497"/>
    <mergeCell ref="M488:M489"/>
    <mergeCell ref="N488:N489"/>
    <mergeCell ref="M490:M491"/>
    <mergeCell ref="N490:N491"/>
    <mergeCell ref="M492:M493"/>
    <mergeCell ref="N492:N493"/>
    <mergeCell ref="O492:O493"/>
    <mergeCell ref="O488:O489"/>
    <mergeCell ref="M482:M483"/>
    <mergeCell ref="N482:N483"/>
    <mergeCell ref="M484:M485"/>
    <mergeCell ref="N484:N485"/>
    <mergeCell ref="M486:M487"/>
    <mergeCell ref="N486:N487"/>
    <mergeCell ref="I488:I489"/>
    <mergeCell ref="J488:J489"/>
    <mergeCell ref="M517:M519"/>
    <mergeCell ref="N517:N519"/>
    <mergeCell ref="O553:O555"/>
    <mergeCell ref="O556:O558"/>
    <mergeCell ref="O559:O561"/>
    <mergeCell ref="M494:M495"/>
    <mergeCell ref="N494:N495"/>
    <mergeCell ref="M496:M497"/>
    <mergeCell ref="N496:N497"/>
    <mergeCell ref="O496:O497"/>
    <mergeCell ref="O490:O491"/>
    <mergeCell ref="O125:O126"/>
    <mergeCell ref="I553:I555"/>
    <mergeCell ref="J553:J555"/>
    <mergeCell ref="K553:K555"/>
    <mergeCell ref="I556:I558"/>
    <mergeCell ref="J556:J558"/>
    <mergeCell ref="K556:K558"/>
    <mergeCell ref="I559:I561"/>
    <mergeCell ref="J559:J561"/>
    <mergeCell ref="K559:K561"/>
    <mergeCell ref="I490:I491"/>
    <mergeCell ref="J490:J491"/>
    <mergeCell ref="I343:I345"/>
    <mergeCell ref="J343:J345"/>
    <mergeCell ref="K343:K345"/>
    <mergeCell ref="M343:M345"/>
    <mergeCell ref="N343:N345"/>
    <mergeCell ref="I325:I327"/>
    <mergeCell ref="J325:J327"/>
    <mergeCell ref="K325:K327"/>
    <mergeCell ref="M325:M327"/>
    <mergeCell ref="N325:N327"/>
    <mergeCell ref="I328:I330"/>
    <mergeCell ref="O190:O192"/>
    <mergeCell ref="O193:O195"/>
    <mergeCell ref="O196:O197"/>
    <mergeCell ref="O198:O200"/>
    <mergeCell ref="O201:O202"/>
    <mergeCell ref="O203:O205"/>
    <mergeCell ref="O206:O207"/>
    <mergeCell ref="O208:O210"/>
    <mergeCell ref="O168:O169"/>
    <mergeCell ref="O170:O172"/>
    <mergeCell ref="O173:O174"/>
    <mergeCell ref="O175:O177"/>
    <mergeCell ref="O178:O179"/>
    <mergeCell ref="I568:I570"/>
    <mergeCell ref="J568:J570"/>
    <mergeCell ref="K568:K570"/>
    <mergeCell ref="O562:O564"/>
    <mergeCell ref="O565:O567"/>
    <mergeCell ref="O568:O570"/>
    <mergeCell ref="M553:M555"/>
    <mergeCell ref="N553:N555"/>
    <mergeCell ref="M556:M558"/>
    <mergeCell ref="N556:N558"/>
    <mergeCell ref="M559:M561"/>
    <mergeCell ref="N559:N561"/>
    <mergeCell ref="M562:M564"/>
    <mergeCell ref="N562:N564"/>
    <mergeCell ref="M565:M567"/>
    <mergeCell ref="N565:N567"/>
    <mergeCell ref="M568:M570"/>
    <mergeCell ref="N568:N570"/>
    <mergeCell ref="O447:O448"/>
    <mergeCell ref="A571:A573"/>
    <mergeCell ref="B571:B573"/>
    <mergeCell ref="C571:C573"/>
    <mergeCell ref="F571:F573"/>
    <mergeCell ref="I571:I573"/>
    <mergeCell ref="J571:J573"/>
    <mergeCell ref="K571:K573"/>
    <mergeCell ref="M571:M573"/>
    <mergeCell ref="N571:N573"/>
    <mergeCell ref="A574:A576"/>
    <mergeCell ref="B574:B576"/>
    <mergeCell ref="C574:C576"/>
    <mergeCell ref="F574:F576"/>
    <mergeCell ref="I574:I576"/>
    <mergeCell ref="J574:J576"/>
    <mergeCell ref="K574:K576"/>
    <mergeCell ref="M574:M576"/>
    <mergeCell ref="N574:N576"/>
    <mergeCell ref="N583:N585"/>
    <mergeCell ref="A586:A588"/>
    <mergeCell ref="B586:B588"/>
    <mergeCell ref="C586:C588"/>
    <mergeCell ref="F586:F588"/>
    <mergeCell ref="I586:I588"/>
    <mergeCell ref="J586:J588"/>
    <mergeCell ref="K586:K588"/>
    <mergeCell ref="M586:M588"/>
    <mergeCell ref="N586:N588"/>
    <mergeCell ref="A577:A579"/>
    <mergeCell ref="B577:B579"/>
    <mergeCell ref="C577:C579"/>
    <mergeCell ref="F577:F579"/>
    <mergeCell ref="I577:I579"/>
    <mergeCell ref="J577:J579"/>
    <mergeCell ref="K577:K579"/>
    <mergeCell ref="M577:M579"/>
    <mergeCell ref="N577:N579"/>
    <mergeCell ref="A580:A582"/>
    <mergeCell ref="B580:B582"/>
    <mergeCell ref="C580:C582"/>
    <mergeCell ref="F580:F582"/>
    <mergeCell ref="I580:I582"/>
    <mergeCell ref="J580:J582"/>
    <mergeCell ref="K580:K582"/>
    <mergeCell ref="M580:M582"/>
    <mergeCell ref="N580:N582"/>
    <mergeCell ref="O449:O450"/>
    <mergeCell ref="O22:O23"/>
    <mergeCell ref="O82:O83"/>
    <mergeCell ref="O166:O167"/>
    <mergeCell ref="A589:A591"/>
    <mergeCell ref="B589:B591"/>
    <mergeCell ref="C589:C591"/>
    <mergeCell ref="F589:F591"/>
    <mergeCell ref="I589:I591"/>
    <mergeCell ref="J589:J591"/>
    <mergeCell ref="K589:K591"/>
    <mergeCell ref="M589:M591"/>
    <mergeCell ref="N589:N591"/>
    <mergeCell ref="O236:O238"/>
    <mergeCell ref="O233:O235"/>
    <mergeCell ref="O239:O241"/>
    <mergeCell ref="O571:O573"/>
    <mergeCell ref="O574:O576"/>
    <mergeCell ref="O589:O591"/>
    <mergeCell ref="O586:O588"/>
    <mergeCell ref="O577:O579"/>
    <mergeCell ref="O580:O582"/>
    <mergeCell ref="O583:O585"/>
    <mergeCell ref="O80:O81"/>
    <mergeCell ref="A583:A585"/>
    <mergeCell ref="B583:B585"/>
    <mergeCell ref="C583:C585"/>
    <mergeCell ref="F583:F585"/>
    <mergeCell ref="I583:I585"/>
    <mergeCell ref="J583:J585"/>
    <mergeCell ref="K583:K585"/>
    <mergeCell ref="M583:M585"/>
    <mergeCell ref="B602:B603"/>
    <mergeCell ref="C602:C603"/>
    <mergeCell ref="A602:A603"/>
    <mergeCell ref="I602:I603"/>
    <mergeCell ref="J602:J603"/>
    <mergeCell ref="K602:K603"/>
    <mergeCell ref="M602:M603"/>
    <mergeCell ref="N602:N603"/>
    <mergeCell ref="O602:O603"/>
    <mergeCell ref="I604:I605"/>
    <mergeCell ref="J604:J605"/>
    <mergeCell ref="K604:K605"/>
    <mergeCell ref="M604:M605"/>
    <mergeCell ref="N604:N605"/>
    <mergeCell ref="O604:O605"/>
    <mergeCell ref="I606:I607"/>
    <mergeCell ref="J606:J607"/>
    <mergeCell ref="K606:K607"/>
    <mergeCell ref="M606:M607"/>
    <mergeCell ref="N606:N607"/>
    <mergeCell ref="O606:O607"/>
    <mergeCell ref="F602:F603"/>
    <mergeCell ref="F604:F605"/>
    <mergeCell ref="I608:I610"/>
    <mergeCell ref="J608:J610"/>
    <mergeCell ref="K608:K610"/>
    <mergeCell ref="M608:M610"/>
    <mergeCell ref="N608:N610"/>
    <mergeCell ref="O608:O610"/>
    <mergeCell ref="I611:I613"/>
    <mergeCell ref="J611:J613"/>
    <mergeCell ref="K611:K613"/>
    <mergeCell ref="M611:M613"/>
    <mergeCell ref="N611:N613"/>
    <mergeCell ref="O611:O613"/>
    <mergeCell ref="F606:F607"/>
    <mergeCell ref="F608:F610"/>
    <mergeCell ref="F611:F613"/>
    <mergeCell ref="C604:C605"/>
    <mergeCell ref="A604:A605"/>
    <mergeCell ref="B604:B605"/>
    <mergeCell ref="A606:A607"/>
    <mergeCell ref="B606:B607"/>
    <mergeCell ref="C606:C607"/>
    <mergeCell ref="C608:C610"/>
    <mergeCell ref="A608:A610"/>
    <mergeCell ref="B608:B610"/>
    <mergeCell ref="A611:A613"/>
    <mergeCell ref="B611:B613"/>
    <mergeCell ref="C611:C613"/>
    <mergeCell ref="B622:B623"/>
    <mergeCell ref="A626:A627"/>
    <mergeCell ref="B626:B627"/>
    <mergeCell ref="C620:C621"/>
    <mergeCell ref="C626:C627"/>
    <mergeCell ref="F626:F627"/>
    <mergeCell ref="I620:I621"/>
    <mergeCell ref="J620:J621"/>
    <mergeCell ref="K620:K621"/>
    <mergeCell ref="M620:M621"/>
    <mergeCell ref="N620:N621"/>
    <mergeCell ref="O620:O621"/>
    <mergeCell ref="I622:I623"/>
    <mergeCell ref="J622:J623"/>
    <mergeCell ref="I626:I627"/>
    <mergeCell ref="J626:J627"/>
    <mergeCell ref="K626:K627"/>
    <mergeCell ref="M626:M627"/>
    <mergeCell ref="N626:N627"/>
    <mergeCell ref="O626:O627"/>
    <mergeCell ref="A624:A625"/>
    <mergeCell ref="B624:B625"/>
    <mergeCell ref="C622:C623"/>
    <mergeCell ref="C624:C625"/>
    <mergeCell ref="A653:A654"/>
    <mergeCell ref="A655:A656"/>
    <mergeCell ref="A657:A658"/>
    <mergeCell ref="A659:A660"/>
    <mergeCell ref="A661:A662"/>
    <mergeCell ref="B653:B654"/>
    <mergeCell ref="B655:B656"/>
    <mergeCell ref="B657:B658"/>
    <mergeCell ref="B659:B660"/>
    <mergeCell ref="B661:B662"/>
    <mergeCell ref="C653:C654"/>
    <mergeCell ref="C655:C656"/>
    <mergeCell ref="C657:C658"/>
    <mergeCell ref="C659:C660"/>
    <mergeCell ref="C661:C662"/>
    <mergeCell ref="F653:F654"/>
    <mergeCell ref="I653:I654"/>
    <mergeCell ref="I659:I660"/>
    <mergeCell ref="F657:F658"/>
    <mergeCell ref="F659:F660"/>
    <mergeCell ref="F661:F662"/>
    <mergeCell ref="J653:J654"/>
    <mergeCell ref="K653:K654"/>
    <mergeCell ref="M653:M654"/>
    <mergeCell ref="N653:N654"/>
    <mergeCell ref="O653:O654"/>
    <mergeCell ref="I655:I656"/>
    <mergeCell ref="J655:J656"/>
    <mergeCell ref="K655:K656"/>
    <mergeCell ref="M655:M656"/>
    <mergeCell ref="N655:N656"/>
    <mergeCell ref="O655:O656"/>
    <mergeCell ref="I657:I658"/>
    <mergeCell ref="J657:J658"/>
    <mergeCell ref="K657:K658"/>
    <mergeCell ref="M657:M658"/>
    <mergeCell ref="N657:N658"/>
    <mergeCell ref="O657:O658"/>
    <mergeCell ref="A672:A674"/>
    <mergeCell ref="B672:B674"/>
    <mergeCell ref="C672:C674"/>
    <mergeCell ref="F672:F674"/>
    <mergeCell ref="I672:I674"/>
    <mergeCell ref="J672:J674"/>
    <mergeCell ref="K672:K674"/>
    <mergeCell ref="M672:M674"/>
    <mergeCell ref="N672:N674"/>
    <mergeCell ref="O672:O674"/>
    <mergeCell ref="A663:A665"/>
    <mergeCell ref="B663:B665"/>
    <mergeCell ref="C663:C665"/>
    <mergeCell ref="F663:F665"/>
    <mergeCell ref="I663:I665"/>
    <mergeCell ref="J663:J665"/>
    <mergeCell ref="K663:K665"/>
    <mergeCell ref="M663:M665"/>
    <mergeCell ref="N663:N665"/>
    <mergeCell ref="O663:O665"/>
    <mergeCell ref="A666:A668"/>
    <mergeCell ref="B666:B668"/>
    <mergeCell ref="C666:C668"/>
    <mergeCell ref="F666:F668"/>
    <mergeCell ref="I666:I668"/>
    <mergeCell ref="J666:J668"/>
    <mergeCell ref="K666:K668"/>
    <mergeCell ref="M666:M668"/>
    <mergeCell ref="N666:N668"/>
    <mergeCell ref="O666:O668"/>
    <mergeCell ref="P641:P643"/>
    <mergeCell ref="P644:P646"/>
    <mergeCell ref="P647:P649"/>
    <mergeCell ref="P650:P652"/>
    <mergeCell ref="P653:P654"/>
    <mergeCell ref="P655:P656"/>
    <mergeCell ref="P657:P658"/>
    <mergeCell ref="P659:P660"/>
    <mergeCell ref="P661:P662"/>
    <mergeCell ref="P663:P665"/>
    <mergeCell ref="A669:A671"/>
    <mergeCell ref="B669:B671"/>
    <mergeCell ref="C669:C671"/>
    <mergeCell ref="F669:F671"/>
    <mergeCell ref="I669:I671"/>
    <mergeCell ref="J669:J671"/>
    <mergeCell ref="K669:K671"/>
    <mergeCell ref="M669:M671"/>
    <mergeCell ref="N669:N671"/>
    <mergeCell ref="O669:O671"/>
    <mergeCell ref="J659:J660"/>
    <mergeCell ref="K659:K660"/>
    <mergeCell ref="M659:M660"/>
    <mergeCell ref="N659:N660"/>
    <mergeCell ref="O659:O660"/>
    <mergeCell ref="I661:I662"/>
    <mergeCell ref="J661:J662"/>
    <mergeCell ref="K661:K662"/>
    <mergeCell ref="M661:M662"/>
    <mergeCell ref="N661:N662"/>
    <mergeCell ref="O661:O662"/>
    <mergeCell ref="F655:F656"/>
    <mergeCell ref="P666:P668"/>
    <mergeCell ref="P669:P671"/>
    <mergeCell ref="P672:P674"/>
    <mergeCell ref="P2:P3"/>
    <mergeCell ref="P4:P5"/>
    <mergeCell ref="P6:P7"/>
    <mergeCell ref="P8:P9"/>
    <mergeCell ref="P10:P11"/>
    <mergeCell ref="P12:P14"/>
    <mergeCell ref="P15:P16"/>
    <mergeCell ref="P17:P19"/>
    <mergeCell ref="P20:P21"/>
    <mergeCell ref="P22:P23"/>
    <mergeCell ref="P24:P25"/>
    <mergeCell ref="P26:P27"/>
    <mergeCell ref="P28:P29"/>
    <mergeCell ref="P30:P31"/>
    <mergeCell ref="P32:P33"/>
    <mergeCell ref="P34:P35"/>
    <mergeCell ref="P36:P37"/>
    <mergeCell ref="P38:P40"/>
    <mergeCell ref="P41:P43"/>
    <mergeCell ref="P44:P45"/>
    <mergeCell ref="P46:P48"/>
    <mergeCell ref="P49:P51"/>
    <mergeCell ref="P624:P625"/>
    <mergeCell ref="P626:P627"/>
    <mergeCell ref="P628:P629"/>
    <mergeCell ref="P630:P631"/>
    <mergeCell ref="P632:P634"/>
    <mergeCell ref="P635:P637"/>
    <mergeCell ref="P638:P640"/>
  </mergeCells>
  <phoneticPr fontId="1" type="noConversion"/>
  <pageMargins left="0.7" right="0.7" top="0.75" bottom="0.75" header="0.3" footer="0.3"/>
  <pageSetup orientation="portrait" r:id="rId1"/>
  <ignoredErrors>
    <ignoredError sqref="M8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2979c62-b87d-456b-9ac0-a9e8c14b51d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819B12F3BFA24F9C31B5FBC4B68E1F" ma:contentTypeVersion="3" ma:contentTypeDescription="Create a new document." ma:contentTypeScope="" ma:versionID="27566308be26def404ec30b4335af2bb">
  <xsd:schema xmlns:xsd="http://www.w3.org/2001/XMLSchema" xmlns:xs="http://www.w3.org/2001/XMLSchema" xmlns:p="http://schemas.microsoft.com/office/2006/metadata/properties" xmlns:ns3="72979c62-b87d-456b-9ac0-a9e8c14b51dd" targetNamespace="http://schemas.microsoft.com/office/2006/metadata/properties" ma:root="true" ma:fieldsID="08f0f22802359a2ccf56d84337645c71" ns3:_="">
    <xsd:import namespace="72979c62-b87d-456b-9ac0-a9e8c14b51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979c62-b87d-456b-9ac0-a9e8c14b5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AAF377-8462-4FD8-88C0-ADB2CD6773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ABBD7C-C348-4AE9-8D17-3034F0812D20}">
  <ds:schemaRefs>
    <ds:schemaRef ds:uri="http://schemas.microsoft.com/office/2006/metadata/properties"/>
    <ds:schemaRef ds:uri="http://schemas.microsoft.com/office/infopath/2007/PartnerControls"/>
    <ds:schemaRef ds:uri="72979c62-b87d-456b-9ac0-a9e8c14b51dd"/>
  </ds:schemaRefs>
</ds:datastoreItem>
</file>

<file path=customXml/itemProps3.xml><?xml version="1.0" encoding="utf-8"?>
<ds:datastoreItem xmlns:ds="http://schemas.openxmlformats.org/officeDocument/2006/customXml" ds:itemID="{6BE6CD5A-2D9C-4B33-8FEB-0F071650AB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979c62-b87d-456b-9ac0-a9e8c14b51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2023-11-27T21:01:15Z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0x010100CA819B12F3BFA24F9C31B5FBC4B68E1F</vt:lpwstr>
  </property>
</Properties>
</file>