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8195" windowHeight="11070"/>
  </bookViews>
  <sheets>
    <sheet name="Cluster_conf" sheetId="4" r:id="rId1"/>
    <sheet name="Sanity Check" sheetId="6" r:id="rId2"/>
  </sheets>
  <definedNames>
    <definedName name="shalaj">#REF!</definedName>
  </definedNames>
  <calcPr calcId="145621"/>
</workbook>
</file>

<file path=xl/calcChain.xml><?xml version="1.0" encoding="utf-8"?>
<calcChain xmlns="http://schemas.openxmlformats.org/spreadsheetml/2006/main">
  <c r="C14" i="6" l="1"/>
  <c r="C15" i="6"/>
  <c r="E21" i="4" l="1"/>
  <c r="C36" i="4" s="1"/>
  <c r="E20" i="4"/>
  <c r="C35" i="4" s="1"/>
  <c r="C8" i="6" l="1"/>
  <c r="D4" i="4"/>
  <c r="D3" i="4"/>
  <c r="C11" i="6"/>
  <c r="C29" i="6" l="1"/>
  <c r="C35" i="6"/>
  <c r="C34" i="6"/>
  <c r="C33" i="6"/>
  <c r="C32" i="6"/>
  <c r="C28" i="6"/>
  <c r="C27" i="6"/>
  <c r="C26" i="6"/>
  <c r="C23" i="6"/>
  <c r="C22" i="6"/>
  <c r="C21" i="6"/>
  <c r="C20" i="6"/>
  <c r="C10" i="6"/>
  <c r="C9" i="6"/>
  <c r="C7" i="6"/>
  <c r="C6" i="6"/>
  <c r="C5" i="6"/>
  <c r="D8" i="4" l="1"/>
  <c r="D9" i="4"/>
  <c r="C27" i="4" l="1"/>
  <c r="C33" i="4" s="1"/>
  <c r="C26" i="4"/>
  <c r="C32" i="4" s="1"/>
  <c r="C24" i="4"/>
  <c r="C29" i="4" s="1"/>
  <c r="C13" i="6"/>
  <c r="C12" i="6"/>
  <c r="C25" i="4"/>
  <c r="C30" i="4" s="1"/>
  <c r="C38" i="4" l="1"/>
  <c r="C39" i="4"/>
</calcChain>
</file>

<file path=xl/sharedStrings.xml><?xml version="1.0" encoding="utf-8"?>
<sst xmlns="http://schemas.openxmlformats.org/spreadsheetml/2006/main" count="101" uniqueCount="91">
  <si>
    <t>Property</t>
  </si>
  <si>
    <t xml:space="preserve">Total </t>
  </si>
  <si>
    <t>yarn.scheduler.minimum-allocation-mb</t>
  </si>
  <si>
    <t>yarn.scheduler.maximum-allocation-mb</t>
  </si>
  <si>
    <t>mapreduce.map.cpu.vcores</t>
  </si>
  <si>
    <t>mapreduce.reduce.cpu.vcores</t>
  </si>
  <si>
    <t>yarn.nodemanager.resource.memory-mb</t>
  </si>
  <si>
    <t>yarn.nodemanager.resource.cpu-vcores</t>
  </si>
  <si>
    <t>yarn.scheduler.minimum-allocation-vcores</t>
  </si>
  <si>
    <t>yarn.scheduler.maximum-allocation-vcores</t>
  </si>
  <si>
    <t>Cluster level properties</t>
  </si>
  <si>
    <t>Container level properties</t>
  </si>
  <si>
    <t>mapreduce.reduce.memory.mb</t>
  </si>
  <si>
    <t>mapreduce.map.memory.mb</t>
  </si>
  <si>
    <t>Memory (This is the total number of memory allocated to node manager that can be used by container)</t>
  </si>
  <si>
    <t>Vcores (This is the total number of Vcores allocated to node manager that can be used by container)</t>
  </si>
  <si>
    <t>Memory given to Map tasks  (Total Memory/Map Memory)</t>
  </si>
  <si>
    <t>Memory given to Reduce tasks   (Total Memory/Reduce Memory)</t>
  </si>
  <si>
    <t>yarn.app.mapreduce.am.resource.mb</t>
  </si>
  <si>
    <t>Total Data Nodes</t>
  </si>
  <si>
    <t>yarn.app.mapreduce.am.resource.cpu-vcores</t>
  </si>
  <si>
    <t>Vcores given to Map tasks  (Total Vcore/Map Vcore)</t>
  </si>
  <si>
    <t>Vcores given to Reduce tasks (Total Vcore/Reduce Vcore)</t>
  </si>
  <si>
    <t>Maximum Map Tasks that can be run at any given Point of Time</t>
  </si>
  <si>
    <t>Maximum Reduce Tasks that can be run at any given Point of Time</t>
  </si>
  <si>
    <r>
      <t xml:space="preserve">subtract application master allocated vcores from Total Vcores  </t>
    </r>
    <r>
      <rPr>
        <b/>
        <sz val="11"/>
        <color theme="1"/>
        <rFont val="Calibri"/>
        <family val="2"/>
        <scheme val="minor"/>
      </rPr>
      <t>yarn.app.mapreduce.am.resource.cpu-vcores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</si>
  <si>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subtract application master allocated memory from Total Memory  </t>
    </r>
    <r>
      <rPr>
        <b/>
        <sz val="11"/>
        <color theme="1"/>
        <rFont val="Calibri"/>
        <family val="2"/>
        <scheme val="minor"/>
      </rPr>
      <t>yarn.app.mapreduce.am.resource.mb</t>
    </r>
  </si>
  <si>
    <t>Mapred (Tasks) level properties</t>
  </si>
  <si>
    <t>Sanity Check</t>
  </si>
  <si>
    <t>Check Status</t>
  </si>
  <si>
    <t>Description</t>
  </si>
  <si>
    <t>Vcore Max &gt;= Vcore Min</t>
  </si>
  <si>
    <t>yarn.scheduler.maximum-allocation-vcores must be greater than or equal to yarn.scheduler.minimum-allocation-vcores</t>
  </si>
  <si>
    <t>Memory Max &gt;= Memory  Min</t>
  </si>
  <si>
    <t>yarn.scheduler.maximum-allocation-mb must be greater than or equal to yarn.scheduler.minimum-allocation-mb</t>
  </si>
  <si>
    <t>yarn.scheduler.minimum-allocation-vcores must be greater than or equal to 1 (0 for Impala)</t>
  </si>
  <si>
    <t>VCoreMin &lt;= HostsVCores</t>
  </si>
  <si>
    <t>yarn.scheduler.minimum-allocation-vcores must be less than or equal to the yarn.nodemanager.resource.cpu-vcores</t>
  </si>
  <si>
    <t>VCoreMax &gt;= 1</t>
  </si>
  <si>
    <t>yarn.scheduler.maximum-allocation-vcores must be greater than or equal to 1</t>
  </si>
  <si>
    <t>VCoreMax &lt;= HostsVcores</t>
  </si>
  <si>
    <t>yarn.scheduler.maximum-allocation-vcores must be less than or equal to the yarn.nodemanager.resource.memory-mb</t>
  </si>
  <si>
    <t>If yarn.scheduler.minimum-allocation-mb is less than 1GB, containers will likely get killed by YARN</t>
  </si>
  <si>
    <t>Memory Min &gt;= 1 GB</t>
  </si>
  <si>
    <t>VCoreMin &gt;= 1</t>
  </si>
  <si>
    <t>Maximum map tasks that can be run at any given point of Time Based on Vcores Configuration</t>
  </si>
  <si>
    <t>Maximum reduce tasks that can be run at any given point of Time  Based on Vcores Configuration</t>
  </si>
  <si>
    <t>Maximum reduce tasks that can be run at any given point of Time  Based on Memory Configuration</t>
  </si>
  <si>
    <t>Maximum map tasks that can be run at any given point of Time  Based on Memory Configuration</t>
  </si>
  <si>
    <t>Container Sanity Checking</t>
  </si>
  <si>
    <t>MapReduce Sanity Checking</t>
  </si>
  <si>
    <t>Application Master Sanity Check</t>
  </si>
  <si>
    <t>App Master Vcore &gt;= Container Min</t>
  </si>
  <si>
    <t>App Master Vcore &lt;= Container Max</t>
  </si>
  <si>
    <t>App Master Memory &gt;= Container Min</t>
  </si>
  <si>
    <t>App Master Memory &lt;= Container Max</t>
  </si>
  <si>
    <t>yarn.app.mapreduce.am.resource.cpu-vcores fits into container limits</t>
  </si>
  <si>
    <t>yarn.app.mapreduce.am.resource.mb fits into Container limits</t>
  </si>
  <si>
    <t>Map Task Sanity Check</t>
  </si>
  <si>
    <t>Map Vcore &gt;= Container Min</t>
  </si>
  <si>
    <t>Map Vcore &lt;= Container Max</t>
  </si>
  <si>
    <t>Map Memory &gt;= Container Min</t>
  </si>
  <si>
    <t>Map Memory &lt;= Container Max</t>
  </si>
  <si>
    <t>mapreduce.map.cpu.vcores fits into container limits</t>
  </si>
  <si>
    <t>mapreduce.map.cpu.memory.mb fits into Container limits</t>
  </si>
  <si>
    <t>mapreduce.map.cpu.memory.mb into Container limits</t>
  </si>
  <si>
    <t>Reduce Task Sanity Check</t>
  </si>
  <si>
    <t>Redce Vcore &gt;= Container Min</t>
  </si>
  <si>
    <t>Redce Vcore &lt;= Container Max</t>
  </si>
  <si>
    <t>Redce Memory &gt;= Container Min</t>
  </si>
  <si>
    <t>Redce Memory &lt;= Container Max</t>
  </si>
  <si>
    <t>mapreduce.reduce.cpu.vcores fits into container limits</t>
  </si>
  <si>
    <t>mapreduce.reduce.cpu.memory.mb fits into Container limits</t>
  </si>
  <si>
    <t>mapreduce.reduce.cpu.memory.mb into Container limits</t>
  </si>
  <si>
    <t>Calculate Vcores and Memory for Map and Reduce Tasks</t>
  </si>
  <si>
    <t xml:space="preserve">value </t>
  </si>
  <si>
    <t>Put the values in the green Input boxes below, put values in MB for Memory</t>
  </si>
  <si>
    <t>Physical Core in each Data Node</t>
  </si>
  <si>
    <t>RAM (Memory in Mb) in each Data Node</t>
  </si>
  <si>
    <t>Node Manager Memory &lt;= Total Memory</t>
  </si>
  <si>
    <t>Total #</t>
  </si>
  <si>
    <t>Assigned memory to nodemanager should be less than total avilable memory</t>
  </si>
  <si>
    <t>Node Manager Vcore &lt;= Total Vcore</t>
  </si>
  <si>
    <t>Assigned Vcores to nodemanager should be less than total avilable Vcores</t>
  </si>
  <si>
    <r>
      <t xml:space="preserve">Please check the </t>
    </r>
    <r>
      <rPr>
        <b/>
        <i/>
        <sz val="11"/>
        <color theme="3" tint="0.39997558519241921"/>
        <rFont val="Calibri"/>
        <family val="2"/>
        <scheme val="minor"/>
      </rPr>
      <t>Sanity Check Tab</t>
    </r>
    <r>
      <rPr>
        <b/>
        <i/>
        <sz val="11"/>
        <color rgb="FFFF0000"/>
        <rFont val="Calibri"/>
        <family val="2"/>
        <scheme val="minor"/>
      </rPr>
      <t xml:space="preserve"> after filling all values</t>
    </r>
  </si>
  <si>
    <t>Total Max Map tasks on All nodes</t>
  </si>
  <si>
    <t>Total Max Reduce tasks on All nodes</t>
  </si>
  <si>
    <t>Memory Max &lt;= Node Manager Memory</t>
  </si>
  <si>
    <t>Memory Min  &lt;= Node Manager Memory</t>
  </si>
  <si>
    <t>yarn.scheduler.minimum-allocation-mb must be less than or equal to yarn.nodemanager.resource.memory-mb</t>
  </si>
  <si>
    <t>yarn.scheduler.maximum-allocation-mb must be less than or equal to yarn.nodemanager.resource.memory-mb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</si>
</sst>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3" tint="0.3999755851924192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theme="3" tint="0.3999755851924192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A7D5"/>
        <bgColor indexed="64"/>
      </patternFill>
    </fill>
    <fill>
      <patternFill patternType="solid">
        <fgColor rgb="FF004D6F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DashDot">
        <color auto="1"/>
      </left>
      <right style="mediumDashDot">
        <color auto="1"/>
      </right>
      <top style="mediumDashDot">
        <color auto="1"/>
      </top>
      <bottom style="mediumDashDot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01">
    <xf numFmtId="0" fontId="0" fillId="0" borderId="0" xfId="0"/>
    <xf numFmtId="0" fontId="0" fillId="4" borderId="0" xfId="0" applyFill="1" applyProtection="1">
      <protection locked="0"/>
    </xf>
    <xf numFmtId="0" fontId="9" fillId="12" borderId="11" xfId="0" applyFont="1" applyFill="1" applyBorder="1" applyProtection="1">
      <protection locked="0"/>
    </xf>
    <xf numFmtId="0" fontId="0" fillId="4" borderId="0" xfId="0" applyFill="1" applyBorder="1" applyProtection="1">
      <protection locked="0"/>
    </xf>
    <xf numFmtId="0" fontId="0" fillId="0" borderId="0" xfId="0" applyProtection="1">
      <protection locked="0"/>
    </xf>
    <xf numFmtId="0" fontId="1" fillId="2" borderId="2" xfId="1" applyFont="1" applyFill="1" applyBorder="1" applyProtection="1">
      <protection locked="0"/>
    </xf>
    <xf numFmtId="0" fontId="1" fillId="2" borderId="3" xfId="1" applyFont="1" applyFill="1" applyBorder="1" applyProtection="1">
      <protection locked="0"/>
    </xf>
    <xf numFmtId="0" fontId="1" fillId="2" borderId="4" xfId="1" applyFont="1" applyFill="1" applyBorder="1" applyProtection="1">
      <protection locked="0"/>
    </xf>
    <xf numFmtId="0" fontId="5" fillId="0" borderId="5" xfId="1" applyFont="1" applyBorder="1" applyAlignment="1" applyProtection="1">
      <alignment vertical="top"/>
      <protection locked="0"/>
    </xf>
    <xf numFmtId="0" fontId="6" fillId="0" borderId="6" xfId="1" applyBorder="1" applyAlignment="1" applyProtection="1">
      <alignment vertical="top"/>
      <protection locked="0"/>
    </xf>
    <xf numFmtId="0" fontId="5" fillId="0" borderId="5" xfId="1" applyFont="1" applyBorder="1" applyAlignment="1" applyProtection="1">
      <alignment vertical="top" wrapText="1"/>
      <protection locked="0"/>
    </xf>
    <xf numFmtId="0" fontId="0" fillId="0" borderId="5" xfId="1" applyFont="1" applyBorder="1" applyAlignment="1" applyProtection="1">
      <alignment vertical="top" wrapText="1"/>
      <protection locked="0"/>
    </xf>
    <xf numFmtId="0" fontId="5" fillId="0" borderId="5" xfId="1" applyFont="1" applyFill="1" applyBorder="1" applyAlignment="1" applyProtection="1">
      <alignment vertical="top" wrapText="1"/>
      <protection locked="0"/>
    </xf>
    <xf numFmtId="0" fontId="0" fillId="0" borderId="5" xfId="1" applyFont="1" applyFill="1" applyBorder="1" applyAlignment="1" applyProtection="1">
      <alignment vertical="top" wrapText="1"/>
      <protection locked="0"/>
    </xf>
    <xf numFmtId="0" fontId="0" fillId="0" borderId="7" xfId="1" applyFont="1" applyFill="1" applyBorder="1" applyAlignment="1" applyProtection="1">
      <alignment vertical="top" wrapText="1"/>
      <protection locked="0"/>
    </xf>
    <xf numFmtId="0" fontId="6" fillId="0" borderId="9" xfId="1" applyBorder="1" applyAlignment="1" applyProtection="1">
      <alignment vertical="top"/>
      <protection locked="0"/>
    </xf>
    <xf numFmtId="0" fontId="9" fillId="12" borderId="10" xfId="0" applyFont="1" applyFill="1" applyBorder="1" applyProtection="1">
      <protection locked="0"/>
    </xf>
    <xf numFmtId="0" fontId="0" fillId="4" borderId="22" xfId="0" applyFill="1" applyBorder="1" applyProtection="1">
      <protection locked="0"/>
    </xf>
    <xf numFmtId="0" fontId="1" fillId="2" borderId="20" xfId="1" applyFont="1" applyFill="1" applyBorder="1" applyProtection="1">
      <protection locked="0"/>
    </xf>
    <xf numFmtId="0" fontId="1" fillId="2" borderId="21" xfId="1" applyFont="1" applyFill="1" applyBorder="1" applyProtection="1">
      <protection locked="0"/>
    </xf>
    <xf numFmtId="0" fontId="0" fillId="0" borderId="5" xfId="1" applyFont="1" applyBorder="1" applyAlignment="1" applyProtection="1">
      <alignment vertical="top"/>
      <protection locked="0"/>
    </xf>
    <xf numFmtId="0" fontId="0" fillId="0" borderId="7" xfId="1" applyFont="1" applyBorder="1" applyAlignment="1" applyProtection="1">
      <alignment vertical="top" wrapText="1"/>
      <protection locked="0"/>
    </xf>
    <xf numFmtId="0" fontId="0" fillId="4" borderId="18" xfId="0" applyFill="1" applyBorder="1" applyProtection="1">
      <protection locked="0"/>
    </xf>
    <xf numFmtId="0" fontId="0" fillId="4" borderId="19" xfId="0" applyFill="1" applyBorder="1" applyProtection="1">
      <protection locked="0"/>
    </xf>
    <xf numFmtId="0" fontId="7" fillId="10" borderId="1" xfId="1" applyFont="1" applyFill="1" applyBorder="1" applyAlignment="1" applyProtection="1">
      <alignment horizontal="center" vertical="top"/>
    </xf>
    <xf numFmtId="0" fontId="7" fillId="10" borderId="8" xfId="1" applyFont="1" applyFill="1" applyBorder="1" applyAlignment="1" applyProtection="1">
      <alignment horizontal="center" vertical="top"/>
    </xf>
    <xf numFmtId="0" fontId="7" fillId="11" borderId="1" xfId="1" applyFont="1" applyFill="1" applyBorder="1" applyAlignment="1" applyProtection="1">
      <alignment horizontal="center" vertical="top"/>
    </xf>
    <xf numFmtId="0" fontId="1" fillId="4" borderId="0" xfId="0" applyFont="1" applyFill="1" applyProtection="1">
      <protection locked="0"/>
    </xf>
    <xf numFmtId="0" fontId="0" fillId="3" borderId="1" xfId="0" applyFill="1" applyBorder="1" applyAlignment="1" applyProtection="1">
      <alignment horizontal="left"/>
      <protection locked="0"/>
    </xf>
    <xf numFmtId="0" fontId="0" fillId="0" borderId="0" xfId="0" applyAlignment="1" applyProtection="1">
      <alignment vertical="top"/>
      <protection locked="0"/>
    </xf>
    <xf numFmtId="0" fontId="1" fillId="2" borderId="2" xfId="0" applyFont="1" applyFill="1" applyBorder="1" applyAlignment="1" applyProtection="1">
      <alignment horizontal="left" vertical="top"/>
      <protection locked="0"/>
    </xf>
    <xf numFmtId="0" fontId="1" fillId="2" borderId="3" xfId="0" applyFont="1" applyFill="1" applyBorder="1" applyAlignment="1" applyProtection="1">
      <alignment horizontal="left" vertical="top"/>
      <protection locked="0"/>
    </xf>
    <xf numFmtId="0" fontId="1" fillId="2" borderId="4" xfId="0" applyFont="1" applyFill="1" applyBorder="1" applyAlignment="1" applyProtection="1">
      <alignment horizontal="left" vertical="top"/>
      <protection locked="0"/>
    </xf>
    <xf numFmtId="0" fontId="8" fillId="4" borderId="0" xfId="0" applyFont="1" applyFill="1" applyBorder="1" applyProtection="1">
      <protection locked="0"/>
    </xf>
    <xf numFmtId="0" fontId="1" fillId="0" borderId="5" xfId="0" applyFont="1" applyBorder="1" applyAlignment="1" applyProtection="1">
      <alignment horizontal="left" vertical="top"/>
      <protection locked="0"/>
    </xf>
    <xf numFmtId="0" fontId="0" fillId="0" borderId="1" xfId="0" applyBorder="1" applyAlignment="1" applyProtection="1">
      <alignment horizontal="left" vertical="top"/>
      <protection locked="0"/>
    </xf>
    <xf numFmtId="0" fontId="0" fillId="0" borderId="6" xfId="0" applyBorder="1" applyAlignment="1" applyProtection="1">
      <alignment horizontal="left" vertical="top"/>
      <protection locked="0"/>
    </xf>
    <xf numFmtId="0" fontId="1" fillId="4" borderId="0" xfId="1" applyFont="1" applyFill="1" applyBorder="1" applyProtection="1">
      <protection locked="0"/>
    </xf>
    <xf numFmtId="0" fontId="0" fillId="0" borderId="5" xfId="0" applyBorder="1" applyAlignment="1" applyProtection="1">
      <alignment horizontal="left" vertical="top"/>
      <protection locked="0"/>
    </xf>
    <xf numFmtId="0" fontId="0" fillId="3" borderId="1" xfId="0" applyFill="1" applyBorder="1" applyAlignment="1" applyProtection="1">
      <alignment horizontal="left" vertical="top"/>
      <protection locked="0"/>
    </xf>
    <xf numFmtId="0" fontId="0" fillId="5" borderId="10" xfId="0" applyFill="1" applyBorder="1" applyAlignment="1" applyProtection="1">
      <alignment horizontal="left" wrapText="1"/>
      <protection locked="0"/>
    </xf>
    <xf numFmtId="0" fontId="5" fillId="4" borderId="0" xfId="1" applyFont="1" applyFill="1" applyBorder="1" applyAlignment="1" applyProtection="1">
      <alignment vertical="top"/>
      <protection locked="0"/>
    </xf>
    <xf numFmtId="0" fontId="7" fillId="4" borderId="0" xfId="1" applyFont="1" applyFill="1" applyBorder="1" applyAlignment="1" applyProtection="1">
      <alignment horizontal="center" vertical="top"/>
      <protection locked="0"/>
    </xf>
    <xf numFmtId="0" fontId="6" fillId="4" borderId="0" xfId="1" applyFill="1" applyBorder="1" applyAlignment="1" applyProtection="1">
      <alignment vertical="top"/>
      <protection locked="0"/>
    </xf>
    <xf numFmtId="0" fontId="6" fillId="4" borderId="0" xfId="1" applyFill="1" applyProtection="1">
      <protection locked="0"/>
    </xf>
    <xf numFmtId="0" fontId="0" fillId="5" borderId="12" xfId="0" applyFill="1" applyBorder="1" applyAlignment="1" applyProtection="1">
      <alignment horizontal="left" wrapText="1"/>
      <protection locked="0"/>
    </xf>
    <xf numFmtId="0" fontId="5" fillId="4" borderId="0" xfId="1" applyFont="1" applyFill="1" applyBorder="1" applyAlignment="1" applyProtection="1">
      <alignment vertical="top" wrapText="1"/>
      <protection locked="0"/>
    </xf>
    <xf numFmtId="0" fontId="6" fillId="4" borderId="0" xfId="1" applyFill="1" applyAlignment="1" applyProtection="1">
      <protection locked="0"/>
    </xf>
    <xf numFmtId="0" fontId="0" fillId="4" borderId="0" xfId="1" applyFont="1" applyFill="1" applyBorder="1" applyAlignment="1" applyProtection="1">
      <alignment vertical="top" wrapText="1"/>
      <protection locked="0"/>
    </xf>
    <xf numFmtId="0" fontId="6" fillId="4" borderId="0" xfId="1" applyFill="1" applyAlignment="1" applyProtection="1">
      <alignment wrapText="1"/>
      <protection locked="0"/>
    </xf>
    <xf numFmtId="0" fontId="6" fillId="4" borderId="0" xfId="1" applyFill="1" applyBorder="1" applyAlignment="1" applyProtection="1">
      <alignment wrapText="1"/>
      <protection locked="0"/>
    </xf>
    <xf numFmtId="0" fontId="0" fillId="4" borderId="0" xfId="1" applyFont="1" applyFill="1" applyBorder="1" applyAlignment="1" applyProtection="1">
      <alignment vertical="top"/>
      <protection locked="0"/>
    </xf>
    <xf numFmtId="0" fontId="0" fillId="0" borderId="7" xfId="0" applyBorder="1" applyAlignment="1" applyProtection="1">
      <alignment horizontal="left" vertical="top"/>
      <protection locked="0"/>
    </xf>
    <xf numFmtId="0" fontId="0" fillId="0" borderId="9" xfId="0" applyBorder="1" applyAlignment="1" applyProtection="1">
      <alignment horizontal="left" vertical="top"/>
      <protection locked="0"/>
    </xf>
    <xf numFmtId="0" fontId="0" fillId="0" borderId="0" xfId="0" applyFill="1" applyBorder="1" applyAlignment="1" applyProtection="1">
      <alignment horizontal="left" vertical="top"/>
      <protection locked="0"/>
    </xf>
    <xf numFmtId="0" fontId="0" fillId="4" borderId="0" xfId="0" applyFill="1" applyBorder="1" applyAlignment="1" applyProtection="1">
      <alignment horizontal="left" vertical="top"/>
      <protection locked="0"/>
    </xf>
    <xf numFmtId="0" fontId="0" fillId="0" borderId="0" xfId="0" applyFill="1" applyBorder="1" applyAlignment="1" applyProtection="1">
      <alignment horizontal="left" vertical="top" wrapText="1"/>
      <protection locked="0"/>
    </xf>
    <xf numFmtId="0" fontId="0" fillId="0" borderId="0" xfId="0" applyFill="1" applyBorder="1" applyProtection="1">
      <protection locked="0"/>
    </xf>
    <xf numFmtId="0" fontId="1" fillId="0" borderId="5" xfId="0" applyFont="1" applyBorder="1" applyProtection="1">
      <protection locked="0"/>
    </xf>
    <xf numFmtId="0" fontId="0" fillId="4" borderId="0" xfId="0" applyFill="1" applyAlignment="1" applyProtection="1">
      <protection locked="0"/>
    </xf>
    <xf numFmtId="0" fontId="0" fillId="9" borderId="18" xfId="0" applyFill="1" applyBorder="1" applyAlignment="1" applyProtection="1">
      <protection locked="0"/>
    </xf>
    <xf numFmtId="0" fontId="0" fillId="9" borderId="19" xfId="0" applyFill="1" applyBorder="1" applyAlignment="1" applyProtection="1">
      <protection locked="0"/>
    </xf>
    <xf numFmtId="0" fontId="0" fillId="4" borderId="0" xfId="0" applyFill="1" applyBorder="1" applyAlignment="1" applyProtection="1">
      <protection locked="0"/>
    </xf>
    <xf numFmtId="0" fontId="0" fillId="0" borderId="0" xfId="0" applyAlignment="1" applyProtection="1">
      <protection locked="0"/>
    </xf>
    <xf numFmtId="0" fontId="4" fillId="8" borderId="5" xfId="0" applyFont="1" applyFill="1" applyBorder="1" applyProtection="1">
      <protection locked="0"/>
    </xf>
    <xf numFmtId="0" fontId="0" fillId="0" borderId="6" xfId="0" applyBorder="1" applyAlignment="1" applyProtection="1">
      <alignment horizontal="left"/>
      <protection locked="0"/>
    </xf>
    <xf numFmtId="0" fontId="1" fillId="0" borderId="5" xfId="0" applyFont="1" applyBorder="1" applyAlignment="1" applyProtection="1">
      <alignment vertical="top" wrapText="1"/>
      <protection locked="0"/>
    </xf>
    <xf numFmtId="0" fontId="0" fillId="4" borderId="0" xfId="0" applyFill="1" applyBorder="1" applyAlignment="1" applyProtection="1">
      <alignment horizontal="left"/>
      <protection locked="0"/>
    </xf>
    <xf numFmtId="0" fontId="0" fillId="0" borderId="5" xfId="0" applyBorder="1" applyProtection="1">
      <protection locked="0"/>
    </xf>
    <xf numFmtId="0" fontId="0" fillId="4" borderId="0" xfId="0" applyFill="1" applyBorder="1" applyAlignment="1" applyProtection="1">
      <alignment vertical="top" wrapText="1"/>
      <protection locked="0"/>
    </xf>
    <xf numFmtId="0" fontId="1" fillId="0" borderId="7" xfId="0" applyFont="1" applyBorder="1" applyAlignment="1" applyProtection="1">
      <alignment vertical="top" wrapText="1"/>
      <protection locked="0"/>
    </xf>
    <xf numFmtId="0" fontId="1" fillId="4" borderId="0" xfId="0" applyFont="1" applyFill="1" applyBorder="1" applyProtection="1">
      <protection locked="0"/>
    </xf>
    <xf numFmtId="0" fontId="0" fillId="4" borderId="0" xfId="0" applyFill="1" applyBorder="1" applyAlignment="1" applyProtection="1">
      <alignment horizontal="left" vertical="top" wrapText="1"/>
      <protection locked="0"/>
    </xf>
    <xf numFmtId="0" fontId="0" fillId="0" borderId="0" xfId="0" applyFill="1" applyProtection="1">
      <protection locked="0"/>
    </xf>
    <xf numFmtId="0" fontId="0" fillId="4" borderId="0" xfId="0" applyFill="1" applyAlignment="1" applyProtection="1">
      <alignment horizontal="left"/>
      <protection locked="0"/>
    </xf>
    <xf numFmtId="0" fontId="2" fillId="7" borderId="14" xfId="0" applyFont="1" applyFill="1" applyBorder="1" applyProtection="1">
      <protection locked="0"/>
    </xf>
    <xf numFmtId="0" fontId="2" fillId="7" borderId="16" xfId="0" applyFont="1" applyFill="1" applyBorder="1" applyProtection="1">
      <protection locked="0"/>
    </xf>
    <xf numFmtId="0" fontId="0" fillId="4" borderId="0" xfId="0" applyFill="1" applyAlignment="1" applyProtection="1">
      <alignment vertical="top" wrapText="1"/>
      <protection locked="0"/>
    </xf>
    <xf numFmtId="0" fontId="0" fillId="4" borderId="13" xfId="0" applyFill="1" applyBorder="1" applyProtection="1">
      <protection locked="0"/>
    </xf>
    <xf numFmtId="0" fontId="0" fillId="13" borderId="1" xfId="0" applyFill="1" applyBorder="1" applyProtection="1"/>
    <xf numFmtId="0" fontId="0" fillId="6" borderId="6" xfId="0" applyFill="1" applyBorder="1" applyAlignment="1" applyProtection="1">
      <alignment horizontal="left" vertical="top"/>
    </xf>
    <xf numFmtId="0" fontId="0" fillId="6" borderId="6" xfId="0" applyFill="1" applyBorder="1" applyAlignment="1" applyProtection="1">
      <alignment horizontal="left"/>
    </xf>
    <xf numFmtId="0" fontId="0" fillId="6" borderId="9" xfId="0" applyFill="1" applyBorder="1" applyAlignment="1" applyProtection="1">
      <alignment horizontal="left"/>
    </xf>
    <xf numFmtId="0" fontId="3" fillId="7" borderId="15" xfId="0" applyFont="1" applyFill="1" applyBorder="1" applyAlignment="1" applyProtection="1">
      <alignment horizontal="left"/>
    </xf>
    <xf numFmtId="0" fontId="3" fillId="7" borderId="17" xfId="0" applyFont="1" applyFill="1" applyBorder="1" applyAlignment="1" applyProtection="1">
      <alignment horizontal="left"/>
    </xf>
    <xf numFmtId="0" fontId="10" fillId="2" borderId="23" xfId="0" applyFont="1" applyFill="1" applyBorder="1" applyProtection="1">
      <protection locked="0"/>
    </xf>
    <xf numFmtId="0" fontId="1" fillId="4" borderId="2" xfId="0" applyFont="1" applyFill="1" applyBorder="1" applyProtection="1">
      <protection locked="0"/>
    </xf>
    <xf numFmtId="0" fontId="1" fillId="4" borderId="7" xfId="0" applyFont="1" applyFill="1" applyBorder="1" applyProtection="1">
      <protection locked="0"/>
    </xf>
    <xf numFmtId="0" fontId="0" fillId="6" borderId="4" xfId="0" applyFill="1" applyBorder="1" applyAlignment="1" applyProtection="1">
      <alignment horizontal="left"/>
    </xf>
    <xf numFmtId="0" fontId="0" fillId="0" borderId="6" xfId="0" applyBorder="1" applyAlignment="1" applyProtection="1">
      <alignment horizontal="left"/>
    </xf>
    <xf numFmtId="0" fontId="0" fillId="3" borderId="8" xfId="0" applyFill="1" applyBorder="1" applyAlignment="1" applyProtection="1">
      <alignment horizontal="left" vertical="top"/>
      <protection locked="0"/>
    </xf>
    <xf numFmtId="0" fontId="3" fillId="4" borderId="0" xfId="0" applyFont="1" applyFill="1" applyProtection="1"/>
    <xf numFmtId="0" fontId="12" fillId="4" borderId="0" xfId="0" applyFont="1" applyFill="1" applyProtection="1"/>
    <xf numFmtId="0" fontId="1" fillId="4" borderId="0" xfId="0" applyFont="1" applyFill="1" applyAlignment="1" applyProtection="1">
      <alignment horizontal="left"/>
      <protection locked="0"/>
    </xf>
    <xf numFmtId="0" fontId="0" fillId="4" borderId="0" xfId="0" applyFill="1" applyAlignment="1" applyProtection="1">
      <alignment horizontal="left" vertical="top"/>
      <protection locked="0"/>
    </xf>
    <xf numFmtId="0" fontId="0" fillId="5" borderId="11" xfId="0" applyFill="1" applyBorder="1" applyAlignment="1" applyProtection="1">
      <alignment horizontal="left" vertical="top" wrapText="1"/>
      <protection locked="0"/>
    </xf>
    <xf numFmtId="0" fontId="0" fillId="5" borderId="12" xfId="0" applyFill="1" applyBorder="1" applyAlignment="1" applyProtection="1">
      <alignment horizontal="left" vertical="top" wrapText="1"/>
      <protection locked="0"/>
    </xf>
    <xf numFmtId="0" fontId="7" fillId="10" borderId="8" xfId="1" applyFont="1" applyFill="1" applyBorder="1" applyAlignment="1" applyProtection="1">
      <alignment horizontal="center" vertical="top"/>
      <protection locked="0"/>
    </xf>
    <xf numFmtId="0" fontId="0" fillId="0" borderId="24" xfId="1" applyFont="1" applyFill="1" applyBorder="1" applyAlignment="1" applyProtection="1">
      <alignment vertical="top" wrapText="1"/>
      <protection locked="0"/>
    </xf>
    <xf numFmtId="0" fontId="7" fillId="10" borderId="20" xfId="1" applyFont="1" applyFill="1" applyBorder="1" applyAlignment="1" applyProtection="1">
      <alignment horizontal="center" vertical="top"/>
    </xf>
    <xf numFmtId="0" fontId="6" fillId="0" borderId="21" xfId="1" applyBorder="1" applyAlignment="1" applyProtection="1">
      <alignment vertical="top"/>
      <protection locked="0"/>
    </xf>
  </cellXfs>
  <cellStyles count="2">
    <cellStyle name="Normal" xfId="0" builtinId="0"/>
    <cellStyle name="Normal 2" xfId="1"/>
  </cellStyles>
  <dxfs count="16">
    <dxf>
      <font>
        <color theme="0"/>
      </font>
      <fill>
        <patternFill>
          <bgColor rgb="FFFF0000"/>
        </patternFill>
      </fill>
    </dxf>
    <dxf>
      <font>
        <b val="0"/>
        <i val="0"/>
        <strike val="0"/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strike val="0"/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strike val="0"/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strike val="0"/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strike val="0"/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strike val="0"/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strike val="0"/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strike val="0"/>
        <color theme="0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K97"/>
  <sheetViews>
    <sheetView tabSelected="1" zoomScaleNormal="100" workbookViewId="0">
      <selection activeCell="B1" sqref="B1"/>
    </sheetView>
  </sheetViews>
  <sheetFormatPr defaultRowHeight="15" x14ac:dyDescent="0.25"/>
  <cols>
    <col min="1" max="1" width="9.140625" style="1"/>
    <col min="2" max="2" width="70" style="4" customWidth="1"/>
    <col min="3" max="3" width="15.5703125" style="4" customWidth="1"/>
    <col min="4" max="4" width="9.42578125" style="4" customWidth="1"/>
    <col min="5" max="5" width="63.28515625" style="4" customWidth="1"/>
    <col min="6" max="6" width="9.140625" style="4"/>
    <col min="7" max="7" width="34.7109375" style="4" customWidth="1"/>
    <col min="8" max="8" width="15.42578125" style="4" bestFit="1" customWidth="1"/>
    <col min="9" max="9" width="114.7109375" style="4" bestFit="1" customWidth="1"/>
    <col min="10" max="10" width="9.140625" style="4"/>
    <col min="11" max="11" width="15.42578125" style="4" bestFit="1" customWidth="1"/>
    <col min="12" max="12" width="114.7109375" style="4" bestFit="1" customWidth="1"/>
    <col min="13" max="16384" width="9.140625" style="4"/>
  </cols>
  <sheetData>
    <row r="1" spans="2:11" ht="15.75" thickBot="1" x14ac:dyDescent="0.3">
      <c r="B1" s="1" t="s">
        <v>76</v>
      </c>
      <c r="C1" s="1"/>
      <c r="D1" s="27" t="s">
        <v>80</v>
      </c>
      <c r="F1" s="1"/>
      <c r="G1" s="1"/>
      <c r="H1" s="1"/>
      <c r="I1" s="1"/>
      <c r="J1" s="1"/>
      <c r="K1" s="1"/>
    </row>
    <row r="2" spans="2:11" ht="15.75" thickBot="1" x14ac:dyDescent="0.3">
      <c r="B2" s="93" t="s">
        <v>19</v>
      </c>
      <c r="C2" s="28">
        <v>4</v>
      </c>
      <c r="D2" s="1"/>
      <c r="E2" s="85" t="s">
        <v>84</v>
      </c>
      <c r="F2" s="1"/>
      <c r="G2" s="1"/>
      <c r="H2" s="1"/>
      <c r="I2" s="1"/>
      <c r="J2" s="1"/>
      <c r="K2" s="1"/>
    </row>
    <row r="3" spans="2:11" x14ac:dyDescent="0.25">
      <c r="B3" s="93" t="s">
        <v>78</v>
      </c>
      <c r="C3" s="28">
        <v>8192</v>
      </c>
      <c r="D3" s="79">
        <f>C3*C2</f>
        <v>32768</v>
      </c>
      <c r="E3" s="1"/>
      <c r="F3" s="1"/>
      <c r="G3" s="1"/>
      <c r="H3" s="1"/>
      <c r="I3" s="1"/>
      <c r="J3" s="1"/>
      <c r="K3" s="1"/>
    </row>
    <row r="4" spans="2:11" x14ac:dyDescent="0.25">
      <c r="B4" s="93" t="s">
        <v>77</v>
      </c>
      <c r="C4" s="28">
        <v>4</v>
      </c>
      <c r="D4" s="79">
        <f>C4*C2</f>
        <v>16</v>
      </c>
      <c r="E4" s="1"/>
      <c r="F4" s="1"/>
      <c r="G4" s="1"/>
      <c r="H4" s="1"/>
      <c r="I4" s="1"/>
      <c r="J4" s="1"/>
      <c r="K4" s="1"/>
    </row>
    <row r="5" spans="2:11" ht="9.75" customHeight="1" thickBot="1" x14ac:dyDescent="0.3">
      <c r="B5" s="29"/>
      <c r="D5" s="1"/>
      <c r="E5" s="1"/>
      <c r="F5" s="1"/>
      <c r="G5" s="94"/>
      <c r="H5" s="94"/>
      <c r="I5" s="94"/>
      <c r="J5" s="94"/>
      <c r="K5" s="94"/>
    </row>
    <row r="6" spans="2:11" ht="18.75" x14ac:dyDescent="0.3">
      <c r="B6" s="30" t="s">
        <v>0</v>
      </c>
      <c r="C6" s="31" t="s">
        <v>75</v>
      </c>
      <c r="D6" s="32" t="s">
        <v>1</v>
      </c>
      <c r="E6" s="1"/>
      <c r="F6" s="1"/>
      <c r="G6" s="33"/>
      <c r="H6" s="3"/>
      <c r="I6" s="3"/>
      <c r="J6" s="1"/>
      <c r="K6" s="1"/>
    </row>
    <row r="7" spans="2:11" ht="15.75" thickBot="1" x14ac:dyDescent="0.3">
      <c r="B7" s="34" t="s">
        <v>10</v>
      </c>
      <c r="C7" s="35"/>
      <c r="D7" s="36"/>
      <c r="E7" s="1"/>
      <c r="F7" s="1"/>
      <c r="G7" s="37"/>
      <c r="H7" s="37"/>
      <c r="I7" s="37"/>
      <c r="J7" s="1"/>
      <c r="K7" s="1"/>
    </row>
    <row r="8" spans="2:11" ht="28.5" customHeight="1" thickBot="1" x14ac:dyDescent="0.3">
      <c r="B8" s="38" t="s">
        <v>6</v>
      </c>
      <c r="C8" s="39">
        <v>1024</v>
      </c>
      <c r="D8" s="80">
        <f>C2*C8</f>
        <v>4096</v>
      </c>
      <c r="E8" s="40" t="s">
        <v>14</v>
      </c>
      <c r="F8" s="1"/>
      <c r="G8" s="41"/>
      <c r="H8" s="42"/>
      <c r="I8" s="43"/>
      <c r="J8" s="44"/>
      <c r="K8" s="1"/>
    </row>
    <row r="9" spans="2:11" ht="28.5" customHeight="1" thickBot="1" x14ac:dyDescent="0.3">
      <c r="B9" s="38" t="s">
        <v>7</v>
      </c>
      <c r="C9" s="39">
        <v>4</v>
      </c>
      <c r="D9" s="80">
        <f>C2*C9</f>
        <v>16</v>
      </c>
      <c r="E9" s="45" t="s">
        <v>15</v>
      </c>
      <c r="F9" s="1"/>
      <c r="G9" s="46"/>
      <c r="H9" s="42"/>
      <c r="I9" s="43"/>
      <c r="J9" s="47"/>
      <c r="K9" s="1"/>
    </row>
    <row r="10" spans="2:11" ht="15.75" customHeight="1" x14ac:dyDescent="0.25">
      <c r="B10" s="34" t="s">
        <v>11</v>
      </c>
      <c r="C10" s="35"/>
      <c r="D10" s="36"/>
      <c r="E10" s="1"/>
      <c r="F10" s="1"/>
      <c r="G10" s="48"/>
      <c r="H10" s="42"/>
      <c r="I10" s="43"/>
      <c r="J10" s="49"/>
      <c r="K10" s="1"/>
    </row>
    <row r="11" spans="2:11" ht="15.75" customHeight="1" x14ac:dyDescent="0.25">
      <c r="B11" s="38" t="s">
        <v>2</v>
      </c>
      <c r="C11" s="39">
        <v>1024</v>
      </c>
      <c r="D11" s="36"/>
      <c r="E11" s="1"/>
      <c r="F11" s="1"/>
      <c r="G11" s="41"/>
      <c r="H11" s="42"/>
      <c r="I11" s="43"/>
      <c r="J11" s="49"/>
      <c r="K11" s="1"/>
    </row>
    <row r="12" spans="2:11" ht="15.75" x14ac:dyDescent="0.25">
      <c r="B12" s="38" t="s">
        <v>3</v>
      </c>
      <c r="C12" s="39">
        <v>1024</v>
      </c>
      <c r="D12" s="36"/>
      <c r="E12" s="1"/>
      <c r="F12" s="1"/>
      <c r="G12" s="46"/>
      <c r="H12" s="42"/>
      <c r="I12" s="43"/>
      <c r="J12" s="47"/>
      <c r="K12" s="1"/>
    </row>
    <row r="13" spans="2:11" ht="15.75" customHeight="1" x14ac:dyDescent="0.25">
      <c r="B13" s="38" t="s">
        <v>8</v>
      </c>
      <c r="C13" s="39">
        <v>1</v>
      </c>
      <c r="D13" s="36"/>
      <c r="E13" s="1"/>
      <c r="F13" s="1"/>
      <c r="G13" s="46"/>
      <c r="H13" s="42"/>
      <c r="I13" s="43"/>
      <c r="J13" s="50"/>
      <c r="K13" s="1"/>
    </row>
    <row r="14" spans="2:11" ht="15.75" customHeight="1" x14ac:dyDescent="0.25">
      <c r="B14" s="38" t="s">
        <v>9</v>
      </c>
      <c r="C14" s="39">
        <v>4</v>
      </c>
      <c r="D14" s="36"/>
      <c r="E14" s="92"/>
      <c r="F14" s="1"/>
      <c r="G14" s="46"/>
      <c r="H14" s="42"/>
      <c r="I14" s="43"/>
      <c r="J14" s="50"/>
      <c r="K14" s="1"/>
    </row>
    <row r="15" spans="2:11" x14ac:dyDescent="0.25">
      <c r="B15" s="34" t="s">
        <v>27</v>
      </c>
      <c r="C15" s="35"/>
      <c r="D15" s="36"/>
      <c r="E15" s="1"/>
      <c r="F15" s="1"/>
      <c r="G15" s="3"/>
      <c r="H15" s="3"/>
      <c r="I15" s="3"/>
      <c r="J15" s="1"/>
      <c r="K15" s="1"/>
    </row>
    <row r="16" spans="2:11" x14ac:dyDescent="0.25">
      <c r="B16" s="38" t="s">
        <v>18</v>
      </c>
      <c r="C16" s="39">
        <v>1024</v>
      </c>
      <c r="D16" s="36"/>
      <c r="E16" s="1"/>
      <c r="F16" s="1"/>
      <c r="G16" s="3"/>
      <c r="H16" s="3"/>
      <c r="I16" s="3"/>
      <c r="J16" s="1"/>
      <c r="K16" s="1"/>
    </row>
    <row r="17" spans="1:11" x14ac:dyDescent="0.25">
      <c r="B17" s="38" t="s">
        <v>20</v>
      </c>
      <c r="C17" s="39">
        <v>1</v>
      </c>
      <c r="D17" s="36"/>
      <c r="E17" s="1"/>
      <c r="F17" s="1"/>
      <c r="G17" s="3"/>
      <c r="H17" s="3"/>
      <c r="I17" s="3"/>
      <c r="J17" s="1"/>
      <c r="K17" s="1"/>
    </row>
    <row r="18" spans="1:11" ht="18.75" x14ac:dyDescent="0.3">
      <c r="B18" s="38" t="s">
        <v>4</v>
      </c>
      <c r="C18" s="39">
        <v>1</v>
      </c>
      <c r="D18" s="36"/>
      <c r="E18" s="1"/>
      <c r="F18" s="1"/>
      <c r="G18" s="33"/>
      <c r="H18" s="3"/>
      <c r="I18" s="3"/>
      <c r="J18" s="1"/>
      <c r="K18" s="1"/>
    </row>
    <row r="19" spans="1:11" x14ac:dyDescent="0.25">
      <c r="B19" s="38" t="s">
        <v>5</v>
      </c>
      <c r="C19" s="39">
        <v>1</v>
      </c>
      <c r="D19" s="36"/>
      <c r="E19" s="1"/>
      <c r="F19" s="1"/>
      <c r="G19" s="3"/>
      <c r="H19" s="3"/>
      <c r="I19" s="3"/>
      <c r="J19" s="1"/>
      <c r="K19" s="1"/>
    </row>
    <row r="20" spans="1:11" ht="15.75" customHeight="1" x14ac:dyDescent="0.25">
      <c r="B20" s="38" t="s">
        <v>13</v>
      </c>
      <c r="C20" s="39">
        <v>1024</v>
      </c>
      <c r="D20" s="36"/>
      <c r="E20" s="91">
        <f>IF(((C8-C16)/1024-C20/1024) &lt;0,1,0)</f>
        <v>1</v>
      </c>
      <c r="F20" s="1"/>
      <c r="G20" s="48"/>
      <c r="H20" s="42"/>
      <c r="I20" s="43"/>
      <c r="J20" s="1"/>
      <c r="K20" s="1"/>
    </row>
    <row r="21" spans="1:11" ht="54" customHeight="1" thickBot="1" x14ac:dyDescent="0.3">
      <c r="B21" s="52" t="s">
        <v>12</v>
      </c>
      <c r="C21" s="90">
        <v>1024</v>
      </c>
      <c r="D21" s="53"/>
      <c r="E21" s="91">
        <f>IF(((C8-C16)/1024-C21/1024) &lt;0,1,0)</f>
        <v>1</v>
      </c>
      <c r="F21" s="1"/>
      <c r="G21" s="48"/>
      <c r="H21" s="42"/>
      <c r="I21" s="43"/>
      <c r="J21" s="1"/>
      <c r="K21" s="1"/>
    </row>
    <row r="22" spans="1:11" s="57" customFormat="1" ht="15.75" customHeight="1" x14ac:dyDescent="0.25">
      <c r="A22" s="3"/>
      <c r="B22" s="54"/>
      <c r="C22" s="54"/>
      <c r="D22" s="55"/>
      <c r="E22" s="56"/>
      <c r="F22" s="3"/>
      <c r="G22" s="48"/>
      <c r="H22" s="42"/>
      <c r="I22" s="43"/>
      <c r="J22" s="3"/>
      <c r="K22" s="3"/>
    </row>
    <row r="23" spans="1:11" x14ac:dyDescent="0.25">
      <c r="B23" s="64" t="s">
        <v>74</v>
      </c>
      <c r="C23" s="65"/>
      <c r="D23" s="1"/>
      <c r="E23" s="1"/>
      <c r="F23" s="1"/>
      <c r="G23" s="37"/>
      <c r="H23" s="37"/>
      <c r="I23" s="37"/>
      <c r="J23" s="1"/>
      <c r="K23" s="1"/>
    </row>
    <row r="24" spans="1:11" ht="15.75" x14ac:dyDescent="0.25">
      <c r="B24" s="58" t="s">
        <v>21</v>
      </c>
      <c r="C24" s="81">
        <f>D9/C18</f>
        <v>16</v>
      </c>
      <c r="D24" s="55"/>
      <c r="E24" s="1"/>
      <c r="F24" s="1"/>
      <c r="G24" s="51"/>
      <c r="H24" s="42"/>
      <c r="I24" s="43"/>
      <c r="J24" s="1"/>
      <c r="K24" s="1"/>
    </row>
    <row r="25" spans="1:11" ht="15.75" x14ac:dyDescent="0.25">
      <c r="B25" s="58" t="s">
        <v>22</v>
      </c>
      <c r="C25" s="81">
        <f>D9/C19</f>
        <v>16</v>
      </c>
      <c r="D25" s="55"/>
      <c r="E25" s="1"/>
      <c r="F25" s="1"/>
      <c r="G25" s="51"/>
      <c r="H25" s="42"/>
      <c r="I25" s="43"/>
      <c r="J25" s="1"/>
      <c r="K25" s="1"/>
    </row>
    <row r="26" spans="1:11" ht="15.75" x14ac:dyDescent="0.25">
      <c r="B26" s="58" t="s">
        <v>16</v>
      </c>
      <c r="C26" s="81">
        <f>ROUNDDOWN(D8/C20,0)</f>
        <v>4</v>
      </c>
      <c r="D26" s="1"/>
      <c r="E26" s="1"/>
      <c r="F26" s="1"/>
      <c r="G26" s="48"/>
      <c r="H26" s="42"/>
      <c r="I26" s="43"/>
      <c r="J26" s="1"/>
      <c r="K26" s="1"/>
    </row>
    <row r="27" spans="1:11" ht="15.75" x14ac:dyDescent="0.25">
      <c r="B27" s="58" t="s">
        <v>17</v>
      </c>
      <c r="C27" s="81">
        <f>ROUNDDOWN(D8/C21,0)</f>
        <v>4</v>
      </c>
      <c r="D27" s="1"/>
      <c r="E27" s="1"/>
      <c r="F27" s="1"/>
      <c r="G27" s="48"/>
      <c r="H27" s="42"/>
      <c r="I27" s="43"/>
      <c r="J27" s="1"/>
      <c r="K27" s="1"/>
    </row>
    <row r="28" spans="1:11" s="63" customFormat="1" ht="5.25" customHeight="1" thickBot="1" x14ac:dyDescent="0.3">
      <c r="A28" s="59"/>
      <c r="B28" s="60"/>
      <c r="C28" s="61"/>
      <c r="D28" s="59"/>
      <c r="E28" s="59"/>
      <c r="F28" s="59"/>
      <c r="G28" s="62"/>
      <c r="H28" s="62"/>
      <c r="I28" s="62"/>
      <c r="J28" s="59"/>
      <c r="K28" s="59"/>
    </row>
    <row r="29" spans="1:11" ht="30" customHeight="1" x14ac:dyDescent="0.25">
      <c r="B29" s="66" t="s">
        <v>45</v>
      </c>
      <c r="C29" s="80">
        <f>C24 -C17</f>
        <v>15</v>
      </c>
      <c r="D29" s="67"/>
      <c r="E29" s="95" t="s">
        <v>25</v>
      </c>
      <c r="F29" s="1"/>
      <c r="G29" s="3"/>
      <c r="H29" s="3"/>
      <c r="I29" s="3"/>
      <c r="J29" s="1"/>
      <c r="K29" s="1"/>
    </row>
    <row r="30" spans="1:11" ht="27.75" customHeight="1" thickBot="1" x14ac:dyDescent="0.3">
      <c r="B30" s="66" t="s">
        <v>46</v>
      </c>
      <c r="C30" s="80">
        <f>C25-C17</f>
        <v>15</v>
      </c>
      <c r="D30" s="67"/>
      <c r="E30" s="96"/>
      <c r="F30" s="1"/>
      <c r="G30" s="3"/>
      <c r="H30" s="3"/>
      <c r="I30" s="3"/>
      <c r="J30" s="1"/>
      <c r="K30" s="1"/>
    </row>
    <row r="31" spans="1:11" ht="4.5" customHeight="1" thickBot="1" x14ac:dyDescent="0.3">
      <c r="B31" s="68"/>
      <c r="C31" s="89"/>
      <c r="D31" s="67"/>
      <c r="E31" s="69"/>
      <c r="F31" s="1"/>
      <c r="G31" s="3"/>
      <c r="H31" s="3"/>
      <c r="I31" s="3"/>
      <c r="J31" s="1"/>
      <c r="K31" s="1"/>
    </row>
    <row r="32" spans="1:11" ht="30" customHeight="1" x14ac:dyDescent="0.25">
      <c r="B32" s="66" t="s">
        <v>48</v>
      </c>
      <c r="C32" s="81">
        <f>ROUNDDOWN(C26-C16/1024,0)</f>
        <v>3</v>
      </c>
      <c r="D32" s="67"/>
      <c r="E32" s="95" t="s">
        <v>26</v>
      </c>
      <c r="F32" s="1"/>
      <c r="G32" s="3"/>
      <c r="H32" s="3"/>
      <c r="I32" s="3"/>
      <c r="J32" s="1"/>
      <c r="K32" s="1"/>
    </row>
    <row r="33" spans="1:11" ht="30" customHeight="1" thickBot="1" x14ac:dyDescent="0.3">
      <c r="B33" s="70" t="s">
        <v>47</v>
      </c>
      <c r="C33" s="82">
        <f>ROUNDDOWN(C27-C16/1024,0)</f>
        <v>3</v>
      </c>
      <c r="D33" s="67"/>
      <c r="E33" s="96"/>
      <c r="F33" s="1"/>
      <c r="G33" s="3"/>
      <c r="H33" s="3"/>
      <c r="I33" s="3"/>
      <c r="J33" s="1"/>
      <c r="K33" s="1"/>
    </row>
    <row r="34" spans="1:11" s="73" customFormat="1" ht="15.75" thickBot="1" x14ac:dyDescent="0.3">
      <c r="A34" s="1"/>
      <c r="B34" s="71"/>
      <c r="C34" s="67"/>
      <c r="D34" s="67"/>
      <c r="E34" s="72"/>
      <c r="F34" s="1"/>
      <c r="G34" s="3"/>
      <c r="H34" s="3"/>
      <c r="I34" s="3"/>
      <c r="J34" s="1"/>
      <c r="K34" s="1"/>
    </row>
    <row r="35" spans="1:11" s="73" customFormat="1" x14ac:dyDescent="0.25">
      <c r="A35" s="1"/>
      <c r="B35" s="86" t="s">
        <v>85</v>
      </c>
      <c r="C35" s="88">
        <f>ROUNDDOWN(C8/C20,0)*C2-E20</f>
        <v>3</v>
      </c>
      <c r="D35" s="67"/>
      <c r="E35" s="72"/>
      <c r="F35" s="1"/>
      <c r="G35" s="3"/>
      <c r="H35" s="3"/>
      <c r="I35" s="3"/>
      <c r="J35" s="1"/>
      <c r="K35" s="1"/>
    </row>
    <row r="36" spans="1:11" s="73" customFormat="1" ht="15.75" thickBot="1" x14ac:dyDescent="0.3">
      <c r="A36" s="1"/>
      <c r="B36" s="87" t="s">
        <v>86</v>
      </c>
      <c r="C36" s="82">
        <f>ROUNDDOWN(C8/C21,0)*C2-E21</f>
        <v>3</v>
      </c>
      <c r="D36" s="67"/>
      <c r="E36" s="72"/>
      <c r="F36" s="1"/>
      <c r="G36" s="3"/>
      <c r="H36" s="3"/>
      <c r="I36" s="3"/>
      <c r="J36" s="1"/>
      <c r="K36" s="1"/>
    </row>
    <row r="37" spans="1:11" ht="15.75" thickBot="1" x14ac:dyDescent="0.3">
      <c r="B37" s="27"/>
      <c r="C37" s="74"/>
      <c r="D37" s="67"/>
      <c r="E37" s="1"/>
      <c r="F37" s="1"/>
      <c r="G37" s="37"/>
      <c r="H37" s="37"/>
      <c r="I37" s="37"/>
      <c r="J37" s="1"/>
      <c r="K37" s="1"/>
    </row>
    <row r="38" spans="1:11" ht="15.75" x14ac:dyDescent="0.25">
      <c r="B38" s="75" t="s">
        <v>23</v>
      </c>
      <c r="C38" s="83">
        <f>ROUNDDOWN(MIN(C29,C32,C35),0)</f>
        <v>3</v>
      </c>
      <c r="D38" s="74"/>
      <c r="E38" s="1"/>
      <c r="F38" s="1"/>
      <c r="G38" s="51"/>
      <c r="H38" s="42"/>
      <c r="I38" s="43"/>
      <c r="J38" s="1"/>
      <c r="K38" s="1"/>
    </row>
    <row r="39" spans="1:11" ht="16.5" thickBot="1" x14ac:dyDescent="0.3">
      <c r="B39" s="76" t="s">
        <v>24</v>
      </c>
      <c r="C39" s="84">
        <f>ROUNDDOWN(MIN(C30,C33,C36),0)</f>
        <v>3</v>
      </c>
      <c r="D39" s="74"/>
      <c r="E39" s="1"/>
      <c r="F39" s="1"/>
      <c r="G39" s="51"/>
      <c r="H39" s="42"/>
      <c r="I39" s="43"/>
      <c r="J39" s="1"/>
      <c r="K39" s="1"/>
    </row>
    <row r="40" spans="1:11" ht="15.75" x14ac:dyDescent="0.25">
      <c r="B40" s="1"/>
      <c r="C40" s="1"/>
      <c r="D40" s="1"/>
      <c r="E40" s="77"/>
      <c r="F40" s="1"/>
      <c r="G40" s="48"/>
      <c r="H40" s="42"/>
      <c r="I40" s="43"/>
      <c r="J40" s="1"/>
      <c r="K40" s="1"/>
    </row>
    <row r="41" spans="1:11" ht="24" customHeight="1" x14ac:dyDescent="0.25">
      <c r="B41" s="1"/>
      <c r="C41" s="1"/>
      <c r="D41" s="1"/>
      <c r="E41" s="77"/>
      <c r="F41" s="1"/>
      <c r="G41" s="48"/>
      <c r="H41" s="42"/>
      <c r="I41" s="43"/>
      <c r="J41" s="1"/>
      <c r="K41" s="1"/>
    </row>
    <row r="42" spans="1:11" x14ac:dyDescent="0.25">
      <c r="B42" s="1"/>
      <c r="C42" s="1"/>
      <c r="D42" s="1"/>
      <c r="E42" s="1"/>
      <c r="F42" s="1"/>
      <c r="G42" s="3"/>
      <c r="H42" s="3"/>
      <c r="I42" s="3"/>
      <c r="J42" s="1"/>
      <c r="K42" s="1"/>
    </row>
    <row r="43" spans="1:11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5">
      <c r="B46" s="1"/>
      <c r="C46" s="1"/>
      <c r="D46" s="1"/>
      <c r="E46" s="78"/>
      <c r="F46" s="1"/>
      <c r="G46" s="1"/>
      <c r="H46" s="1"/>
      <c r="I46" s="1"/>
      <c r="J46" s="1"/>
      <c r="K46" s="1"/>
    </row>
    <row r="47" spans="1:11" x14ac:dyDescent="0.25">
      <c r="B47" s="1"/>
      <c r="C47" s="1"/>
      <c r="D47" s="1"/>
      <c r="E47" s="1"/>
      <c r="F47" s="1"/>
      <c r="G47" s="1"/>
      <c r="H47" s="1"/>
      <c r="I47" s="1"/>
    </row>
    <row r="48" spans="1:11" x14ac:dyDescent="0.25">
      <c r="B48" s="1"/>
      <c r="C48" s="1"/>
      <c r="D48" s="1"/>
      <c r="E48" s="1"/>
      <c r="F48" s="1"/>
      <c r="G48" s="1"/>
      <c r="H48" s="1"/>
      <c r="I48" s="1"/>
    </row>
    <row r="49" spans="2:9" x14ac:dyDescent="0.25">
      <c r="B49" s="1"/>
      <c r="C49" s="1"/>
      <c r="D49" s="1"/>
      <c r="E49" s="1"/>
      <c r="F49" s="1"/>
      <c r="G49" s="1"/>
      <c r="H49" s="1"/>
      <c r="I49" s="1"/>
    </row>
    <row r="50" spans="2:9" x14ac:dyDescent="0.25">
      <c r="B50" s="1"/>
      <c r="C50" s="1"/>
      <c r="D50" s="1"/>
      <c r="E50" s="1"/>
      <c r="F50" s="1"/>
      <c r="G50" s="1"/>
      <c r="H50" s="1"/>
      <c r="I50" s="1"/>
    </row>
    <row r="51" spans="2:9" x14ac:dyDescent="0.25">
      <c r="B51" s="1"/>
      <c r="C51" s="1"/>
      <c r="D51" s="1"/>
      <c r="E51" s="1"/>
      <c r="F51" s="1"/>
      <c r="G51" s="1"/>
      <c r="H51" s="1"/>
      <c r="I51" s="1"/>
    </row>
    <row r="52" spans="2:9" x14ac:dyDescent="0.25">
      <c r="B52" s="1"/>
      <c r="C52" s="1"/>
      <c r="D52" s="1"/>
      <c r="E52" s="1"/>
      <c r="F52" s="1"/>
      <c r="G52" s="1"/>
      <c r="H52" s="1"/>
      <c r="I52" s="1"/>
    </row>
    <row r="53" spans="2:9" x14ac:dyDescent="0.25">
      <c r="B53" s="1"/>
      <c r="C53" s="1"/>
      <c r="D53" s="1"/>
      <c r="E53" s="1"/>
      <c r="F53" s="1"/>
      <c r="G53" s="1"/>
      <c r="H53" s="1"/>
      <c r="I53" s="1"/>
    </row>
    <row r="54" spans="2:9" x14ac:dyDescent="0.25">
      <c r="B54" s="1"/>
      <c r="C54" s="1"/>
      <c r="D54" s="1"/>
      <c r="E54" s="1"/>
      <c r="F54" s="1"/>
      <c r="G54" s="1"/>
      <c r="H54" s="1"/>
      <c r="I54" s="1"/>
    </row>
    <row r="55" spans="2:9" x14ac:dyDescent="0.25">
      <c r="B55" s="1"/>
      <c r="C55" s="1"/>
      <c r="D55" s="1"/>
      <c r="E55" s="1"/>
      <c r="F55" s="1"/>
      <c r="G55" s="1"/>
      <c r="H55" s="1"/>
      <c r="I55" s="1"/>
    </row>
    <row r="56" spans="2:9" x14ac:dyDescent="0.25">
      <c r="B56" s="1"/>
      <c r="C56" s="1"/>
      <c r="D56" s="1"/>
      <c r="E56" s="1"/>
      <c r="F56" s="1"/>
      <c r="G56" s="1"/>
      <c r="H56" s="1"/>
      <c r="I56" s="1"/>
    </row>
    <row r="57" spans="2:9" x14ac:dyDescent="0.25">
      <c r="B57" s="1"/>
      <c r="C57" s="1"/>
      <c r="D57" s="1"/>
      <c r="E57" s="1"/>
      <c r="F57" s="1"/>
      <c r="G57" s="1"/>
      <c r="H57" s="1"/>
      <c r="I57" s="1"/>
    </row>
    <row r="58" spans="2:9" x14ac:dyDescent="0.25">
      <c r="B58" s="1"/>
      <c r="C58" s="1"/>
      <c r="D58" s="1"/>
      <c r="E58" s="1"/>
      <c r="F58" s="1"/>
      <c r="G58" s="1"/>
      <c r="H58" s="1"/>
      <c r="I58" s="1"/>
    </row>
    <row r="59" spans="2:9" x14ac:dyDescent="0.25">
      <c r="B59" s="1"/>
      <c r="C59" s="1"/>
      <c r="D59" s="1"/>
      <c r="E59" s="1"/>
      <c r="F59" s="1"/>
      <c r="G59" s="1"/>
      <c r="H59" s="1"/>
      <c r="I59" s="1"/>
    </row>
    <row r="60" spans="2:9" x14ac:dyDescent="0.25">
      <c r="B60" s="1"/>
      <c r="C60" s="1"/>
      <c r="D60" s="1"/>
      <c r="E60" s="1"/>
      <c r="F60" s="1"/>
      <c r="G60" s="1"/>
      <c r="H60" s="1"/>
      <c r="I60" s="1"/>
    </row>
    <row r="61" spans="2:9" x14ac:dyDescent="0.25">
      <c r="B61" s="1"/>
      <c r="C61" s="1"/>
      <c r="D61" s="1"/>
      <c r="E61" s="1"/>
      <c r="F61" s="1"/>
      <c r="G61" s="1"/>
      <c r="H61" s="1"/>
      <c r="I61" s="1"/>
    </row>
    <row r="62" spans="2:9" x14ac:dyDescent="0.25">
      <c r="B62" s="1"/>
      <c r="C62" s="1"/>
      <c r="D62" s="1"/>
      <c r="E62" s="1"/>
      <c r="F62" s="1"/>
      <c r="G62" s="1"/>
      <c r="H62" s="1"/>
      <c r="I62" s="1"/>
    </row>
    <row r="63" spans="2:9" x14ac:dyDescent="0.25">
      <c r="B63" s="1"/>
      <c r="C63" s="1"/>
      <c r="D63" s="1"/>
      <c r="E63" s="1"/>
      <c r="F63" s="1"/>
      <c r="G63" s="1"/>
      <c r="H63" s="1"/>
      <c r="I63" s="1"/>
    </row>
    <row r="64" spans="2:9" x14ac:dyDescent="0.25">
      <c r="B64" s="1"/>
      <c r="C64" s="1"/>
      <c r="D64" s="1"/>
      <c r="E64" s="1"/>
      <c r="F64" s="1"/>
      <c r="G64" s="1"/>
      <c r="H64" s="1"/>
      <c r="I64" s="1"/>
    </row>
    <row r="65" spans="2:9" x14ac:dyDescent="0.25">
      <c r="B65" s="1"/>
      <c r="C65" s="1"/>
      <c r="D65" s="1"/>
      <c r="E65" s="1"/>
      <c r="F65" s="1"/>
      <c r="G65" s="1"/>
      <c r="H65" s="1"/>
      <c r="I65" s="1"/>
    </row>
    <row r="66" spans="2:9" x14ac:dyDescent="0.25">
      <c r="B66" s="1"/>
      <c r="C66" s="1"/>
      <c r="D66" s="1"/>
      <c r="E66" s="1"/>
      <c r="F66" s="1"/>
      <c r="G66" s="1"/>
      <c r="H66" s="1"/>
      <c r="I66" s="1"/>
    </row>
    <row r="67" spans="2:9" x14ac:dyDescent="0.25">
      <c r="B67" s="1"/>
      <c r="C67" s="1"/>
      <c r="D67" s="1"/>
      <c r="E67" s="1"/>
      <c r="F67" s="1"/>
      <c r="G67" s="1"/>
      <c r="H67" s="1"/>
      <c r="I67" s="1"/>
    </row>
    <row r="68" spans="2:9" x14ac:dyDescent="0.25">
      <c r="B68" s="1"/>
      <c r="C68" s="1"/>
      <c r="D68" s="1"/>
      <c r="E68" s="1"/>
      <c r="F68" s="1"/>
      <c r="G68" s="1"/>
      <c r="H68" s="1"/>
      <c r="I68" s="1"/>
    </row>
    <row r="69" spans="2:9" x14ac:dyDescent="0.25">
      <c r="B69" s="1"/>
      <c r="C69" s="1"/>
      <c r="D69" s="1"/>
      <c r="E69" s="1"/>
      <c r="F69" s="1"/>
      <c r="G69" s="1"/>
      <c r="H69" s="1"/>
      <c r="I69" s="1"/>
    </row>
    <row r="70" spans="2:9" x14ac:dyDescent="0.25">
      <c r="B70" s="1"/>
      <c r="C70" s="1"/>
      <c r="D70" s="1"/>
      <c r="E70" s="1"/>
      <c r="F70" s="1"/>
      <c r="G70" s="1"/>
      <c r="H70" s="1"/>
      <c r="I70" s="1"/>
    </row>
    <row r="71" spans="2:9" x14ac:dyDescent="0.25">
      <c r="B71" s="1"/>
      <c r="C71" s="1"/>
      <c r="D71" s="1"/>
      <c r="E71" s="1"/>
      <c r="F71" s="1"/>
      <c r="G71" s="1"/>
      <c r="H71" s="1"/>
      <c r="I71" s="1"/>
    </row>
    <row r="72" spans="2:9" x14ac:dyDescent="0.25">
      <c r="B72" s="1"/>
      <c r="C72" s="1"/>
      <c r="D72" s="1"/>
      <c r="E72" s="1"/>
      <c r="F72" s="1"/>
      <c r="G72" s="1"/>
      <c r="H72" s="1"/>
      <c r="I72" s="1"/>
    </row>
    <row r="73" spans="2:9" x14ac:dyDescent="0.25">
      <c r="B73" s="1"/>
      <c r="C73" s="1"/>
      <c r="D73" s="1"/>
      <c r="E73" s="1"/>
      <c r="F73" s="1"/>
      <c r="G73" s="1"/>
      <c r="H73" s="1"/>
      <c r="I73" s="1"/>
    </row>
    <row r="74" spans="2:9" x14ac:dyDescent="0.25">
      <c r="B74" s="1"/>
      <c r="C74" s="1"/>
      <c r="D74" s="1"/>
      <c r="E74" s="1"/>
      <c r="F74" s="1"/>
      <c r="G74" s="1"/>
      <c r="H74" s="1"/>
      <c r="I74" s="1"/>
    </row>
    <row r="75" spans="2:9" x14ac:dyDescent="0.25">
      <c r="B75" s="1"/>
      <c r="C75" s="1"/>
      <c r="D75" s="1"/>
      <c r="E75" s="1"/>
      <c r="F75" s="1"/>
      <c r="G75" s="1"/>
      <c r="H75" s="1"/>
      <c r="I75" s="1"/>
    </row>
    <row r="76" spans="2:9" x14ac:dyDescent="0.25">
      <c r="B76" s="1"/>
      <c r="C76" s="1"/>
      <c r="D76" s="1"/>
      <c r="E76" s="1"/>
      <c r="F76" s="1"/>
      <c r="G76" s="1"/>
      <c r="H76" s="1"/>
      <c r="I76" s="1"/>
    </row>
    <row r="77" spans="2:9" x14ac:dyDescent="0.25">
      <c r="B77" s="1"/>
      <c r="C77" s="1"/>
      <c r="D77" s="1"/>
      <c r="E77" s="1"/>
      <c r="F77" s="1"/>
      <c r="G77" s="1"/>
      <c r="H77" s="1"/>
      <c r="I77" s="1"/>
    </row>
    <row r="78" spans="2:9" x14ac:dyDescent="0.25">
      <c r="B78" s="1"/>
      <c r="C78" s="1"/>
      <c r="D78" s="1"/>
      <c r="E78" s="1"/>
      <c r="F78" s="1"/>
      <c r="G78" s="1"/>
      <c r="H78" s="1"/>
      <c r="I78" s="1"/>
    </row>
    <row r="79" spans="2:9" x14ac:dyDescent="0.25">
      <c r="B79" s="1"/>
      <c r="C79" s="1"/>
      <c r="D79" s="1"/>
      <c r="E79" s="1"/>
      <c r="F79" s="1"/>
      <c r="G79" s="1"/>
      <c r="H79" s="1"/>
      <c r="I79" s="1"/>
    </row>
    <row r="80" spans="2:9" x14ac:dyDescent="0.25">
      <c r="B80" s="1"/>
      <c r="C80" s="1"/>
      <c r="D80" s="1"/>
      <c r="E80" s="1"/>
      <c r="F80" s="1"/>
      <c r="G80" s="1"/>
      <c r="H80" s="1"/>
      <c r="I80" s="1"/>
    </row>
    <row r="81" spans="2:9" x14ac:dyDescent="0.25">
      <c r="B81" s="1"/>
      <c r="C81" s="1"/>
      <c r="D81" s="1"/>
      <c r="E81" s="1"/>
      <c r="F81" s="1"/>
      <c r="G81" s="1"/>
      <c r="H81" s="1"/>
      <c r="I81" s="1"/>
    </row>
    <row r="82" spans="2:9" x14ac:dyDescent="0.25">
      <c r="B82" s="1"/>
      <c r="C82" s="1"/>
      <c r="D82" s="1"/>
      <c r="E82" s="1"/>
      <c r="F82" s="1"/>
      <c r="G82" s="1"/>
      <c r="H82" s="1"/>
      <c r="I82" s="1"/>
    </row>
    <row r="83" spans="2:9" x14ac:dyDescent="0.25">
      <c r="B83" s="1"/>
      <c r="C83" s="1"/>
      <c r="D83" s="1"/>
      <c r="E83" s="1"/>
      <c r="F83" s="1"/>
      <c r="G83" s="1"/>
      <c r="H83" s="1"/>
      <c r="I83" s="1"/>
    </row>
    <row r="84" spans="2:9" x14ac:dyDescent="0.25">
      <c r="B84" s="1"/>
      <c r="C84" s="1"/>
      <c r="D84" s="1"/>
      <c r="E84" s="1"/>
      <c r="F84" s="1"/>
      <c r="G84" s="1"/>
      <c r="H84" s="1"/>
      <c r="I84" s="1"/>
    </row>
    <row r="85" spans="2:9" x14ac:dyDescent="0.25">
      <c r="B85" s="1"/>
      <c r="C85" s="1"/>
      <c r="D85" s="1"/>
      <c r="E85" s="1"/>
      <c r="F85" s="1"/>
      <c r="G85" s="1"/>
      <c r="H85" s="1"/>
      <c r="I85" s="1"/>
    </row>
    <row r="86" spans="2:9" x14ac:dyDescent="0.25">
      <c r="B86" s="1"/>
      <c r="C86" s="1"/>
      <c r="D86" s="1"/>
      <c r="E86" s="1"/>
      <c r="F86" s="1"/>
      <c r="G86" s="1"/>
      <c r="H86" s="1"/>
      <c r="I86" s="1"/>
    </row>
    <row r="87" spans="2:9" x14ac:dyDescent="0.25">
      <c r="B87" s="1"/>
      <c r="C87" s="1"/>
      <c r="D87" s="1"/>
      <c r="E87" s="1"/>
      <c r="F87" s="1"/>
      <c r="G87" s="1"/>
      <c r="H87" s="1"/>
      <c r="I87" s="1"/>
    </row>
    <row r="88" spans="2:9" x14ac:dyDescent="0.25">
      <c r="B88" s="1"/>
      <c r="C88" s="1"/>
      <c r="D88" s="1"/>
      <c r="E88" s="1"/>
      <c r="F88" s="1"/>
      <c r="G88" s="1"/>
      <c r="H88" s="1"/>
      <c r="I88" s="1"/>
    </row>
    <row r="89" spans="2:9" x14ac:dyDescent="0.25">
      <c r="B89" s="1"/>
      <c r="C89" s="1"/>
      <c r="D89" s="1"/>
      <c r="E89" s="1"/>
      <c r="F89" s="1"/>
      <c r="G89" s="1"/>
      <c r="H89" s="1"/>
      <c r="I89" s="1"/>
    </row>
    <row r="90" spans="2:9" x14ac:dyDescent="0.25">
      <c r="B90" s="1"/>
      <c r="C90" s="1"/>
      <c r="D90" s="1"/>
      <c r="E90" s="1"/>
      <c r="F90" s="1"/>
      <c r="G90" s="1"/>
      <c r="H90" s="1"/>
      <c r="I90" s="1"/>
    </row>
    <row r="91" spans="2:9" x14ac:dyDescent="0.25">
      <c r="B91" s="1"/>
      <c r="C91" s="1"/>
      <c r="D91" s="1"/>
      <c r="E91" s="1"/>
      <c r="F91" s="1"/>
      <c r="G91" s="1"/>
      <c r="H91" s="1"/>
      <c r="I91" s="1"/>
    </row>
    <row r="92" spans="2:9" x14ac:dyDescent="0.25">
      <c r="B92" s="1"/>
      <c r="C92" s="1"/>
      <c r="D92" s="1"/>
      <c r="E92" s="1"/>
      <c r="F92" s="1"/>
      <c r="G92" s="1"/>
      <c r="H92" s="1"/>
      <c r="I92" s="1"/>
    </row>
    <row r="93" spans="2:9" x14ac:dyDescent="0.25">
      <c r="B93" s="1"/>
      <c r="C93" s="1"/>
      <c r="D93" s="1"/>
      <c r="E93" s="1"/>
      <c r="F93" s="1"/>
      <c r="G93" s="1"/>
      <c r="H93" s="1"/>
      <c r="I93" s="1"/>
    </row>
    <row r="94" spans="2:9" x14ac:dyDescent="0.25">
      <c r="B94" s="1"/>
      <c r="C94" s="1"/>
      <c r="D94" s="1"/>
      <c r="E94" s="1"/>
      <c r="F94" s="1"/>
      <c r="G94" s="1"/>
      <c r="H94" s="1"/>
      <c r="I94" s="1"/>
    </row>
    <row r="95" spans="2:9" x14ac:dyDescent="0.25">
      <c r="B95" s="1"/>
      <c r="C95" s="1"/>
      <c r="D95" s="1"/>
      <c r="E95" s="1"/>
      <c r="F95" s="1"/>
      <c r="G95" s="1"/>
      <c r="H95" s="1"/>
      <c r="I95" s="1"/>
    </row>
    <row r="96" spans="2:9" x14ac:dyDescent="0.25">
      <c r="B96" s="1"/>
      <c r="C96" s="1"/>
      <c r="D96" s="1"/>
      <c r="E96" s="1"/>
      <c r="F96" s="1"/>
      <c r="G96" s="1"/>
      <c r="H96" s="1"/>
      <c r="I96" s="1"/>
    </row>
    <row r="97" spans="2:9" x14ac:dyDescent="0.25">
      <c r="B97" s="1"/>
      <c r="C97" s="1"/>
      <c r="D97" s="1"/>
      <c r="E97" s="1"/>
      <c r="F97" s="1"/>
      <c r="G97" s="1"/>
      <c r="H97" s="1"/>
      <c r="I97" s="1"/>
    </row>
  </sheetData>
  <sheetProtection sheet="1" objects="1" scenarios="1"/>
  <mergeCells count="3">
    <mergeCell ref="G5:K5"/>
    <mergeCell ref="E29:E30"/>
    <mergeCell ref="E32:E33"/>
  </mergeCells>
  <conditionalFormatting sqref="H8:H14 H20:H22">
    <cfRule type="cellIs" dxfId="15" priority="7" operator="equal">
      <formula>"GOOD"</formula>
    </cfRule>
    <cfRule type="cellIs" dxfId="14" priority="8" operator="equal">
      <formula>"BAD"</formula>
    </cfRule>
  </conditionalFormatting>
  <conditionalFormatting sqref="H38:H41">
    <cfRule type="cellIs" dxfId="13" priority="1" operator="equal">
      <formula>"GOOD"</formula>
    </cfRule>
    <cfRule type="cellIs" dxfId="12" priority="2" operator="equal">
      <formula>"BAD"</formula>
    </cfRule>
  </conditionalFormatting>
  <conditionalFormatting sqref="H24:H27">
    <cfRule type="cellIs" dxfId="11" priority="3" operator="equal">
      <formula>"GOOD"</formula>
    </cfRule>
    <cfRule type="cellIs" dxfId="10" priority="4" operator="equal">
      <formula>"BAD"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CP462"/>
  <sheetViews>
    <sheetView workbookViewId="0">
      <selection sqref="A1:XFD1048576"/>
    </sheetView>
  </sheetViews>
  <sheetFormatPr defaultRowHeight="15" x14ac:dyDescent="0.25"/>
  <cols>
    <col min="1" max="1" width="9.140625" style="1"/>
    <col min="2" max="2" width="39.7109375" style="4" customWidth="1"/>
    <col min="3" max="3" width="12.140625" style="4" bestFit="1" customWidth="1"/>
    <col min="4" max="4" width="114.7109375" style="4" bestFit="1" customWidth="1"/>
    <col min="5" max="94" width="9.140625" style="1"/>
    <col min="95" max="16384" width="9.140625" style="4"/>
  </cols>
  <sheetData>
    <row r="1" spans="2:4" s="1" customFormat="1" x14ac:dyDescent="0.25"/>
    <row r="2" spans="2:4" s="1" customFormat="1" ht="15.75" thickBot="1" x14ac:dyDescent="0.3"/>
    <row r="3" spans="2:4" ht="19.5" thickBot="1" x14ac:dyDescent="0.35">
      <c r="B3" s="2" t="s">
        <v>49</v>
      </c>
      <c r="C3" s="3"/>
      <c r="D3" s="3"/>
    </row>
    <row r="4" spans="2:4" x14ac:dyDescent="0.25">
      <c r="B4" s="5" t="s">
        <v>28</v>
      </c>
      <c r="C4" s="6" t="s">
        <v>29</v>
      </c>
      <c r="D4" s="7" t="s">
        <v>30</v>
      </c>
    </row>
    <row r="5" spans="2:4" ht="15.75" x14ac:dyDescent="0.25">
      <c r="B5" s="8" t="s">
        <v>31</v>
      </c>
      <c r="C5" s="24" t="str">
        <f>IF(Cluster_conf!C14&gt;=Cluster_conf!C13,"GOOD","BAD")</f>
        <v>GOOD</v>
      </c>
      <c r="D5" s="9" t="s">
        <v>32</v>
      </c>
    </row>
    <row r="6" spans="2:4" ht="15.75" x14ac:dyDescent="0.25">
      <c r="B6" s="10" t="s">
        <v>33</v>
      </c>
      <c r="C6" s="24" t="str">
        <f>IF(Cluster_conf!C12&gt;=Cluster_conf!C11,"GOOD","BAD")</f>
        <v>GOOD</v>
      </c>
      <c r="D6" s="9" t="s">
        <v>34</v>
      </c>
    </row>
    <row r="7" spans="2:4" ht="15.75" x14ac:dyDescent="0.25">
      <c r="B7" s="11" t="s">
        <v>44</v>
      </c>
      <c r="C7" s="24" t="str">
        <f>IF(Cluster_conf!C13&gt;=1,"GOOD","BAD")</f>
        <v>GOOD</v>
      </c>
      <c r="D7" s="9" t="s">
        <v>35</v>
      </c>
    </row>
    <row r="8" spans="2:4" ht="15.75" x14ac:dyDescent="0.25">
      <c r="B8" s="8" t="s">
        <v>36</v>
      </c>
      <c r="C8" s="24" t="str">
        <f>IF(Cluster_conf!C13&lt;=Cluster_conf!C9,"GOOD","BAD")</f>
        <v>GOOD</v>
      </c>
      <c r="D8" s="9" t="s">
        <v>37</v>
      </c>
    </row>
    <row r="9" spans="2:4" ht="15.75" x14ac:dyDescent="0.25">
      <c r="B9" s="12" t="s">
        <v>38</v>
      </c>
      <c r="C9" s="24" t="str">
        <f>IF(Cluster_conf!C14&gt;=1,"GOOD","BAD")</f>
        <v>GOOD</v>
      </c>
      <c r="D9" s="9" t="s">
        <v>39</v>
      </c>
    </row>
    <row r="10" spans="2:4" ht="15.75" x14ac:dyDescent="0.25">
      <c r="B10" s="12" t="s">
        <v>40</v>
      </c>
      <c r="C10" s="24" t="str">
        <f>IF(Cluster_conf!C14&lt;=Cluster_conf!C9,"GOOD","BAD")</f>
        <v>GOOD</v>
      </c>
      <c r="D10" s="9" t="s">
        <v>41</v>
      </c>
    </row>
    <row r="11" spans="2:4" ht="15.75" x14ac:dyDescent="0.25">
      <c r="B11" s="12" t="s">
        <v>43</v>
      </c>
      <c r="C11" s="24" t="str">
        <f>IF(Cluster_conf!C11&gt;=1024,"GOOD","BAD")</f>
        <v>GOOD</v>
      </c>
      <c r="D11" s="9" t="s">
        <v>42</v>
      </c>
    </row>
    <row r="12" spans="2:4" ht="15.75" x14ac:dyDescent="0.25">
      <c r="B12" s="13" t="s">
        <v>79</v>
      </c>
      <c r="C12" s="24" t="str">
        <f>IF(Cluster_conf!D8&lt;=Cluster_conf!D3,"GOOD","BAD")</f>
        <v>GOOD</v>
      </c>
      <c r="D12" s="9" t="s">
        <v>81</v>
      </c>
    </row>
    <row r="13" spans="2:4" ht="15.75" x14ac:dyDescent="0.25">
      <c r="B13" s="13" t="s">
        <v>82</v>
      </c>
      <c r="C13" s="24" t="str">
        <f>IF(Cluster_conf!D9&lt;=Cluster_conf!D4,"GOOD","BAD")</f>
        <v>GOOD</v>
      </c>
      <c r="D13" s="9" t="s">
        <v>83</v>
      </c>
    </row>
    <row r="14" spans="2:4" ht="15.75" x14ac:dyDescent="0.25">
      <c r="B14" s="98" t="s">
        <v>88</v>
      </c>
      <c r="C14" s="99" t="str">
        <f>IF(Cluster_conf!C11&lt;=Cluster_conf!C8,"GOOD","BAD")</f>
        <v>GOOD</v>
      </c>
      <c r="D14" s="100" t="s">
        <v>89</v>
      </c>
    </row>
    <row r="15" spans="2:4" s="1" customFormat="1" ht="16.5" thickBot="1" x14ac:dyDescent="0.3">
      <c r="B15" s="14" t="s">
        <v>87</v>
      </c>
      <c r="C15" s="97" t="str">
        <f>IF(Cluster_conf!C12&lt;=Cluster_conf!C8,"GOOD","BAD")</f>
        <v>GOOD</v>
      </c>
      <c r="D15" s="15" t="s">
        <v>90</v>
      </c>
    </row>
    <row r="16" spans="2:4" s="1" customFormat="1" x14ac:dyDescent="0.25"/>
    <row r="17" spans="2:4" s="1" customFormat="1" ht="15.75" thickBot="1" x14ac:dyDescent="0.3"/>
    <row r="18" spans="2:4" ht="19.5" thickBot="1" x14ac:dyDescent="0.35">
      <c r="B18" s="16" t="s">
        <v>50</v>
      </c>
      <c r="C18" s="17"/>
      <c r="D18" s="17"/>
    </row>
    <row r="19" spans="2:4" x14ac:dyDescent="0.25">
      <c r="B19" s="5" t="s">
        <v>51</v>
      </c>
      <c r="C19" s="18" t="s">
        <v>29</v>
      </c>
      <c r="D19" s="19" t="s">
        <v>30</v>
      </c>
    </row>
    <row r="20" spans="2:4" ht="15.75" x14ac:dyDescent="0.25">
      <c r="B20" s="20" t="s">
        <v>52</v>
      </c>
      <c r="C20" s="26" t="str">
        <f>IF(Cluster_conf!C17&gt;=Cluster_conf!C13,"GOOD","BAD")</f>
        <v>GOOD</v>
      </c>
      <c r="D20" s="9" t="s">
        <v>56</v>
      </c>
    </row>
    <row r="21" spans="2:4" ht="15.75" x14ac:dyDescent="0.25">
      <c r="B21" s="20" t="s">
        <v>53</v>
      </c>
      <c r="C21" s="24" t="str">
        <f>IF(Cluster_conf!C17&lt;=Cluster_conf!C14,"GOOD","BAD")</f>
        <v>GOOD</v>
      </c>
      <c r="D21" s="9" t="s">
        <v>56</v>
      </c>
    </row>
    <row r="22" spans="2:4" ht="17.25" customHeight="1" x14ac:dyDescent="0.25">
      <c r="B22" s="11" t="s">
        <v>54</v>
      </c>
      <c r="C22" s="24" t="str">
        <f>IF(Cluster_conf!C16&gt;=Cluster_conf!C11,"GOOD","BAD")</f>
        <v>GOOD</v>
      </c>
      <c r="D22" s="9" t="s">
        <v>57</v>
      </c>
    </row>
    <row r="23" spans="2:4" ht="18.75" customHeight="1" thickBot="1" x14ac:dyDescent="0.3">
      <c r="B23" s="21" t="s">
        <v>55</v>
      </c>
      <c r="C23" s="25" t="str">
        <f>IF(Cluster_conf!C16&lt;=Cluster_conf!C12,"GOOD","BAD")</f>
        <v>GOOD</v>
      </c>
      <c r="D23" s="15" t="s">
        <v>57</v>
      </c>
    </row>
    <row r="24" spans="2:4" ht="15.75" thickBot="1" x14ac:dyDescent="0.3">
      <c r="B24" s="22"/>
      <c r="C24" s="3"/>
      <c r="D24" s="23"/>
    </row>
    <row r="25" spans="2:4" x14ac:dyDescent="0.25">
      <c r="B25" s="5" t="s">
        <v>58</v>
      </c>
      <c r="C25" s="6" t="s">
        <v>29</v>
      </c>
      <c r="D25" s="7" t="s">
        <v>30</v>
      </c>
    </row>
    <row r="26" spans="2:4" ht="15.75" x14ac:dyDescent="0.25">
      <c r="B26" s="20" t="s">
        <v>59</v>
      </c>
      <c r="C26" s="26" t="str">
        <f>IF(Cluster_conf!C18&gt;=Cluster_conf!C13,"GOOD","BAD")</f>
        <v>GOOD</v>
      </c>
      <c r="D26" s="9" t="s">
        <v>63</v>
      </c>
    </row>
    <row r="27" spans="2:4" ht="15.75" x14ac:dyDescent="0.25">
      <c r="B27" s="20" t="s">
        <v>60</v>
      </c>
      <c r="C27" s="24" t="str">
        <f>IF(Cluster_conf!C18&lt;=Cluster_conf!C14,"GOOD","BAD")</f>
        <v>GOOD</v>
      </c>
      <c r="D27" s="9" t="s">
        <v>63</v>
      </c>
    </row>
    <row r="28" spans="2:4" ht="15.75" x14ac:dyDescent="0.25">
      <c r="B28" s="11" t="s">
        <v>61</v>
      </c>
      <c r="C28" s="24" t="str">
        <f>IF(Cluster_conf!C20&gt;=Cluster_conf!C11,"GOOD","BAD")</f>
        <v>GOOD</v>
      </c>
      <c r="D28" s="9" t="s">
        <v>64</v>
      </c>
    </row>
    <row r="29" spans="2:4" ht="16.5" thickBot="1" x14ac:dyDescent="0.3">
      <c r="B29" s="21" t="s">
        <v>62</v>
      </c>
      <c r="C29" s="25" t="str">
        <f>IF(Cluster_conf!C20&lt;=Cluster_conf!C12,"GOOD","BAD")</f>
        <v>GOOD</v>
      </c>
      <c r="D29" s="15" t="s">
        <v>65</v>
      </c>
    </row>
    <row r="30" spans="2:4" ht="15.75" thickBot="1" x14ac:dyDescent="0.3">
      <c r="B30" s="22"/>
      <c r="C30" s="3"/>
      <c r="D30" s="23"/>
    </row>
    <row r="31" spans="2:4" x14ac:dyDescent="0.25">
      <c r="B31" s="5" t="s">
        <v>66</v>
      </c>
      <c r="C31" s="6" t="s">
        <v>29</v>
      </c>
      <c r="D31" s="7" t="s">
        <v>30</v>
      </c>
    </row>
    <row r="32" spans="2:4" ht="15.75" x14ac:dyDescent="0.25">
      <c r="B32" s="20" t="s">
        <v>67</v>
      </c>
      <c r="C32" s="26" t="str">
        <f>IF(Cluster_conf!C19&gt;=Cluster_conf!C13,"GOOD","BAD")</f>
        <v>GOOD</v>
      </c>
      <c r="D32" s="9" t="s">
        <v>71</v>
      </c>
    </row>
    <row r="33" spans="2:4" ht="15.75" x14ac:dyDescent="0.25">
      <c r="B33" s="20" t="s">
        <v>68</v>
      </c>
      <c r="C33" s="24" t="str">
        <f>IF(Cluster_conf!C19&lt;=Cluster_conf!C14,"GOOD","BAD")</f>
        <v>GOOD</v>
      </c>
      <c r="D33" s="9" t="s">
        <v>71</v>
      </c>
    </row>
    <row r="34" spans="2:4" ht="15.75" x14ac:dyDescent="0.25">
      <c r="B34" s="11" t="s">
        <v>69</v>
      </c>
      <c r="C34" s="24" t="str">
        <f>IF(Cluster_conf!C21&gt;=Cluster_conf!C11,"GOOD","BAD")</f>
        <v>GOOD</v>
      </c>
      <c r="D34" s="9" t="s">
        <v>72</v>
      </c>
    </row>
    <row r="35" spans="2:4" ht="16.5" thickBot="1" x14ac:dyDescent="0.3">
      <c r="B35" s="21" t="s">
        <v>70</v>
      </c>
      <c r="C35" s="25" t="str">
        <f>IF(Cluster_conf!C21&lt;=Cluster_conf!C12,"GOOD","BAD")</f>
        <v>GOOD</v>
      </c>
      <c r="D35" s="15" t="s">
        <v>73</v>
      </c>
    </row>
    <row r="36" spans="2:4" s="1" customFormat="1" x14ac:dyDescent="0.25"/>
    <row r="37" spans="2:4" s="1" customFormat="1" x14ac:dyDescent="0.25"/>
    <row r="38" spans="2:4" s="1" customFormat="1" x14ac:dyDescent="0.25"/>
    <row r="39" spans="2:4" s="1" customFormat="1" x14ac:dyDescent="0.25"/>
    <row r="40" spans="2:4" s="1" customFormat="1" x14ac:dyDescent="0.25"/>
    <row r="41" spans="2:4" s="1" customFormat="1" x14ac:dyDescent="0.25"/>
    <row r="42" spans="2:4" s="1" customFormat="1" x14ac:dyDescent="0.25"/>
    <row r="43" spans="2:4" s="1" customFormat="1" x14ac:dyDescent="0.25"/>
    <row r="44" spans="2:4" s="1" customFormat="1" x14ac:dyDescent="0.25"/>
    <row r="45" spans="2:4" s="1" customFormat="1" x14ac:dyDescent="0.25"/>
    <row r="46" spans="2:4" s="1" customFormat="1" x14ac:dyDescent="0.25"/>
    <row r="47" spans="2:4" s="1" customFormat="1" x14ac:dyDescent="0.25"/>
    <row r="48" spans="2:4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</sheetData>
  <sheetProtection sheet="1" objects="1" scenarios="1" selectLockedCells="1" selectUnlockedCells="1"/>
  <conditionalFormatting sqref="C32:C35">
    <cfRule type="cellIs" dxfId="9" priority="7" operator="equal">
      <formula>"GOOD"</formula>
    </cfRule>
    <cfRule type="cellIs" dxfId="8" priority="8" operator="equal">
      <formula>"BAD"</formula>
    </cfRule>
  </conditionalFormatting>
  <conditionalFormatting sqref="C20:C23">
    <cfRule type="cellIs" dxfId="7" priority="11" operator="equal">
      <formula>"GOOD"</formula>
    </cfRule>
    <cfRule type="cellIs" dxfId="6" priority="12" operator="equal">
      <formula>"BAD"</formula>
    </cfRule>
  </conditionalFormatting>
  <conditionalFormatting sqref="C26:C29">
    <cfRule type="cellIs" dxfId="5" priority="9" operator="equal">
      <formula>"GOOD"</formula>
    </cfRule>
    <cfRule type="cellIs" dxfId="4" priority="10" operator="equal">
      <formula>"BAD"</formula>
    </cfRule>
  </conditionalFormatting>
  <conditionalFormatting sqref="C5:C13 C15">
    <cfRule type="cellIs" dxfId="3" priority="3" operator="equal">
      <formula>"GOOD"</formula>
    </cfRule>
    <cfRule type="cellIs" dxfId="2" priority="4" operator="equal">
      <formula>"BAD"</formula>
    </cfRule>
  </conditionalFormatting>
  <conditionalFormatting sqref="C14">
    <cfRule type="cellIs" dxfId="1" priority="1" operator="equal">
      <formula>"GOOD"</formula>
    </cfRule>
    <cfRule type="cellIs" dxfId="0" priority="2" operator="equal">
      <formula>"BAD"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Cluster_conf</vt:lpstr>
      <vt:lpstr>Sanity Check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Shalaj Shukla</dc:creator>
  <cp:lastModifiedBy>Shalaj Shukla</cp:lastModifiedBy>
  <dcterms:created xsi:type="dcterms:W3CDTF">2016-10-12T09:00:50Z</dcterms:created>
  <dcterms:modified xsi:type="dcterms:W3CDTF">2017-03-17T09:39:46Z</dcterms:modified>
</cp:coreProperties>
</file>