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\Desktop\OKO\"/>
    </mc:Choice>
  </mc:AlternateContent>
  <bookViews>
    <workbookView xWindow="0" yWindow="0" windowWidth="25200" windowHeight="11850" activeTab="1"/>
  </bookViews>
  <sheets>
    <sheet name="Полные данные" sheetId="6" r:id="rId1"/>
    <sheet name="Фильт. данные " sheetId="8" r:id="rId2"/>
  </sheets>
  <calcPr calcId="162913" iterate="1"/>
</workbook>
</file>

<file path=xl/calcChain.xml><?xml version="1.0" encoding="utf-8"?>
<calcChain xmlns="http://schemas.openxmlformats.org/spreadsheetml/2006/main">
  <c r="P32" i="8" l="1"/>
  <c r="D32" i="8"/>
  <c r="M31" i="8"/>
  <c r="L31" i="8"/>
  <c r="K31" i="8"/>
  <c r="J31" i="8"/>
  <c r="I31" i="8"/>
  <c r="H31" i="8"/>
  <c r="O30" i="8"/>
  <c r="O29" i="8"/>
  <c r="O28" i="8"/>
  <c r="O27" i="8"/>
  <c r="O26" i="8"/>
  <c r="O25" i="8"/>
  <c r="O24" i="8"/>
  <c r="O23" i="8"/>
  <c r="O22" i="8"/>
  <c r="O21" i="8"/>
  <c r="O20" i="8"/>
  <c r="O19" i="8"/>
  <c r="P17" i="8"/>
  <c r="D17" i="8"/>
  <c r="M16" i="8"/>
  <c r="L16" i="8"/>
  <c r="K16" i="8"/>
  <c r="J16" i="8"/>
  <c r="I16" i="8"/>
  <c r="H16" i="8"/>
  <c r="O15" i="8"/>
  <c r="O14" i="8"/>
  <c r="O13" i="8"/>
  <c r="O12" i="8"/>
  <c r="O11" i="8"/>
  <c r="O10" i="8"/>
  <c r="O9" i="8"/>
  <c r="O8" i="8"/>
  <c r="O7" i="8"/>
  <c r="O6" i="8"/>
  <c r="O5" i="8"/>
  <c r="O4" i="8"/>
  <c r="P42" i="6"/>
  <c r="D42" i="6"/>
  <c r="M41" i="6"/>
  <c r="L41" i="6"/>
  <c r="K41" i="6"/>
  <c r="J41" i="6"/>
  <c r="I41" i="6"/>
  <c r="H41" i="6"/>
  <c r="S41" i="6" s="1"/>
  <c r="D22" i="6"/>
  <c r="P22" i="6"/>
  <c r="M21" i="6"/>
  <c r="L21" i="6"/>
  <c r="K21" i="6"/>
  <c r="J21" i="6"/>
  <c r="I21" i="6"/>
  <c r="H21" i="6"/>
  <c r="S21" i="6" s="1"/>
  <c r="R7" i="6" l="1"/>
  <c r="R11" i="6"/>
  <c r="R15" i="6"/>
  <c r="R19" i="6"/>
  <c r="R8" i="6"/>
  <c r="R12" i="6"/>
  <c r="R16" i="6"/>
  <c r="R20" i="6"/>
  <c r="R5" i="6"/>
  <c r="R9" i="6"/>
  <c r="R13" i="6"/>
  <c r="R17" i="6"/>
  <c r="R4" i="6"/>
  <c r="R6" i="6"/>
  <c r="R10" i="6"/>
  <c r="R14" i="6"/>
  <c r="R18" i="6"/>
  <c r="R25" i="6"/>
  <c r="R29" i="6"/>
  <c r="R33" i="6"/>
  <c r="R37" i="6"/>
  <c r="R24" i="6"/>
  <c r="R26" i="6"/>
  <c r="R30" i="6"/>
  <c r="R34" i="6"/>
  <c r="R38" i="6"/>
  <c r="R27" i="6"/>
  <c r="R31" i="6"/>
  <c r="R35" i="6"/>
  <c r="R39" i="6"/>
  <c r="R28" i="6"/>
  <c r="R32" i="6"/>
  <c r="R36" i="6"/>
  <c r="R40" i="6"/>
  <c r="M22" i="6"/>
  <c r="M32" i="8"/>
  <c r="O17" i="8"/>
  <c r="O32" i="8"/>
  <c r="M17" i="8"/>
  <c r="M42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2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4" i="6"/>
  <c r="O22" i="6" l="1"/>
  <c r="O42" i="6"/>
</calcChain>
</file>

<file path=xl/sharedStrings.xml><?xml version="1.0" encoding="utf-8"?>
<sst xmlns="http://schemas.openxmlformats.org/spreadsheetml/2006/main" count="277" uniqueCount="74">
  <si>
    <t>ФИО</t>
  </si>
  <si>
    <t>Нагрузка TLX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</si>
  <si>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</si>
  <si>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</si>
  <si>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</si>
  <si>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</si>
  <si>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</si>
  <si>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</si>
  <si>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</si>
  <si>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</si>
  <si>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</si>
  <si>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</si>
  <si>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</si>
  <si>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</si>
  <si>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</si>
  <si>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</si>
  <si>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</si>
  <si>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</si>
  <si>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</si>
  <si>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</si>
  <si>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</si>
  <si>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</si>
  <si>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</si>
  <si>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</si>
  <si>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</si>
  <si>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Гончаров Евгений</t>
  </si>
  <si>
    <t>Анарбаева Нигина</t>
  </si>
  <si>
    <t>Задорожная Юлия</t>
  </si>
  <si>
    <t>Ерофеева Лиза</t>
  </si>
  <si>
    <t>Жирнов Дмитрий</t>
  </si>
  <si>
    <t>Всего ошибок</t>
  </si>
  <si>
    <t>Среднее время реакции в 2D:</t>
  </si>
  <si>
    <t>Среднее время реакции в VR:</t>
  </si>
  <si>
    <t>Средние в 2D:</t>
  </si>
  <si>
    <t>Средние в VR:</t>
  </si>
  <si>
    <t>Овчинникова Анастасия</t>
  </si>
  <si>
    <t>Кочегаров Артем</t>
  </si>
  <si>
    <t xml:space="preserve">Рыбачук Анастасия </t>
  </si>
  <si>
    <t>Алимбаева Динара</t>
  </si>
  <si>
    <t>Костылевский Александр</t>
  </si>
  <si>
    <t>Барковская Екатерина</t>
  </si>
  <si>
    <t>Михаил Михайлов</t>
  </si>
  <si>
    <t>Иван Слынко</t>
  </si>
  <si>
    <t>Мария Ананьева</t>
  </si>
  <si>
    <t>Борис Вахтеров</t>
  </si>
  <si>
    <t>Роман Гаспарьян</t>
  </si>
  <si>
    <t>Руслан Шабунин</t>
  </si>
  <si>
    <t>Маркаданов Антон</t>
  </si>
  <si>
    <t>Иванов Никита</t>
  </si>
  <si>
    <t>Цыцын Тимофей</t>
  </si>
  <si>
    <t>Станченко Мария</t>
  </si>
  <si>
    <t>Рыжих Евгений</t>
  </si>
  <si>
    <t>Савицкий Павел</t>
  </si>
  <si>
    <t>Крутобрежский Артур</t>
  </si>
  <si>
    <t>Пуцанкова Татьяна</t>
  </si>
  <si>
    <t>Колесова Александра</t>
  </si>
  <si>
    <t>Неспанова Анастасия</t>
  </si>
  <si>
    <t>Татаринова Дарья</t>
  </si>
  <si>
    <t>Конюшкин Никита</t>
  </si>
  <si>
    <t>Ивлева Екатерина</t>
  </si>
  <si>
    <t>Слинько Алексей</t>
  </si>
  <si>
    <t>Токарева Валерия</t>
  </si>
  <si>
    <t>Кудря Марк</t>
  </si>
  <si>
    <t>Янченко Максим</t>
  </si>
  <si>
    <t xml:space="preserve"> 13:52</t>
  </si>
  <si>
    <t xml:space="preserve"> 14:01</t>
  </si>
  <si>
    <t xml:space="preserve"> 14:40</t>
  </si>
  <si>
    <t>Начало теста</t>
  </si>
  <si>
    <t>ж</t>
  </si>
  <si>
    <t>м</t>
  </si>
  <si>
    <t>Отбраковка</t>
  </si>
  <si>
    <t>Всего:</t>
  </si>
  <si>
    <t>Сроткл</t>
  </si>
  <si>
    <t>СРЗН/СРОТ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</si>
</sst>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1" fillId="2" borderId="0" xfId="0" applyNumberFormat="1" applyFont="1" applyFill="1"/>
    <xf numFmtId="2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14" fontId="0" fillId="0" borderId="1" xfId="0" applyNumberFormat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1" fontId="0" fillId="0" borderId="1" xfId="0" applyNumberFormat="1" applyFill="1" applyBorder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3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1" fontId="0" fillId="0" borderId="1" xfId="0" applyNumberFormat="1" applyBorder="1"/>
    <xf numFmtId="1" fontId="0" fillId="0" borderId="0" xfId="0" applyNumberFormat="1"/>
    <xf numFmtId="1" fontId="0" fillId="5" borderId="1" xfId="0" applyNumberFormat="1" applyFill="1" applyBorder="1"/>
    <xf numFmtId="0" fontId="2" fillId="6" borderId="1" xfId="0" applyFont="1" applyFill="1" applyBorder="1"/>
    <xf numFmtId="2" fontId="1" fillId="0" borderId="0" xfId="0" applyNumberFormat="1" applyFont="1" applyFill="1"/>
    <xf numFmtId="2" fontId="1" fillId="0" borderId="0" xfId="0" applyNumberFormat="1" applyFont="1" applyFill="1" applyBorder="1"/>
    <xf numFmtId="2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21" fontId="0" fillId="0" borderId="1" xfId="0" applyNumberFormat="1" applyBorder="1" applyAlignment="1">
      <alignment horizontal="right"/>
    </xf>
    <xf numFmtId="20" fontId="0" fillId="0" borderId="1" xfId="0" applyNumberFormat="1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21" fontId="0" fillId="4" borderId="1" xfId="0" applyNumberForma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/>
    <xf numFmtId="0" fontId="0" fillId="7" borderId="0" xfId="0" applyFill="1"/>
    <xf numFmtId="164" fontId="0" fillId="0" borderId="0" xfId="0" applyNumberFormat="1"/>
    <xf numFmtId="164" fontId="1" fillId="2" borderId="0" xfId="0" applyNumberFormat="1" applyFont="1" applyFill="1"/>
    <xf numFmtId="164" fontId="1" fillId="0" borderId="0" xfId="0" applyNumberFormat="1" applyFont="1" applyFill="1"/>
    <xf numFmtId="164" fontId="0" fillId="7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90" zoomScaleNormal="90" workbookViewId="0">
      <selection activeCell="S41" sqref="S41"/>
    </sheetView>
  </sheetViews>
  <sheetFormatPr defaultRowHeight="15" x14ac:dyDescent="0.25"/>
  <cols>
    <col min="1" max="1" width="7" style="12" customWidth="1"/>
    <col min="2" max="2" width="11.42578125" style="12" customWidth="1"/>
    <col min="3" max="3" width="10.140625" style="15" customWidth="1"/>
    <col min="4" max="4" width="13.85546875" style="12" customWidth="1"/>
    <col min="5" max="6" width="9.140625" style="12"/>
    <col min="7" max="7" width="6.85546875" style="12" customWidth="1"/>
    <col min="8" max="13" width="9.140625" style="12"/>
    <col min="14" max="14" width="14.7109375" style="12" customWidth="1"/>
    <col min="15" max="15" width="13.42578125" style="12" customWidth="1"/>
    <col min="16" max="16" width="13.28515625" style="12" customWidth="1"/>
    <col min="17" max="17" width="9.140625" style="12"/>
    <col min="18" max="18" width="9.140625" style="47"/>
    <col min="19" max="16384" width="9.140625" style="12"/>
  </cols>
  <sheetData>
    <row r="1" spans="1:18" x14ac:dyDescent="0.25">
      <c r="A1" s="14" t="s">
        <v>5</v>
      </c>
      <c r="B1" s="14" t="s">
        <v>2</v>
      </c>
      <c r="C1" s="38" t="s">
        <v>67</v>
      </c>
      <c r="D1" s="18" t="s">
        <v>0</v>
      </c>
      <c r="E1" s="14" t="s">
        <v>3</v>
      </c>
      <c r="F1" s="14" t="s">
        <v>4</v>
      </c>
      <c r="G1" s="16" t="s">
        <v>24</v>
      </c>
      <c r="H1" s="16" t="s">
        <v>6</v>
      </c>
      <c r="I1" s="25"/>
      <c r="J1" s="20"/>
      <c r="K1" s="20"/>
      <c r="L1" s="20"/>
      <c r="M1" s="21"/>
      <c r="N1" s="14" t="s">
        <v>19</v>
      </c>
      <c r="O1" s="14" t="s">
        <v>30</v>
      </c>
      <c r="P1" s="14" t="s">
        <v>1</v>
      </c>
    </row>
    <row r="2" spans="1:18" x14ac:dyDescent="0.25">
      <c r="A2" s="22" t="s">
        <v>21</v>
      </c>
      <c r="B2" s="17" t="s">
        <v>18</v>
      </c>
      <c r="C2" s="39" t="s">
        <v>17</v>
      </c>
      <c r="D2" s="17"/>
      <c r="E2" s="19" t="s">
        <v>15</v>
      </c>
      <c r="F2" s="19" t="s">
        <v>14</v>
      </c>
      <c r="G2" s="19" t="s">
        <v>13</v>
      </c>
      <c r="H2" s="26" t="s">
        <v>16</v>
      </c>
      <c r="I2" s="27"/>
      <c r="J2" s="27"/>
      <c r="K2" s="27"/>
      <c r="L2" s="27"/>
      <c r="M2" s="28"/>
      <c r="N2" s="17" t="s">
        <v>20</v>
      </c>
      <c r="O2" s="17"/>
      <c r="P2" s="13"/>
    </row>
    <row r="3" spans="1:18" x14ac:dyDescent="0.25">
      <c r="A3" s="14"/>
      <c r="B3" s="14"/>
      <c r="C3" s="38"/>
      <c r="D3" s="14"/>
      <c r="E3" s="14"/>
      <c r="F3" s="14"/>
      <c r="G3" s="14"/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4"/>
      <c r="O3" s="14"/>
      <c r="P3" s="14"/>
    </row>
    <row r="4" spans="1:18" x14ac:dyDescent="0.25">
      <c r="A4" s="23">
        <v>1</v>
      </c>
      <c r="B4" s="6">
        <v>43599</v>
      </c>
      <c r="C4" s="40">
        <v>0.4548611111111111</v>
      </c>
      <c r="D4" s="13" t="s">
        <v>35</v>
      </c>
      <c r="E4" s="13" t="s">
        <v>68</v>
      </c>
      <c r="F4" s="13">
        <v>21</v>
      </c>
      <c r="G4" s="13" t="s">
        <v>22</v>
      </c>
      <c r="H4" s="31">
        <v>0</v>
      </c>
      <c r="I4" s="29">
        <v>108</v>
      </c>
      <c r="J4" s="29">
        <v>276</v>
      </c>
      <c r="K4" s="29">
        <v>64</v>
      </c>
      <c r="L4" s="29">
        <v>14</v>
      </c>
      <c r="M4" s="32">
        <v>0</v>
      </c>
      <c r="N4" s="13">
        <v>7</v>
      </c>
      <c r="O4" s="29">
        <f>COUNTIF(H4:M4,0)+N4</f>
        <v>9</v>
      </c>
      <c r="P4" s="13">
        <v>56.33</v>
      </c>
      <c r="R4" s="47">
        <f>AVERAGE(H4:M4)/$S$21</f>
        <v>1.05640243902439</v>
      </c>
    </row>
    <row r="5" spans="1:18" x14ac:dyDescent="0.25">
      <c r="A5" s="23">
        <v>2</v>
      </c>
      <c r="B5" s="6">
        <v>43599</v>
      </c>
      <c r="C5" s="40">
        <v>0.4680555555555555</v>
      </c>
      <c r="D5" s="13" t="s">
        <v>36</v>
      </c>
      <c r="E5" s="13" t="s">
        <v>69</v>
      </c>
      <c r="F5" s="13">
        <v>19</v>
      </c>
      <c r="G5" s="13" t="s">
        <v>22</v>
      </c>
      <c r="H5" s="29">
        <v>32</v>
      </c>
      <c r="I5" s="29">
        <v>261</v>
      </c>
      <c r="J5" s="29">
        <v>420</v>
      </c>
      <c r="K5" s="29">
        <v>93</v>
      </c>
      <c r="L5" s="29">
        <v>41</v>
      </c>
      <c r="M5" s="32">
        <v>0</v>
      </c>
      <c r="N5" s="13">
        <v>6</v>
      </c>
      <c r="O5" s="29">
        <f t="shared" ref="O5:O20" si="0">COUNTIF(H5:M5,0)+N5</f>
        <v>7</v>
      </c>
      <c r="P5" s="13">
        <v>75.67</v>
      </c>
      <c r="R5" s="47">
        <f t="shared" ref="R5:R20" si="1">AVERAGE(H5:M5)/$S$21</f>
        <v>1.9367378048780484</v>
      </c>
    </row>
    <row r="6" spans="1:18" x14ac:dyDescent="0.25">
      <c r="A6" s="23">
        <v>3</v>
      </c>
      <c r="B6" s="6">
        <v>43599</v>
      </c>
      <c r="C6" s="41">
        <v>0.49374999999999997</v>
      </c>
      <c r="D6" s="13" t="s">
        <v>37</v>
      </c>
      <c r="E6" s="13" t="s">
        <v>68</v>
      </c>
      <c r="F6" s="13">
        <v>18</v>
      </c>
      <c r="G6" s="13" t="s">
        <v>22</v>
      </c>
      <c r="H6" s="31">
        <v>0</v>
      </c>
      <c r="I6" s="29">
        <v>95</v>
      </c>
      <c r="J6" s="29">
        <v>232</v>
      </c>
      <c r="K6" s="29">
        <v>100</v>
      </c>
      <c r="L6" s="29">
        <v>42</v>
      </c>
      <c r="M6" s="29">
        <v>22</v>
      </c>
      <c r="N6" s="13"/>
      <c r="O6" s="29">
        <f t="shared" si="0"/>
        <v>1</v>
      </c>
      <c r="P6" s="13">
        <v>32.33</v>
      </c>
      <c r="R6" s="47">
        <f t="shared" si="1"/>
        <v>1.1227134146341462</v>
      </c>
    </row>
    <row r="7" spans="1:18" x14ac:dyDescent="0.25">
      <c r="A7" s="23">
        <v>4</v>
      </c>
      <c r="B7" s="6">
        <v>43599</v>
      </c>
      <c r="C7" s="41">
        <v>0.50902777777777775</v>
      </c>
      <c r="D7" s="13" t="s">
        <v>38</v>
      </c>
      <c r="E7" s="13" t="s">
        <v>68</v>
      </c>
      <c r="F7" s="13">
        <v>19</v>
      </c>
      <c r="G7" s="13" t="s">
        <v>22</v>
      </c>
      <c r="H7" s="29">
        <v>189</v>
      </c>
      <c r="I7" s="32">
        <v>0</v>
      </c>
      <c r="J7" s="29">
        <v>420</v>
      </c>
      <c r="K7" s="29">
        <v>25</v>
      </c>
      <c r="L7" s="29">
        <v>70</v>
      </c>
      <c r="M7" s="32">
        <v>0</v>
      </c>
      <c r="N7" s="13">
        <v>9</v>
      </c>
      <c r="O7" s="29">
        <f t="shared" si="0"/>
        <v>11</v>
      </c>
      <c r="P7" s="13">
        <v>60</v>
      </c>
      <c r="R7" s="47">
        <f t="shared" si="1"/>
        <v>1.6097560975609753</v>
      </c>
    </row>
    <row r="8" spans="1:18" x14ac:dyDescent="0.25">
      <c r="A8" s="23">
        <v>5</v>
      </c>
      <c r="B8" s="6">
        <v>43599</v>
      </c>
      <c r="C8" s="24" t="s">
        <v>64</v>
      </c>
      <c r="D8" s="13" t="s">
        <v>39</v>
      </c>
      <c r="E8" s="13" t="s">
        <v>69</v>
      </c>
      <c r="F8" s="13">
        <v>20</v>
      </c>
      <c r="G8" s="13" t="s">
        <v>22</v>
      </c>
      <c r="H8" s="29">
        <v>40</v>
      </c>
      <c r="I8" s="29">
        <v>197</v>
      </c>
      <c r="J8" s="29">
        <v>256</v>
      </c>
      <c r="K8" s="29">
        <v>49</v>
      </c>
      <c r="L8" s="29">
        <v>48</v>
      </c>
      <c r="M8" s="32">
        <v>0</v>
      </c>
      <c r="N8" s="13">
        <v>3</v>
      </c>
      <c r="O8" s="29">
        <f t="shared" si="0"/>
        <v>4</v>
      </c>
      <c r="P8" s="13">
        <v>60.33</v>
      </c>
      <c r="R8" s="47">
        <f t="shared" si="1"/>
        <v>1.3490853658536583</v>
      </c>
    </row>
    <row r="9" spans="1:18" x14ac:dyDescent="0.25">
      <c r="A9" s="23">
        <v>6</v>
      </c>
      <c r="B9" s="6">
        <v>43599</v>
      </c>
      <c r="C9" s="41">
        <v>0.60416666666666663</v>
      </c>
      <c r="D9" s="13" t="s">
        <v>40</v>
      </c>
      <c r="E9" s="13" t="s">
        <v>68</v>
      </c>
      <c r="F9" s="13">
        <v>20</v>
      </c>
      <c r="G9" s="13" t="s">
        <v>22</v>
      </c>
      <c r="H9" s="31">
        <v>0</v>
      </c>
      <c r="I9" s="11">
        <v>90</v>
      </c>
      <c r="J9" s="11">
        <v>368</v>
      </c>
      <c r="K9" s="11">
        <v>79</v>
      </c>
      <c r="L9" s="11">
        <v>22</v>
      </c>
      <c r="M9" s="32">
        <v>0</v>
      </c>
      <c r="N9" s="13"/>
      <c r="O9" s="29">
        <f t="shared" si="0"/>
        <v>2</v>
      </c>
      <c r="P9" s="13">
        <v>72.67</v>
      </c>
      <c r="R9" s="47">
        <f t="shared" si="1"/>
        <v>1.278201219512195</v>
      </c>
    </row>
    <row r="10" spans="1:18" x14ac:dyDescent="0.25">
      <c r="A10" s="10">
        <v>7</v>
      </c>
      <c r="B10" s="7">
        <v>43606</v>
      </c>
      <c r="C10" s="42">
        <v>0.39374999999999999</v>
      </c>
      <c r="D10" s="8" t="s">
        <v>48</v>
      </c>
      <c r="E10" s="8" t="s">
        <v>69</v>
      </c>
      <c r="F10" s="8">
        <v>20</v>
      </c>
      <c r="G10" s="8" t="s">
        <v>22</v>
      </c>
      <c r="H10" s="29">
        <v>27</v>
      </c>
      <c r="I10" s="29">
        <v>239</v>
      </c>
      <c r="J10" s="29">
        <v>201</v>
      </c>
      <c r="K10" s="29">
        <v>69</v>
      </c>
      <c r="L10" s="29">
        <v>28</v>
      </c>
      <c r="M10" s="29">
        <v>27</v>
      </c>
      <c r="N10" s="13">
        <v>1</v>
      </c>
      <c r="O10" s="29">
        <f t="shared" si="0"/>
        <v>1</v>
      </c>
      <c r="P10" s="13">
        <v>32.33</v>
      </c>
      <c r="R10" s="47">
        <f t="shared" si="1"/>
        <v>1.3513719512195119</v>
      </c>
    </row>
    <row r="11" spans="1:18" x14ac:dyDescent="0.25">
      <c r="A11" s="10">
        <v>8</v>
      </c>
      <c r="B11" s="7">
        <v>43606</v>
      </c>
      <c r="C11" s="42">
        <v>0.4055555555555555</v>
      </c>
      <c r="D11" s="8" t="s">
        <v>49</v>
      </c>
      <c r="E11" s="8" t="s">
        <v>69</v>
      </c>
      <c r="F11" s="8">
        <v>19</v>
      </c>
      <c r="G11" s="8" t="s">
        <v>22</v>
      </c>
      <c r="H11" s="29">
        <v>36</v>
      </c>
      <c r="I11" s="29">
        <v>140</v>
      </c>
      <c r="J11" s="29">
        <v>100</v>
      </c>
      <c r="K11" s="11">
        <v>106</v>
      </c>
      <c r="L11" s="29">
        <v>50</v>
      </c>
      <c r="M11" s="29">
        <v>24</v>
      </c>
      <c r="N11" s="13"/>
      <c r="O11" s="29">
        <f t="shared" si="0"/>
        <v>0</v>
      </c>
      <c r="P11" s="13">
        <v>51.67</v>
      </c>
      <c r="R11" s="47">
        <f t="shared" si="1"/>
        <v>1.0426829268292681</v>
      </c>
    </row>
    <row r="12" spans="1:18" x14ac:dyDescent="0.25">
      <c r="A12" s="10">
        <v>9</v>
      </c>
      <c r="B12" s="7">
        <v>43606</v>
      </c>
      <c r="C12" s="43">
        <v>0.43194444444444446</v>
      </c>
      <c r="D12" s="8" t="s">
        <v>50</v>
      </c>
      <c r="E12" s="8" t="s">
        <v>68</v>
      </c>
      <c r="F12" s="8">
        <v>19</v>
      </c>
      <c r="G12" s="8" t="s">
        <v>22</v>
      </c>
      <c r="H12" s="31">
        <v>0</v>
      </c>
      <c r="I12" s="29">
        <v>134</v>
      </c>
      <c r="J12" s="29">
        <v>190</v>
      </c>
      <c r="K12" s="29">
        <v>35</v>
      </c>
      <c r="L12" s="29">
        <v>28</v>
      </c>
      <c r="M12" s="29">
        <v>54</v>
      </c>
      <c r="N12" s="13"/>
      <c r="O12" s="29">
        <f t="shared" si="0"/>
        <v>1</v>
      </c>
      <c r="P12" s="13">
        <v>56.67</v>
      </c>
      <c r="R12" s="47">
        <f t="shared" si="1"/>
        <v>1.0083841463414633</v>
      </c>
    </row>
    <row r="13" spans="1:18" x14ac:dyDescent="0.25">
      <c r="A13" s="10">
        <v>10</v>
      </c>
      <c r="B13" s="7">
        <v>43606</v>
      </c>
      <c r="C13" s="42">
        <v>0.4465277777777778</v>
      </c>
      <c r="D13" s="8" t="s">
        <v>51</v>
      </c>
      <c r="E13" s="8" t="s">
        <v>69</v>
      </c>
      <c r="F13" s="8">
        <v>19</v>
      </c>
      <c r="G13" s="8" t="s">
        <v>22</v>
      </c>
      <c r="H13" s="29">
        <v>39</v>
      </c>
      <c r="I13" s="29">
        <v>287</v>
      </c>
      <c r="J13" s="31">
        <v>0</v>
      </c>
      <c r="K13" s="29">
        <v>85</v>
      </c>
      <c r="L13" s="29">
        <v>46</v>
      </c>
      <c r="M13" s="29">
        <v>305</v>
      </c>
      <c r="N13" s="13"/>
      <c r="O13" s="29">
        <f t="shared" si="0"/>
        <v>1</v>
      </c>
      <c r="P13" s="13">
        <v>72</v>
      </c>
      <c r="R13" s="47">
        <f t="shared" si="1"/>
        <v>1.7423780487804876</v>
      </c>
    </row>
    <row r="14" spans="1:18" x14ac:dyDescent="0.25">
      <c r="A14" s="10">
        <v>11</v>
      </c>
      <c r="B14" s="7">
        <v>43606</v>
      </c>
      <c r="C14" s="42">
        <v>0.47013888888888888</v>
      </c>
      <c r="D14" s="8" t="s">
        <v>52</v>
      </c>
      <c r="E14" s="8" t="s">
        <v>69</v>
      </c>
      <c r="F14" s="8">
        <v>19</v>
      </c>
      <c r="G14" s="8" t="s">
        <v>22</v>
      </c>
      <c r="H14" s="29">
        <v>30</v>
      </c>
      <c r="I14" s="29">
        <v>269</v>
      </c>
      <c r="J14" s="29">
        <v>417</v>
      </c>
      <c r="K14" s="29">
        <v>92</v>
      </c>
      <c r="L14" s="29">
        <v>19</v>
      </c>
      <c r="M14" s="29">
        <v>306</v>
      </c>
      <c r="N14" s="13">
        <v>1</v>
      </c>
      <c r="O14" s="29">
        <f t="shared" si="0"/>
        <v>1</v>
      </c>
      <c r="P14" s="13">
        <v>74</v>
      </c>
      <c r="R14" s="47">
        <f t="shared" si="1"/>
        <v>2.5907012195121948</v>
      </c>
    </row>
    <row r="15" spans="1:18" x14ac:dyDescent="0.25">
      <c r="A15" s="10">
        <v>12</v>
      </c>
      <c r="B15" s="7">
        <v>43606</v>
      </c>
      <c r="C15" s="42">
        <v>0.48125000000000001</v>
      </c>
      <c r="D15" s="8" t="s">
        <v>53</v>
      </c>
      <c r="E15" s="8" t="s">
        <v>69</v>
      </c>
      <c r="F15" s="8">
        <v>20</v>
      </c>
      <c r="G15" s="8" t="s">
        <v>22</v>
      </c>
      <c r="H15" s="29">
        <v>35</v>
      </c>
      <c r="I15" s="29">
        <v>310</v>
      </c>
      <c r="J15" s="29">
        <v>406</v>
      </c>
      <c r="K15" s="29">
        <v>62</v>
      </c>
      <c r="L15" s="29">
        <v>31</v>
      </c>
      <c r="M15" s="29">
        <v>236</v>
      </c>
      <c r="N15" s="13">
        <v>2</v>
      </c>
      <c r="O15" s="29">
        <f t="shared" si="0"/>
        <v>2</v>
      </c>
      <c r="P15" s="13">
        <v>62</v>
      </c>
      <c r="R15" s="47">
        <f t="shared" si="1"/>
        <v>2.469512195121951</v>
      </c>
    </row>
    <row r="16" spans="1:18" x14ac:dyDescent="0.25">
      <c r="A16" s="23">
        <v>13</v>
      </c>
      <c r="B16" s="6">
        <v>43613</v>
      </c>
      <c r="C16" s="41">
        <v>0.3972222222222222</v>
      </c>
      <c r="D16" s="13" t="s">
        <v>59</v>
      </c>
      <c r="E16" s="13" t="s">
        <v>68</v>
      </c>
      <c r="F16" s="13">
        <v>19</v>
      </c>
      <c r="G16" s="17" t="s">
        <v>22</v>
      </c>
      <c r="H16" s="29">
        <v>36</v>
      </c>
      <c r="I16" s="29">
        <v>279</v>
      </c>
      <c r="J16" s="29">
        <v>414</v>
      </c>
      <c r="K16" s="29">
        <v>96</v>
      </c>
      <c r="L16" s="32">
        <v>0</v>
      </c>
      <c r="M16" s="29">
        <v>146</v>
      </c>
      <c r="N16" s="29">
        <v>2</v>
      </c>
      <c r="O16" s="29">
        <f t="shared" si="0"/>
        <v>3</v>
      </c>
      <c r="P16" s="13">
        <v>86</v>
      </c>
      <c r="R16" s="47">
        <f t="shared" si="1"/>
        <v>2.2202743902439024</v>
      </c>
    </row>
    <row r="17" spans="1:19" x14ac:dyDescent="0.25">
      <c r="A17" s="23">
        <v>14</v>
      </c>
      <c r="B17" s="6">
        <v>43613</v>
      </c>
      <c r="C17" s="41">
        <v>0.40902777777777777</v>
      </c>
      <c r="D17" s="13" t="s">
        <v>60</v>
      </c>
      <c r="E17" s="13" t="s">
        <v>69</v>
      </c>
      <c r="F17" s="13">
        <v>19</v>
      </c>
      <c r="G17" s="17" t="s">
        <v>22</v>
      </c>
      <c r="H17" s="29">
        <v>98</v>
      </c>
      <c r="I17" s="29">
        <v>114</v>
      </c>
      <c r="J17" s="29">
        <v>417</v>
      </c>
      <c r="K17" s="29">
        <v>81</v>
      </c>
      <c r="L17" s="29">
        <v>51</v>
      </c>
      <c r="M17" s="29">
        <v>36</v>
      </c>
      <c r="N17" s="29">
        <v>3</v>
      </c>
      <c r="O17" s="29">
        <f t="shared" si="0"/>
        <v>3</v>
      </c>
      <c r="P17" s="13">
        <v>44.67</v>
      </c>
      <c r="R17" s="47">
        <f t="shared" si="1"/>
        <v>1.8224085365853657</v>
      </c>
    </row>
    <row r="18" spans="1:19" x14ac:dyDescent="0.25">
      <c r="A18" s="23">
        <v>115</v>
      </c>
      <c r="B18" s="6">
        <v>43613</v>
      </c>
      <c r="C18" s="41">
        <v>0.43958333333333338</v>
      </c>
      <c r="D18" s="13" t="s">
        <v>61</v>
      </c>
      <c r="E18" s="13" t="s">
        <v>68</v>
      </c>
      <c r="F18" s="13">
        <v>19</v>
      </c>
      <c r="G18" s="17" t="s">
        <v>22</v>
      </c>
      <c r="H18" s="29">
        <v>101</v>
      </c>
      <c r="I18" s="29">
        <v>98</v>
      </c>
      <c r="J18" s="32">
        <v>0</v>
      </c>
      <c r="K18" s="29">
        <v>50</v>
      </c>
      <c r="L18" s="32">
        <v>0</v>
      </c>
      <c r="M18" s="32">
        <v>0</v>
      </c>
      <c r="N18" s="29">
        <v>3</v>
      </c>
      <c r="O18" s="29">
        <f t="shared" si="0"/>
        <v>6</v>
      </c>
      <c r="P18" s="13">
        <v>75</v>
      </c>
      <c r="R18" s="47">
        <f t="shared" si="1"/>
        <v>0.56935975609756084</v>
      </c>
    </row>
    <row r="19" spans="1:19" x14ac:dyDescent="0.25">
      <c r="A19" s="23">
        <v>116</v>
      </c>
      <c r="B19" s="6">
        <v>43613</v>
      </c>
      <c r="C19" s="41">
        <v>0.47013888888888888</v>
      </c>
      <c r="D19" s="13" t="s">
        <v>62</v>
      </c>
      <c r="E19" s="13" t="s">
        <v>69</v>
      </c>
      <c r="F19" s="13">
        <v>19</v>
      </c>
      <c r="G19" s="17" t="s">
        <v>22</v>
      </c>
      <c r="H19" s="29">
        <v>103</v>
      </c>
      <c r="I19" s="29">
        <v>48</v>
      </c>
      <c r="J19" s="29">
        <v>414</v>
      </c>
      <c r="K19" s="29">
        <v>79</v>
      </c>
      <c r="L19" s="32">
        <v>0</v>
      </c>
      <c r="M19" s="29">
        <v>110</v>
      </c>
      <c r="N19" s="29">
        <v>1</v>
      </c>
      <c r="O19" s="29">
        <f t="shared" si="0"/>
        <v>2</v>
      </c>
      <c r="P19" s="13">
        <v>14.33</v>
      </c>
      <c r="R19" s="47">
        <f t="shared" si="1"/>
        <v>1.7240853658536583</v>
      </c>
    </row>
    <row r="20" spans="1:19" x14ac:dyDescent="0.25">
      <c r="A20" s="23">
        <v>117</v>
      </c>
      <c r="B20" s="6">
        <v>43613</v>
      </c>
      <c r="C20" s="41">
        <v>0.48749999999999999</v>
      </c>
      <c r="D20" s="13" t="s">
        <v>63</v>
      </c>
      <c r="E20" s="13" t="s">
        <v>69</v>
      </c>
      <c r="F20" s="13">
        <v>19</v>
      </c>
      <c r="G20" s="13" t="s">
        <v>22</v>
      </c>
      <c r="H20" s="29">
        <v>84</v>
      </c>
      <c r="I20" s="29">
        <v>125</v>
      </c>
      <c r="J20" s="29">
        <v>361</v>
      </c>
      <c r="K20" s="29">
        <v>102</v>
      </c>
      <c r="L20" s="29">
        <v>16</v>
      </c>
      <c r="M20" s="29">
        <v>297</v>
      </c>
      <c r="N20" s="29">
        <v>3</v>
      </c>
      <c r="O20" s="29">
        <f t="shared" si="0"/>
        <v>3</v>
      </c>
      <c r="P20" s="13">
        <v>65.67</v>
      </c>
      <c r="R20" s="47">
        <f t="shared" si="1"/>
        <v>2.2522865853658534</v>
      </c>
    </row>
    <row r="21" spans="1:19" s="1" customFormat="1" x14ac:dyDescent="0.25">
      <c r="A21" s="2"/>
      <c r="B21" s="3"/>
      <c r="C21" s="4"/>
      <c r="D21" s="3"/>
      <c r="E21" s="3"/>
      <c r="F21" s="3"/>
      <c r="G21" s="3"/>
      <c r="H21" s="3">
        <f t="shared" ref="H21:M21" si="2">AVERAGE(H5:H20)</f>
        <v>53.125</v>
      </c>
      <c r="I21" s="3">
        <f t="shared" si="2"/>
        <v>167.875</v>
      </c>
      <c r="J21" s="3">
        <f t="shared" si="2"/>
        <v>288.5</v>
      </c>
      <c r="K21" s="3">
        <f t="shared" si="2"/>
        <v>75.1875</v>
      </c>
      <c r="L21" s="3">
        <f t="shared" si="2"/>
        <v>30.75</v>
      </c>
      <c r="M21" s="3">
        <f t="shared" si="2"/>
        <v>97.6875</v>
      </c>
      <c r="N21" s="3"/>
      <c r="O21" s="3"/>
      <c r="P21" s="3"/>
      <c r="R21" s="48" t="s">
        <v>72</v>
      </c>
      <c r="S21" s="1">
        <f>AVEDEV(H21:M21)</f>
        <v>72.8888888888889</v>
      </c>
    </row>
    <row r="22" spans="1:19" s="1" customFormat="1" x14ac:dyDescent="0.25">
      <c r="A22" s="2"/>
      <c r="B22" s="3"/>
      <c r="C22" s="4" t="s">
        <v>71</v>
      </c>
      <c r="D22" s="45">
        <f>COUNTA(D4:D20)</f>
        <v>17</v>
      </c>
      <c r="E22" s="3"/>
      <c r="F22" s="3"/>
      <c r="G22" s="3"/>
      <c r="H22" s="3"/>
      <c r="I22" s="3"/>
      <c r="J22" s="5"/>
      <c r="K22" s="5"/>
      <c r="L22" s="44" t="s">
        <v>31</v>
      </c>
      <c r="M22" s="5">
        <f>AVERAGE(H21:M21)</f>
        <v>118.85416666666667</v>
      </c>
      <c r="N22" s="44" t="s">
        <v>33</v>
      </c>
      <c r="O22" s="5">
        <f>AVERAGE(O5:O20)</f>
        <v>3</v>
      </c>
      <c r="P22" s="5">
        <f>AVERAGE(P5:P20)</f>
        <v>58.458750000000002</v>
      </c>
      <c r="R22" s="48"/>
    </row>
    <row r="23" spans="1:19" s="33" customFormat="1" x14ac:dyDescent="0.25">
      <c r="A23" s="36"/>
      <c r="B23" s="35"/>
      <c r="C23" s="37"/>
      <c r="D23" s="35"/>
      <c r="E23" s="35"/>
      <c r="F23" s="35"/>
      <c r="G23" s="35"/>
      <c r="H23" s="35"/>
      <c r="I23" s="35"/>
      <c r="J23" s="35"/>
      <c r="K23" s="35"/>
      <c r="L23" s="37"/>
      <c r="M23" s="35"/>
      <c r="N23" s="37"/>
      <c r="O23" s="35"/>
      <c r="P23" s="35"/>
      <c r="R23" s="49"/>
    </row>
    <row r="24" spans="1:19" x14ac:dyDescent="0.25">
      <c r="A24" s="24">
        <v>15</v>
      </c>
      <c r="B24" s="6">
        <v>43599</v>
      </c>
      <c r="C24" s="41">
        <v>0.4548611111111111</v>
      </c>
      <c r="D24" s="13" t="s">
        <v>25</v>
      </c>
      <c r="E24" s="13" t="s">
        <v>69</v>
      </c>
      <c r="F24" s="13">
        <v>19</v>
      </c>
      <c r="G24" s="24" t="s">
        <v>23</v>
      </c>
      <c r="H24" s="29">
        <v>54</v>
      </c>
      <c r="I24" s="29">
        <v>204</v>
      </c>
      <c r="J24" s="29">
        <v>392</v>
      </c>
      <c r="K24" s="29">
        <v>71</v>
      </c>
      <c r="L24" s="29">
        <v>30</v>
      </c>
      <c r="M24" s="29">
        <v>207</v>
      </c>
      <c r="N24" s="13"/>
      <c r="O24" s="29">
        <f t="shared" ref="O24:O40" si="3">COUNTIF(H24:M24,0)+N24</f>
        <v>0</v>
      </c>
      <c r="P24" s="13">
        <v>56.67</v>
      </c>
      <c r="R24" s="47">
        <f>AVERAGE(H24:M24)/$S$41</f>
        <v>2.5634964879027757</v>
      </c>
    </row>
    <row r="25" spans="1:19" x14ac:dyDescent="0.25">
      <c r="A25" s="13">
        <v>16</v>
      </c>
      <c r="B25" s="6">
        <v>43599</v>
      </c>
      <c r="C25" s="41">
        <v>0.47430555555555554</v>
      </c>
      <c r="D25" s="13" t="s">
        <v>26</v>
      </c>
      <c r="E25" s="13" t="s">
        <v>68</v>
      </c>
      <c r="F25" s="13">
        <v>19</v>
      </c>
      <c r="G25" s="24" t="s">
        <v>23</v>
      </c>
      <c r="H25" s="29">
        <v>36</v>
      </c>
      <c r="I25" s="29">
        <v>161</v>
      </c>
      <c r="J25" s="29">
        <v>236</v>
      </c>
      <c r="K25" s="29">
        <v>55</v>
      </c>
      <c r="L25" s="29">
        <v>29</v>
      </c>
      <c r="M25" s="29">
        <v>207</v>
      </c>
      <c r="N25" s="13"/>
      <c r="O25" s="29">
        <f t="shared" si="3"/>
        <v>0</v>
      </c>
      <c r="P25" s="13">
        <v>30.67</v>
      </c>
      <c r="R25" s="47">
        <f t="shared" ref="R25:R40" si="4">AVERAGE(H25:M25)/$S$41</f>
        <v>1.9373397257219309</v>
      </c>
    </row>
    <row r="26" spans="1:19" x14ac:dyDescent="0.25">
      <c r="A26" s="13">
        <v>17</v>
      </c>
      <c r="B26" s="6">
        <v>43599</v>
      </c>
      <c r="C26" s="41">
        <v>0.50277777777777777</v>
      </c>
      <c r="D26" s="13" t="s">
        <v>27</v>
      </c>
      <c r="E26" s="13" t="s">
        <v>68</v>
      </c>
      <c r="F26" s="13">
        <v>19</v>
      </c>
      <c r="G26" s="24" t="s">
        <v>23</v>
      </c>
      <c r="H26" s="29">
        <v>43</v>
      </c>
      <c r="I26" s="29">
        <v>116</v>
      </c>
      <c r="J26" s="29">
        <v>396</v>
      </c>
      <c r="K26" s="29">
        <v>80</v>
      </c>
      <c r="L26" s="29">
        <v>25</v>
      </c>
      <c r="M26" s="29">
        <v>18</v>
      </c>
      <c r="N26" s="13"/>
      <c r="O26" s="29">
        <f t="shared" si="3"/>
        <v>0</v>
      </c>
      <c r="P26" s="13">
        <v>56.67</v>
      </c>
      <c r="R26" s="47">
        <f t="shared" si="4"/>
        <v>1.8142490801650126</v>
      </c>
    </row>
    <row r="27" spans="1:19" x14ac:dyDescent="0.25">
      <c r="A27" s="13">
        <v>18</v>
      </c>
      <c r="B27" s="6">
        <v>43599</v>
      </c>
      <c r="C27" s="41">
        <v>0.51874999999999993</v>
      </c>
      <c r="D27" s="13" t="s">
        <v>28</v>
      </c>
      <c r="E27" s="13" t="s">
        <v>68</v>
      </c>
      <c r="F27" s="13">
        <v>19</v>
      </c>
      <c r="G27" s="24" t="s">
        <v>23</v>
      </c>
      <c r="H27" s="29">
        <v>138</v>
      </c>
      <c r="I27" s="29">
        <v>271</v>
      </c>
      <c r="J27" s="32">
        <v>0</v>
      </c>
      <c r="K27" s="30">
        <v>78</v>
      </c>
      <c r="L27" s="29">
        <v>112</v>
      </c>
      <c r="M27" s="29">
        <v>57</v>
      </c>
      <c r="N27" s="13">
        <v>2</v>
      </c>
      <c r="O27" s="29">
        <f t="shared" si="3"/>
        <v>3</v>
      </c>
      <c r="P27" s="13">
        <v>32.67</v>
      </c>
      <c r="R27" s="47">
        <f t="shared" si="4"/>
        <v>1.7553796409856168</v>
      </c>
    </row>
    <row r="28" spans="1:19" x14ac:dyDescent="0.25">
      <c r="A28" s="13">
        <v>19</v>
      </c>
      <c r="B28" s="6">
        <v>43599</v>
      </c>
      <c r="C28" s="24" t="s">
        <v>65</v>
      </c>
      <c r="D28" s="13" t="s">
        <v>29</v>
      </c>
      <c r="E28" s="13" t="s">
        <v>69</v>
      </c>
      <c r="F28" s="13">
        <v>21</v>
      </c>
      <c r="G28" s="24" t="s">
        <v>23</v>
      </c>
      <c r="H28" s="31">
        <v>0</v>
      </c>
      <c r="I28" s="29">
        <v>219</v>
      </c>
      <c r="J28" s="29">
        <v>220</v>
      </c>
      <c r="K28" s="29">
        <v>85</v>
      </c>
      <c r="L28" s="29">
        <v>18</v>
      </c>
      <c r="M28" s="29">
        <v>83</v>
      </c>
      <c r="N28" s="13"/>
      <c r="O28" s="29">
        <f t="shared" si="3"/>
        <v>1</v>
      </c>
      <c r="P28" s="13">
        <v>55.33</v>
      </c>
      <c r="R28" s="47">
        <f t="shared" si="4"/>
        <v>1.6724272494146504</v>
      </c>
    </row>
    <row r="29" spans="1:19" x14ac:dyDescent="0.25">
      <c r="A29" s="13">
        <v>20</v>
      </c>
      <c r="B29" s="6">
        <v>43599</v>
      </c>
      <c r="C29" s="24" t="s">
        <v>66</v>
      </c>
      <c r="D29" s="13" t="s">
        <v>47</v>
      </c>
      <c r="E29" s="13" t="s">
        <v>69</v>
      </c>
      <c r="F29" s="13">
        <v>20</v>
      </c>
      <c r="G29" s="24" t="s">
        <v>23</v>
      </c>
      <c r="H29" s="29">
        <v>66</v>
      </c>
      <c r="I29" s="29">
        <v>82</v>
      </c>
      <c r="J29" s="29">
        <v>202</v>
      </c>
      <c r="K29" s="29">
        <v>67</v>
      </c>
      <c r="L29" s="29">
        <v>39</v>
      </c>
      <c r="M29" s="29">
        <v>28</v>
      </c>
      <c r="N29" s="13">
        <v>1</v>
      </c>
      <c r="O29" s="29">
        <f t="shared" si="3"/>
        <v>1</v>
      </c>
      <c r="P29" s="13">
        <v>32.67</v>
      </c>
      <c r="R29" s="47">
        <f t="shared" si="4"/>
        <v>1.2951276619467054</v>
      </c>
    </row>
    <row r="30" spans="1:19" x14ac:dyDescent="0.25">
      <c r="A30" s="8">
        <v>21</v>
      </c>
      <c r="B30" s="7">
        <v>43606</v>
      </c>
      <c r="C30" s="42">
        <v>0.3979166666666667</v>
      </c>
      <c r="D30" s="8" t="s">
        <v>41</v>
      </c>
      <c r="E30" s="8" t="s">
        <v>69</v>
      </c>
      <c r="F30" s="8">
        <v>19</v>
      </c>
      <c r="G30" s="9" t="s">
        <v>23</v>
      </c>
      <c r="H30" s="31">
        <v>0</v>
      </c>
      <c r="I30" s="29">
        <v>285</v>
      </c>
      <c r="J30" s="29">
        <v>291</v>
      </c>
      <c r="K30" s="29">
        <v>71</v>
      </c>
      <c r="L30" s="29">
        <v>26</v>
      </c>
      <c r="M30" s="29">
        <v>203</v>
      </c>
      <c r="N30" s="13">
        <v>1</v>
      </c>
      <c r="O30" s="29">
        <f t="shared" si="3"/>
        <v>2</v>
      </c>
      <c r="P30" s="13">
        <v>49.67</v>
      </c>
      <c r="R30" s="47">
        <f t="shared" si="4"/>
        <v>2.3440740327795737</v>
      </c>
    </row>
    <row r="31" spans="1:19" x14ac:dyDescent="0.25">
      <c r="A31" s="8">
        <v>22</v>
      </c>
      <c r="B31" s="7">
        <v>43606</v>
      </c>
      <c r="C31" s="42">
        <v>0.41319444444444442</v>
      </c>
      <c r="D31" s="8" t="s">
        <v>42</v>
      </c>
      <c r="E31" s="8" t="s">
        <v>69</v>
      </c>
      <c r="F31" s="8">
        <v>19</v>
      </c>
      <c r="G31" s="9" t="s">
        <v>23</v>
      </c>
      <c r="H31" s="31">
        <v>0</v>
      </c>
      <c r="I31" s="29">
        <v>137</v>
      </c>
      <c r="J31" s="29">
        <v>321</v>
      </c>
      <c r="K31" s="29">
        <v>66</v>
      </c>
      <c r="L31" s="29">
        <v>36</v>
      </c>
      <c r="M31" s="29">
        <v>39</v>
      </c>
      <c r="N31" s="13">
        <v>1</v>
      </c>
      <c r="O31" s="29">
        <f t="shared" si="3"/>
        <v>2</v>
      </c>
      <c r="P31" s="13">
        <v>54.33</v>
      </c>
      <c r="R31" s="47">
        <f t="shared" si="4"/>
        <v>1.6028542758390008</v>
      </c>
    </row>
    <row r="32" spans="1:19" x14ac:dyDescent="0.25">
      <c r="A32" s="8">
        <v>23</v>
      </c>
      <c r="B32" s="7">
        <v>43606</v>
      </c>
      <c r="C32" s="42">
        <v>0.43958333333333338</v>
      </c>
      <c r="D32" s="8" t="s">
        <v>43</v>
      </c>
      <c r="E32" s="8" t="s">
        <v>68</v>
      </c>
      <c r="F32" s="8">
        <v>21</v>
      </c>
      <c r="G32" s="9" t="s">
        <v>23</v>
      </c>
      <c r="H32" s="32">
        <v>0</v>
      </c>
      <c r="I32" s="29">
        <v>116</v>
      </c>
      <c r="J32" s="29">
        <v>396</v>
      </c>
      <c r="K32" s="29">
        <v>80</v>
      </c>
      <c r="L32" s="29">
        <v>30</v>
      </c>
      <c r="M32" s="29">
        <v>73</v>
      </c>
      <c r="N32" s="13"/>
      <c r="O32" s="29">
        <f t="shared" si="3"/>
        <v>1</v>
      </c>
      <c r="P32" s="13">
        <v>41.67</v>
      </c>
      <c r="R32" s="47">
        <f t="shared" si="4"/>
        <v>1.8597391013490912</v>
      </c>
    </row>
    <row r="33" spans="1:19" x14ac:dyDescent="0.25">
      <c r="A33" s="8">
        <v>24</v>
      </c>
      <c r="B33" s="7">
        <v>43606</v>
      </c>
      <c r="C33" s="42">
        <v>0.45694444444444443</v>
      </c>
      <c r="D33" s="8" t="s">
        <v>44</v>
      </c>
      <c r="E33" s="8" t="s">
        <v>69</v>
      </c>
      <c r="F33" s="8">
        <v>20</v>
      </c>
      <c r="G33" s="9" t="s">
        <v>23</v>
      </c>
      <c r="H33" s="31">
        <v>0</v>
      </c>
      <c r="I33" s="29">
        <v>74</v>
      </c>
      <c r="J33" s="29">
        <v>318</v>
      </c>
      <c r="K33" s="29">
        <v>62</v>
      </c>
      <c r="L33" s="31">
        <v>0</v>
      </c>
      <c r="M33" s="29">
        <v>183</v>
      </c>
      <c r="N33" s="13"/>
      <c r="O33" s="29">
        <f t="shared" si="3"/>
        <v>2</v>
      </c>
      <c r="P33" s="13">
        <v>68.33</v>
      </c>
      <c r="R33" s="47">
        <f t="shared" si="4"/>
        <v>1.7045378526034116</v>
      </c>
    </row>
    <row r="34" spans="1:19" x14ac:dyDescent="0.25">
      <c r="A34" s="8">
        <v>25</v>
      </c>
      <c r="B34" s="7">
        <v>43606</v>
      </c>
      <c r="C34" s="42">
        <v>0.47638888888888892</v>
      </c>
      <c r="D34" s="8" t="s">
        <v>45</v>
      </c>
      <c r="E34" s="8" t="s">
        <v>69</v>
      </c>
      <c r="F34" s="8">
        <v>20</v>
      </c>
      <c r="G34" s="9" t="s">
        <v>23</v>
      </c>
      <c r="H34" s="31">
        <v>0</v>
      </c>
      <c r="I34" s="29">
        <v>111</v>
      </c>
      <c r="J34" s="29">
        <v>241</v>
      </c>
      <c r="K34" s="29">
        <v>64</v>
      </c>
      <c r="L34" s="29">
        <v>17</v>
      </c>
      <c r="M34" s="29">
        <v>117</v>
      </c>
      <c r="N34" s="13">
        <v>1</v>
      </c>
      <c r="O34" s="29">
        <f t="shared" si="3"/>
        <v>2</v>
      </c>
      <c r="P34" s="13">
        <v>36.33</v>
      </c>
      <c r="R34" s="47">
        <f t="shared" si="4"/>
        <v>1.4717359794848923</v>
      </c>
    </row>
    <row r="35" spans="1:19" x14ac:dyDescent="0.25">
      <c r="A35" s="8">
        <v>26</v>
      </c>
      <c r="B35" s="7">
        <v>43606</v>
      </c>
      <c r="C35" s="42">
        <v>0.4916666666666667</v>
      </c>
      <c r="D35" s="8" t="s">
        <v>46</v>
      </c>
      <c r="E35" s="8" t="s">
        <v>69</v>
      </c>
      <c r="F35" s="8">
        <v>20</v>
      </c>
      <c r="G35" s="9" t="s">
        <v>23</v>
      </c>
      <c r="H35" s="29">
        <v>189</v>
      </c>
      <c r="I35" s="29">
        <v>172</v>
      </c>
      <c r="J35" s="29">
        <v>295</v>
      </c>
      <c r="K35" s="29">
        <v>52</v>
      </c>
      <c r="L35" s="29">
        <v>263</v>
      </c>
      <c r="M35" s="32">
        <v>0</v>
      </c>
      <c r="N35" s="13"/>
      <c r="O35" s="29">
        <f t="shared" si="3"/>
        <v>1</v>
      </c>
      <c r="P35" s="13">
        <v>44.33</v>
      </c>
      <c r="R35" s="47">
        <f t="shared" si="4"/>
        <v>2.5982829746906009</v>
      </c>
    </row>
    <row r="36" spans="1:19" x14ac:dyDescent="0.25">
      <c r="A36" s="13">
        <v>27</v>
      </c>
      <c r="B36" s="6">
        <v>43613</v>
      </c>
      <c r="C36" s="41">
        <v>0.39305555555555555</v>
      </c>
      <c r="D36" s="13" t="s">
        <v>54</v>
      </c>
      <c r="E36" s="13" t="s">
        <v>68</v>
      </c>
      <c r="F36" s="13">
        <v>19</v>
      </c>
      <c r="G36" s="24" t="s">
        <v>23</v>
      </c>
      <c r="H36" s="32">
        <v>0</v>
      </c>
      <c r="I36" s="29">
        <v>76</v>
      </c>
      <c r="J36" s="29">
        <v>217</v>
      </c>
      <c r="K36" s="29">
        <v>63</v>
      </c>
      <c r="L36" s="29">
        <v>17</v>
      </c>
      <c r="M36" s="29">
        <v>42</v>
      </c>
      <c r="N36" s="13"/>
      <c r="O36" s="29">
        <f t="shared" si="3"/>
        <v>1</v>
      </c>
      <c r="P36" s="13">
        <v>57.67</v>
      </c>
      <c r="R36" s="47">
        <f t="shared" si="4"/>
        <v>1.1104916936113278</v>
      </c>
    </row>
    <row r="37" spans="1:19" x14ac:dyDescent="0.25">
      <c r="A37" s="13">
        <v>28</v>
      </c>
      <c r="B37" s="6">
        <v>43613</v>
      </c>
      <c r="C37" s="41">
        <v>0.41388888888888892</v>
      </c>
      <c r="D37" s="13" t="s">
        <v>55</v>
      </c>
      <c r="E37" s="13" t="s">
        <v>68</v>
      </c>
      <c r="F37" s="13">
        <v>19</v>
      </c>
      <c r="G37" s="24" t="s">
        <v>23</v>
      </c>
      <c r="H37" s="31">
        <v>0</v>
      </c>
      <c r="I37" s="31">
        <v>0</v>
      </c>
      <c r="J37" s="31">
        <v>0</v>
      </c>
      <c r="K37" s="32">
        <v>0</v>
      </c>
      <c r="L37" s="31">
        <v>0</v>
      </c>
      <c r="M37" s="31">
        <v>0</v>
      </c>
      <c r="N37" s="13"/>
      <c r="O37" s="29">
        <f t="shared" si="3"/>
        <v>6</v>
      </c>
      <c r="P37" s="13">
        <v>79.33</v>
      </c>
      <c r="R37" s="47">
        <f t="shared" si="4"/>
        <v>0</v>
      </c>
    </row>
    <row r="38" spans="1:19" x14ac:dyDescent="0.25">
      <c r="A38" s="13">
        <v>229</v>
      </c>
      <c r="B38" s="6">
        <v>43613</v>
      </c>
      <c r="C38" s="41">
        <v>0.44861111111111113</v>
      </c>
      <c r="D38" s="13" t="s">
        <v>56</v>
      </c>
      <c r="E38" s="13" t="s">
        <v>68</v>
      </c>
      <c r="F38" s="13">
        <v>19</v>
      </c>
      <c r="G38" s="24" t="s">
        <v>23</v>
      </c>
      <c r="H38" s="32">
        <v>0</v>
      </c>
      <c r="I38" s="29">
        <v>285</v>
      </c>
      <c r="J38" s="29">
        <v>357</v>
      </c>
      <c r="K38" s="29">
        <v>67</v>
      </c>
      <c r="L38" s="32">
        <v>0</v>
      </c>
      <c r="M38" s="29">
        <v>91</v>
      </c>
      <c r="N38" s="13">
        <v>1</v>
      </c>
      <c r="O38" s="29">
        <f t="shared" si="3"/>
        <v>3</v>
      </c>
      <c r="P38" s="13">
        <v>47</v>
      </c>
      <c r="R38" s="47">
        <f t="shared" si="4"/>
        <v>2.1407068792507524</v>
      </c>
    </row>
    <row r="39" spans="1:19" x14ac:dyDescent="0.25">
      <c r="A39" s="13">
        <v>230</v>
      </c>
      <c r="B39" s="6">
        <v>43613</v>
      </c>
      <c r="C39" s="41">
        <v>0.44930555555555557</v>
      </c>
      <c r="D39" s="13" t="s">
        <v>57</v>
      </c>
      <c r="E39" s="13" t="s">
        <v>68</v>
      </c>
      <c r="F39" s="13">
        <v>19</v>
      </c>
      <c r="G39" s="24" t="s">
        <v>23</v>
      </c>
      <c r="H39" s="32">
        <v>0</v>
      </c>
      <c r="I39" s="29">
        <v>152</v>
      </c>
      <c r="J39" s="32">
        <v>0</v>
      </c>
      <c r="K39" s="29">
        <v>80</v>
      </c>
      <c r="L39" s="29">
        <v>29</v>
      </c>
      <c r="M39" s="29">
        <v>153</v>
      </c>
      <c r="N39" s="13"/>
      <c r="O39" s="29">
        <f t="shared" si="3"/>
        <v>2</v>
      </c>
      <c r="P39" s="13">
        <v>34.67</v>
      </c>
      <c r="R39" s="47">
        <f t="shared" si="4"/>
        <v>1.1078158100122644</v>
      </c>
    </row>
    <row r="40" spans="1:19" x14ac:dyDescent="0.25">
      <c r="A40" s="13">
        <v>231</v>
      </c>
      <c r="B40" s="6">
        <v>43613</v>
      </c>
      <c r="C40" s="41">
        <v>0.47361111111111115</v>
      </c>
      <c r="D40" s="13" t="s">
        <v>58</v>
      </c>
      <c r="E40" s="13" t="s">
        <v>69</v>
      </c>
      <c r="F40" s="13">
        <v>20</v>
      </c>
      <c r="G40" s="24" t="s">
        <v>23</v>
      </c>
      <c r="H40" s="29">
        <v>65</v>
      </c>
      <c r="I40" s="29">
        <v>233</v>
      </c>
      <c r="J40" s="29">
        <v>394</v>
      </c>
      <c r="K40" s="29">
        <v>68</v>
      </c>
      <c r="L40" s="29">
        <v>27</v>
      </c>
      <c r="M40" s="29">
        <v>242</v>
      </c>
      <c r="N40" s="13"/>
      <c r="O40" s="29">
        <f t="shared" si="3"/>
        <v>0</v>
      </c>
      <c r="P40" s="13">
        <v>40.33</v>
      </c>
      <c r="R40" s="47">
        <f t="shared" si="4"/>
        <v>2.7534842234362804</v>
      </c>
    </row>
    <row r="41" spans="1:19" s="1" customFormat="1" x14ac:dyDescent="0.25">
      <c r="A41" s="2"/>
      <c r="B41" s="3"/>
      <c r="C41" s="4"/>
      <c r="D41" s="3"/>
      <c r="E41" s="3"/>
      <c r="F41" s="3"/>
      <c r="G41" s="3"/>
      <c r="H41" s="3">
        <f t="shared" ref="H41:M41" si="5">AVERAGE(H25:H40)</f>
        <v>33.5625</v>
      </c>
      <c r="I41" s="3">
        <f t="shared" si="5"/>
        <v>155.625</v>
      </c>
      <c r="J41" s="3">
        <f t="shared" si="5"/>
        <v>242.75</v>
      </c>
      <c r="K41" s="3">
        <f t="shared" si="5"/>
        <v>64.875</v>
      </c>
      <c r="L41" s="3">
        <f t="shared" si="5"/>
        <v>41.75</v>
      </c>
      <c r="M41" s="3">
        <f t="shared" si="5"/>
        <v>96</v>
      </c>
      <c r="N41" s="3"/>
      <c r="O41" s="3"/>
      <c r="P41" s="3"/>
      <c r="R41" s="48" t="s">
        <v>72</v>
      </c>
      <c r="S41" s="1">
        <f>AVEDEV(H41:M41)</f>
        <v>62.284722222222229</v>
      </c>
    </row>
    <row r="42" spans="1:19" s="1" customFormat="1" x14ac:dyDescent="0.25">
      <c r="A42" s="2"/>
      <c r="B42" s="3"/>
      <c r="C42" s="4" t="s">
        <v>71</v>
      </c>
      <c r="D42" s="45">
        <f>COUNTA(D24:D40)</f>
        <v>17</v>
      </c>
      <c r="E42" s="3"/>
      <c r="F42" s="3"/>
      <c r="G42" s="3"/>
      <c r="H42" s="3"/>
      <c r="I42" s="3"/>
      <c r="J42" s="5"/>
      <c r="K42" s="5"/>
      <c r="L42" s="44" t="s">
        <v>31</v>
      </c>
      <c r="M42" s="5">
        <f>AVERAGE(H41:M41)</f>
        <v>105.76041666666667</v>
      </c>
      <c r="N42" s="44" t="s">
        <v>33</v>
      </c>
      <c r="O42" s="5">
        <f>AVERAGE(O25:O40)</f>
        <v>1.6875</v>
      </c>
      <c r="P42" s="5">
        <f>AVERAGE(P25:P40)</f>
        <v>47.604374999999997</v>
      </c>
      <c r="R42" s="48"/>
    </row>
    <row r="44" spans="1:19" x14ac:dyDescent="0.25">
      <c r="A44" s="36"/>
      <c r="B44" s="35"/>
      <c r="C44" s="37"/>
      <c r="D44" s="35"/>
      <c r="E44" s="35"/>
      <c r="F44" s="35"/>
      <c r="G44" s="35"/>
      <c r="H44" s="35"/>
      <c r="I44" s="35"/>
      <c r="J44" s="35"/>
      <c r="K44" s="35"/>
      <c r="L44" s="35"/>
      <c r="M44" s="34"/>
    </row>
    <row r="47" spans="1:19" x14ac:dyDescent="0.25">
      <c r="A47" s="12" t="s">
        <v>70</v>
      </c>
    </row>
  </sheetData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zoomScale="90" zoomScaleNormal="90" workbookViewId="0"/>
  </sheetViews>
  <sheetFormatPr defaultRowHeight="15" x14ac:dyDescent="0.25"/>
  <cols>
    <col min="1" max="1" width="7" style="12" customWidth="1"/>
    <col min="2" max="2" width="11.42578125" style="12" customWidth="1"/>
    <col min="3" max="3" width="10.140625" style="15" customWidth="1"/>
    <col min="4" max="4" width="13.85546875" style="12" customWidth="1"/>
    <col min="5" max="6" width="9.140625" style="12"/>
    <col min="7" max="7" width="6.85546875" style="12" customWidth="1"/>
    <col min="8" max="13" width="9.140625" style="12"/>
    <col min="14" max="14" width="14.7109375" style="12" customWidth="1"/>
    <col min="15" max="15" width="13.42578125" style="12" customWidth="1"/>
    <col min="16" max="16" width="13.28515625" style="12" customWidth="1"/>
    <col min="17" max="17" width="9.140625" style="12"/>
    <col min="18" max="18" width="9.140625" style="47"/>
    <col min="19" max="16384" width="9.140625" style="12"/>
  </cols>
  <sheetData>
    <row r="1" spans="1:18" x14ac:dyDescent="0.25">
      <c r="A1" s="14" t="s">
        <v>5</v>
      </c>
      <c r="B1" s="14" t="s">
        <v>2</v>
      </c>
      <c r="C1" s="38" t="s">
        <v>67</v>
      </c>
      <c r="D1" s="18" t="s">
        <v>0</v>
      </c>
      <c r="E1" s="14" t="s">
        <v>3</v>
      </c>
      <c r="F1" s="14" t="s">
        <v>4</v>
      </c>
      <c r="G1" s="16" t="s">
        <v>24</v>
      </c>
      <c r="H1" s="16" t="s">
        <v>6</v>
      </c>
      <c r="I1" s="25"/>
      <c r="J1" s="20"/>
      <c r="K1" s="20"/>
      <c r="L1" s="20"/>
      <c r="M1" s="21"/>
      <c r="N1" s="14" t="s">
        <v>19</v>
      </c>
      <c r="O1" s="14" t="s">
        <v>30</v>
      </c>
      <c r="P1" s="14" t="s">
        <v>1</v>
      </c>
    </row>
    <row r="2" spans="1:18" x14ac:dyDescent="0.25">
      <c r="A2" s="22" t="s">
        <v>21</v>
      </c>
      <c r="B2" s="17" t="s">
        <v>18</v>
      </c>
      <c r="C2" s="39" t="s">
        <v>17</v>
      </c>
      <c r="D2" s="17"/>
      <c r="E2" s="19" t="s">
        <v>15</v>
      </c>
      <c r="F2" s="19" t="s">
        <v>14</v>
      </c>
      <c r="G2" s="19" t="s">
        <v>13</v>
      </c>
      <c r="H2" s="26" t="s">
        <v>16</v>
      </c>
      <c r="I2" s="27"/>
      <c r="J2" s="27"/>
      <c r="K2" s="27"/>
      <c r="L2" s="27"/>
      <c r="M2" s="28"/>
      <c r="N2" s="17" t="s">
        <v>20</v>
      </c>
      <c r="O2" s="17"/>
      <c r="P2" s="13"/>
    </row>
    <row r="3" spans="1:18" x14ac:dyDescent="0.25">
      <c r="A3" s="14"/>
      <c r="B3" s="14"/>
      <c r="C3" s="38"/>
      <c r="D3" s="14"/>
      <c r="E3" s="14"/>
      <c r="F3" s="14"/>
      <c r="G3" s="14"/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4"/>
      <c r="O3" s="14"/>
      <c r="P3" s="14"/>
      <c r="R3" s="47" t="s">
        <v>73</v>
      </c>
    </row>
    <row r="4" spans="1:18" x14ac:dyDescent="0.25">
      <c r="A4" s="23">
        <v>1</v>
      </c>
      <c r="B4" s="6">
        <v>43599</v>
      </c>
      <c r="C4" s="40">
        <v>0.4548611111111111</v>
      </c>
      <c r="D4" s="13" t="s">
        <v>35</v>
      </c>
      <c r="E4" s="13" t="s">
        <v>68</v>
      </c>
      <c r="F4" s="13">
        <v>21</v>
      </c>
      <c r="G4" s="13" t="s">
        <v>22</v>
      </c>
      <c r="H4" s="31">
        <v>0</v>
      </c>
      <c r="I4" s="29">
        <v>108</v>
      </c>
      <c r="J4" s="29">
        <v>276</v>
      </c>
      <c r="K4" s="29">
        <v>64</v>
      </c>
      <c r="L4" s="29">
        <v>14</v>
      </c>
      <c r="M4" s="32">
        <v>0</v>
      </c>
      <c r="N4" s="13">
        <v>7</v>
      </c>
      <c r="O4" s="29">
        <f>COUNTIF(H4:M4,0)+N4</f>
        <v>9</v>
      </c>
      <c r="P4" s="13">
        <v>56.33</v>
      </c>
      <c r="R4" s="47">
        <v>1.05640243902439</v>
      </c>
    </row>
    <row r="5" spans="1:18" x14ac:dyDescent="0.25">
      <c r="A5" s="23">
        <v>2</v>
      </c>
      <c r="B5" s="6">
        <v>43599</v>
      </c>
      <c r="C5" s="40">
        <v>0.4680555555555555</v>
      </c>
      <c r="D5" s="13" t="s">
        <v>36</v>
      </c>
      <c r="E5" s="13" t="s">
        <v>69</v>
      </c>
      <c r="F5" s="13">
        <v>19</v>
      </c>
      <c r="G5" s="13" t="s">
        <v>22</v>
      </c>
      <c r="H5" s="29">
        <v>32</v>
      </c>
      <c r="I5" s="29">
        <v>261</v>
      </c>
      <c r="J5" s="29">
        <v>420</v>
      </c>
      <c r="K5" s="29">
        <v>93</v>
      </c>
      <c r="L5" s="29">
        <v>41</v>
      </c>
      <c r="M5" s="32">
        <v>0</v>
      </c>
      <c r="N5" s="13">
        <v>6</v>
      </c>
      <c r="O5" s="29">
        <f t="shared" ref="O5:O15" si="0">COUNTIF(H5:M5,0)+N5</f>
        <v>7</v>
      </c>
      <c r="P5" s="13">
        <v>75.67</v>
      </c>
      <c r="R5" s="47">
        <v>1.9367378048780484</v>
      </c>
    </row>
    <row r="6" spans="1:18" x14ac:dyDescent="0.25">
      <c r="A6" s="23">
        <v>3</v>
      </c>
      <c r="B6" s="6">
        <v>43599</v>
      </c>
      <c r="C6" s="41">
        <v>0.49374999999999997</v>
      </c>
      <c r="D6" s="13" t="s">
        <v>37</v>
      </c>
      <c r="E6" s="13" t="s">
        <v>68</v>
      </c>
      <c r="F6" s="13">
        <v>18</v>
      </c>
      <c r="G6" s="13" t="s">
        <v>22</v>
      </c>
      <c r="H6" s="31">
        <v>0</v>
      </c>
      <c r="I6" s="29">
        <v>95</v>
      </c>
      <c r="J6" s="29">
        <v>232</v>
      </c>
      <c r="K6" s="29">
        <v>100</v>
      </c>
      <c r="L6" s="29">
        <v>42</v>
      </c>
      <c r="M6" s="29">
        <v>22</v>
      </c>
      <c r="N6" s="13"/>
      <c r="O6" s="29">
        <f t="shared" si="0"/>
        <v>1</v>
      </c>
      <c r="P6" s="13">
        <v>32.33</v>
      </c>
      <c r="R6" s="47">
        <v>1.1227134146341462</v>
      </c>
    </row>
    <row r="7" spans="1:18" x14ac:dyDescent="0.25">
      <c r="A7" s="23">
        <v>4</v>
      </c>
      <c r="B7" s="6">
        <v>43599</v>
      </c>
      <c r="C7" s="41">
        <v>0.50902777777777775</v>
      </c>
      <c r="D7" s="13" t="s">
        <v>38</v>
      </c>
      <c r="E7" s="13" t="s">
        <v>68</v>
      </c>
      <c r="F7" s="13">
        <v>19</v>
      </c>
      <c r="G7" s="13" t="s">
        <v>22</v>
      </c>
      <c r="H7" s="29">
        <v>189</v>
      </c>
      <c r="I7" s="32">
        <v>0</v>
      </c>
      <c r="J7" s="29">
        <v>420</v>
      </c>
      <c r="K7" s="29">
        <v>25</v>
      </c>
      <c r="L7" s="29">
        <v>70</v>
      </c>
      <c r="M7" s="32">
        <v>0</v>
      </c>
      <c r="N7" s="13">
        <v>9</v>
      </c>
      <c r="O7" s="29">
        <f t="shared" si="0"/>
        <v>11</v>
      </c>
      <c r="P7" s="13">
        <v>60</v>
      </c>
      <c r="R7" s="47">
        <v>1.6097560975609753</v>
      </c>
    </row>
    <row r="8" spans="1:18" x14ac:dyDescent="0.25">
      <c r="A8" s="23">
        <v>5</v>
      </c>
      <c r="B8" s="6">
        <v>43599</v>
      </c>
      <c r="C8" s="24" t="s">
        <v>64</v>
      </c>
      <c r="D8" s="13" t="s">
        <v>39</v>
      </c>
      <c r="E8" s="13" t="s">
        <v>69</v>
      </c>
      <c r="F8" s="13">
        <v>20</v>
      </c>
      <c r="G8" s="13" t="s">
        <v>22</v>
      </c>
      <c r="H8" s="29">
        <v>40</v>
      </c>
      <c r="I8" s="29">
        <v>197</v>
      </c>
      <c r="J8" s="29">
        <v>256</v>
      </c>
      <c r="K8" s="29">
        <v>49</v>
      </c>
      <c r="L8" s="29">
        <v>48</v>
      </c>
      <c r="M8" s="32">
        <v>0</v>
      </c>
      <c r="N8" s="13">
        <v>3</v>
      </c>
      <c r="O8" s="29">
        <f t="shared" si="0"/>
        <v>4</v>
      </c>
      <c r="P8" s="13">
        <v>60.33</v>
      </c>
      <c r="R8" s="47">
        <v>1.3490853658536583</v>
      </c>
    </row>
    <row r="9" spans="1:18" x14ac:dyDescent="0.25">
      <c r="A9" s="23">
        <v>6</v>
      </c>
      <c r="B9" s="6">
        <v>43599</v>
      </c>
      <c r="C9" s="41">
        <v>0.60416666666666663</v>
      </c>
      <c r="D9" s="13" t="s">
        <v>40</v>
      </c>
      <c r="E9" s="13" t="s">
        <v>68</v>
      </c>
      <c r="F9" s="13">
        <v>20</v>
      </c>
      <c r="G9" s="13" t="s">
        <v>22</v>
      </c>
      <c r="H9" s="31">
        <v>0</v>
      </c>
      <c r="I9" s="11">
        <v>90</v>
      </c>
      <c r="J9" s="11">
        <v>368</v>
      </c>
      <c r="K9" s="11">
        <v>79</v>
      </c>
      <c r="L9" s="11">
        <v>22</v>
      </c>
      <c r="M9" s="32">
        <v>0</v>
      </c>
      <c r="N9" s="13"/>
      <c r="O9" s="29">
        <f t="shared" si="0"/>
        <v>2</v>
      </c>
      <c r="P9" s="13">
        <v>72.67</v>
      </c>
      <c r="R9" s="47">
        <v>1.278201219512195</v>
      </c>
    </row>
    <row r="10" spans="1:18" x14ac:dyDescent="0.25">
      <c r="A10" s="10">
        <v>7</v>
      </c>
      <c r="B10" s="7">
        <v>43606</v>
      </c>
      <c r="C10" s="42">
        <v>0.39374999999999999</v>
      </c>
      <c r="D10" s="8" t="s">
        <v>48</v>
      </c>
      <c r="E10" s="8" t="s">
        <v>69</v>
      </c>
      <c r="F10" s="8">
        <v>20</v>
      </c>
      <c r="G10" s="8" t="s">
        <v>22</v>
      </c>
      <c r="H10" s="29">
        <v>27</v>
      </c>
      <c r="I10" s="29">
        <v>239</v>
      </c>
      <c r="J10" s="29">
        <v>201</v>
      </c>
      <c r="K10" s="29">
        <v>69</v>
      </c>
      <c r="L10" s="29">
        <v>28</v>
      </c>
      <c r="M10" s="29">
        <v>27</v>
      </c>
      <c r="N10" s="13">
        <v>1</v>
      </c>
      <c r="O10" s="29">
        <f t="shared" si="0"/>
        <v>1</v>
      </c>
      <c r="P10" s="13">
        <v>32.33</v>
      </c>
      <c r="R10" s="47">
        <v>1.3513719512195119</v>
      </c>
    </row>
    <row r="11" spans="1:18" x14ac:dyDescent="0.25">
      <c r="A11" s="10">
        <v>8</v>
      </c>
      <c r="B11" s="7">
        <v>43606</v>
      </c>
      <c r="C11" s="42">
        <v>0.4055555555555555</v>
      </c>
      <c r="D11" s="8" t="s">
        <v>49</v>
      </c>
      <c r="E11" s="8" t="s">
        <v>69</v>
      </c>
      <c r="F11" s="8">
        <v>19</v>
      </c>
      <c r="G11" s="8" t="s">
        <v>22</v>
      </c>
      <c r="H11" s="29">
        <v>36</v>
      </c>
      <c r="I11" s="29">
        <v>140</v>
      </c>
      <c r="J11" s="29">
        <v>100</v>
      </c>
      <c r="K11" s="11">
        <v>106</v>
      </c>
      <c r="L11" s="29">
        <v>50</v>
      </c>
      <c r="M11" s="29">
        <v>24</v>
      </c>
      <c r="N11" s="13"/>
      <c r="O11" s="29">
        <f t="shared" si="0"/>
        <v>0</v>
      </c>
      <c r="P11" s="13">
        <v>51.67</v>
      </c>
      <c r="R11" s="47">
        <v>1.0426829268292681</v>
      </c>
    </row>
    <row r="12" spans="1:18" x14ac:dyDescent="0.25">
      <c r="A12" s="10">
        <v>9</v>
      </c>
      <c r="B12" s="7">
        <v>43606</v>
      </c>
      <c r="C12" s="43">
        <v>0.43194444444444446</v>
      </c>
      <c r="D12" s="8" t="s">
        <v>50</v>
      </c>
      <c r="E12" s="8" t="s">
        <v>68</v>
      </c>
      <c r="F12" s="8">
        <v>19</v>
      </c>
      <c r="G12" s="8" t="s">
        <v>22</v>
      </c>
      <c r="H12" s="31">
        <v>0</v>
      </c>
      <c r="I12" s="29">
        <v>134</v>
      </c>
      <c r="J12" s="29">
        <v>190</v>
      </c>
      <c r="K12" s="29">
        <v>35</v>
      </c>
      <c r="L12" s="29">
        <v>28</v>
      </c>
      <c r="M12" s="29">
        <v>54</v>
      </c>
      <c r="N12" s="13"/>
      <c r="O12" s="29">
        <f t="shared" si="0"/>
        <v>1</v>
      </c>
      <c r="P12" s="13">
        <v>56.67</v>
      </c>
      <c r="R12" s="47">
        <v>1.0083841463414633</v>
      </c>
    </row>
    <row r="13" spans="1:18" x14ac:dyDescent="0.25">
      <c r="A13" s="10">
        <v>10</v>
      </c>
      <c r="B13" s="7">
        <v>43606</v>
      </c>
      <c r="C13" s="42">
        <v>0.4465277777777778</v>
      </c>
      <c r="D13" s="8" t="s">
        <v>51</v>
      </c>
      <c r="E13" s="8" t="s">
        <v>69</v>
      </c>
      <c r="F13" s="8">
        <v>19</v>
      </c>
      <c r="G13" s="8" t="s">
        <v>22</v>
      </c>
      <c r="H13" s="29">
        <v>39</v>
      </c>
      <c r="I13" s="29">
        <v>287</v>
      </c>
      <c r="J13" s="31">
        <v>0</v>
      </c>
      <c r="K13" s="29">
        <v>85</v>
      </c>
      <c r="L13" s="29">
        <v>46</v>
      </c>
      <c r="M13" s="29">
        <v>305</v>
      </c>
      <c r="N13" s="13"/>
      <c r="O13" s="29">
        <f t="shared" si="0"/>
        <v>1</v>
      </c>
      <c r="P13" s="13">
        <v>72</v>
      </c>
      <c r="R13" s="47">
        <v>1.7423780487804876</v>
      </c>
    </row>
    <row r="14" spans="1:18" x14ac:dyDescent="0.25">
      <c r="A14" s="23">
        <v>14</v>
      </c>
      <c r="B14" s="6">
        <v>43613</v>
      </c>
      <c r="C14" s="41">
        <v>0.40902777777777777</v>
      </c>
      <c r="D14" s="13" t="s">
        <v>60</v>
      </c>
      <c r="E14" s="13" t="s">
        <v>69</v>
      </c>
      <c r="F14" s="13">
        <v>19</v>
      </c>
      <c r="G14" s="17" t="s">
        <v>22</v>
      </c>
      <c r="H14" s="29">
        <v>98</v>
      </c>
      <c r="I14" s="29">
        <v>114</v>
      </c>
      <c r="J14" s="29">
        <v>417</v>
      </c>
      <c r="K14" s="29">
        <v>81</v>
      </c>
      <c r="L14" s="29">
        <v>51</v>
      </c>
      <c r="M14" s="29">
        <v>36</v>
      </c>
      <c r="N14" s="29">
        <v>3</v>
      </c>
      <c r="O14" s="29">
        <f t="shared" si="0"/>
        <v>3</v>
      </c>
      <c r="P14" s="13">
        <v>44.67</v>
      </c>
      <c r="R14" s="47">
        <v>1.8224085365853657</v>
      </c>
    </row>
    <row r="15" spans="1:18" x14ac:dyDescent="0.25">
      <c r="A15" s="23">
        <v>115</v>
      </c>
      <c r="B15" s="6">
        <v>43613</v>
      </c>
      <c r="C15" s="41">
        <v>0.43958333333333338</v>
      </c>
      <c r="D15" s="13" t="s">
        <v>61</v>
      </c>
      <c r="E15" s="13" t="s">
        <v>68</v>
      </c>
      <c r="F15" s="13">
        <v>19</v>
      </c>
      <c r="G15" s="17" t="s">
        <v>22</v>
      </c>
      <c r="H15" s="29">
        <v>101</v>
      </c>
      <c r="I15" s="29">
        <v>98</v>
      </c>
      <c r="J15" s="32">
        <v>0</v>
      </c>
      <c r="K15" s="29">
        <v>50</v>
      </c>
      <c r="L15" s="32">
        <v>0</v>
      </c>
      <c r="M15" s="32">
        <v>0</v>
      </c>
      <c r="N15" s="29">
        <v>3</v>
      </c>
      <c r="O15" s="29">
        <f t="shared" si="0"/>
        <v>6</v>
      </c>
      <c r="P15" s="13">
        <v>75</v>
      </c>
      <c r="R15" s="47">
        <v>0.56935975609756084</v>
      </c>
    </row>
    <row r="16" spans="1:18" s="1" customFormat="1" x14ac:dyDescent="0.25">
      <c r="A16" s="2"/>
      <c r="B16" s="3"/>
      <c r="C16" s="4"/>
      <c r="D16" s="3"/>
      <c r="E16" s="3"/>
      <c r="F16" s="3"/>
      <c r="G16" s="3"/>
      <c r="H16" s="3">
        <f t="shared" ref="H16:M16" si="1">AVERAGE(H5:H15)</f>
        <v>51.090909090909093</v>
      </c>
      <c r="I16" s="3">
        <f t="shared" si="1"/>
        <v>150.45454545454547</v>
      </c>
      <c r="J16" s="3">
        <f t="shared" si="1"/>
        <v>236.72727272727272</v>
      </c>
      <c r="K16" s="3">
        <f t="shared" si="1"/>
        <v>70.181818181818187</v>
      </c>
      <c r="L16" s="3">
        <f t="shared" si="1"/>
        <v>38.727272727272727</v>
      </c>
      <c r="M16" s="3">
        <f t="shared" si="1"/>
        <v>42.545454545454547</v>
      </c>
      <c r="N16" s="3"/>
      <c r="O16" s="3"/>
      <c r="P16" s="3"/>
      <c r="R16" s="48"/>
    </row>
    <row r="17" spans="1:18" s="1" customFormat="1" x14ac:dyDescent="0.25">
      <c r="A17" s="2"/>
      <c r="B17" s="3"/>
      <c r="C17" s="4" t="s">
        <v>71</v>
      </c>
      <c r="D17" s="45">
        <f>COUNTA(D4:D15)</f>
        <v>12</v>
      </c>
      <c r="E17" s="3"/>
      <c r="F17" s="3"/>
      <c r="G17" s="3"/>
      <c r="H17" s="3"/>
      <c r="I17" s="3"/>
      <c r="J17" s="5"/>
      <c r="K17" s="5"/>
      <c r="L17" s="44" t="s">
        <v>31</v>
      </c>
      <c r="M17" s="5">
        <f>AVERAGE(H16:M16)</f>
        <v>98.287878787878768</v>
      </c>
      <c r="N17" s="44" t="s">
        <v>33</v>
      </c>
      <c r="O17" s="5">
        <f>AVERAGE(O5:O15)</f>
        <v>3.3636363636363638</v>
      </c>
      <c r="P17" s="5">
        <f>AVERAGE(P5:P15)</f>
        <v>57.576363636363638</v>
      </c>
      <c r="R17" s="48"/>
    </row>
    <row r="18" spans="1:18" s="33" customFormat="1" x14ac:dyDescent="0.25">
      <c r="A18" s="36"/>
      <c r="B18" s="35"/>
      <c r="C18" s="37"/>
      <c r="D18" s="35"/>
      <c r="E18" s="35"/>
      <c r="F18" s="35"/>
      <c r="G18" s="35"/>
      <c r="H18" s="35"/>
      <c r="I18" s="35"/>
      <c r="J18" s="35"/>
      <c r="K18" s="35"/>
      <c r="L18" s="37"/>
      <c r="M18" s="35"/>
      <c r="N18" s="37"/>
      <c r="O18" s="35"/>
      <c r="P18" s="35"/>
      <c r="R18" s="49"/>
    </row>
    <row r="19" spans="1:18" x14ac:dyDescent="0.25">
      <c r="A19" s="24">
        <v>15</v>
      </c>
      <c r="B19" s="6">
        <v>43599</v>
      </c>
      <c r="C19" s="41">
        <v>0.4548611111111111</v>
      </c>
      <c r="D19" s="13" t="s">
        <v>25</v>
      </c>
      <c r="E19" s="13" t="s">
        <v>69</v>
      </c>
      <c r="F19" s="13">
        <v>19</v>
      </c>
      <c r="G19" s="24" t="s">
        <v>23</v>
      </c>
      <c r="H19" s="29">
        <v>54</v>
      </c>
      <c r="I19" s="29">
        <v>204</v>
      </c>
      <c r="J19" s="29">
        <v>392</v>
      </c>
      <c r="K19" s="29">
        <v>71</v>
      </c>
      <c r="L19" s="29">
        <v>30</v>
      </c>
      <c r="M19" s="29">
        <v>207</v>
      </c>
      <c r="N19" s="13"/>
      <c r="O19" s="29">
        <f t="shared" ref="O19:O30" si="2">COUNTIF(H19:M19,0)+N19</f>
        <v>0</v>
      </c>
      <c r="P19" s="13">
        <v>56.67</v>
      </c>
      <c r="R19" s="47">
        <v>2.5634964879027757</v>
      </c>
    </row>
    <row r="20" spans="1:18" x14ac:dyDescent="0.25">
      <c r="A20" s="13">
        <v>16</v>
      </c>
      <c r="B20" s="6">
        <v>43599</v>
      </c>
      <c r="C20" s="41">
        <v>0.47430555555555554</v>
      </c>
      <c r="D20" s="13" t="s">
        <v>26</v>
      </c>
      <c r="E20" s="13" t="s">
        <v>68</v>
      </c>
      <c r="F20" s="13">
        <v>19</v>
      </c>
      <c r="G20" s="24" t="s">
        <v>23</v>
      </c>
      <c r="H20" s="29">
        <v>36</v>
      </c>
      <c r="I20" s="29">
        <v>161</v>
      </c>
      <c r="J20" s="29">
        <v>236</v>
      </c>
      <c r="K20" s="29">
        <v>55</v>
      </c>
      <c r="L20" s="29">
        <v>29</v>
      </c>
      <c r="M20" s="29">
        <v>207</v>
      </c>
      <c r="N20" s="13"/>
      <c r="O20" s="29">
        <f t="shared" si="2"/>
        <v>0</v>
      </c>
      <c r="P20" s="13">
        <v>30.67</v>
      </c>
      <c r="R20" s="47">
        <v>1.9373397257219309</v>
      </c>
    </row>
    <row r="21" spans="1:18" x14ac:dyDescent="0.25">
      <c r="A21" s="13">
        <v>17</v>
      </c>
      <c r="B21" s="6">
        <v>43599</v>
      </c>
      <c r="C21" s="41">
        <v>0.50277777777777777</v>
      </c>
      <c r="D21" s="13" t="s">
        <v>27</v>
      </c>
      <c r="E21" s="13" t="s">
        <v>68</v>
      </c>
      <c r="F21" s="13">
        <v>19</v>
      </c>
      <c r="G21" s="24" t="s">
        <v>23</v>
      </c>
      <c r="H21" s="29">
        <v>43</v>
      </c>
      <c r="I21" s="29">
        <v>116</v>
      </c>
      <c r="J21" s="29">
        <v>396</v>
      </c>
      <c r="K21" s="29">
        <v>80</v>
      </c>
      <c r="L21" s="29">
        <v>25</v>
      </c>
      <c r="M21" s="29">
        <v>18</v>
      </c>
      <c r="N21" s="13"/>
      <c r="O21" s="29">
        <f t="shared" si="2"/>
        <v>0</v>
      </c>
      <c r="P21" s="13">
        <v>56.67</v>
      </c>
      <c r="R21" s="47">
        <v>1.8142490801650126</v>
      </c>
    </row>
    <row r="22" spans="1:18" x14ac:dyDescent="0.25">
      <c r="A22" s="13">
        <v>18</v>
      </c>
      <c r="B22" s="6">
        <v>43599</v>
      </c>
      <c r="C22" s="41">
        <v>0.51874999999999993</v>
      </c>
      <c r="D22" s="13" t="s">
        <v>28</v>
      </c>
      <c r="E22" s="13" t="s">
        <v>68</v>
      </c>
      <c r="F22" s="13">
        <v>19</v>
      </c>
      <c r="G22" s="24" t="s">
        <v>23</v>
      </c>
      <c r="H22" s="29">
        <v>138</v>
      </c>
      <c r="I22" s="29">
        <v>271</v>
      </c>
      <c r="J22" s="32">
        <v>0</v>
      </c>
      <c r="K22" s="30">
        <v>78</v>
      </c>
      <c r="L22" s="29">
        <v>112</v>
      </c>
      <c r="M22" s="29">
        <v>57</v>
      </c>
      <c r="N22" s="13">
        <v>2</v>
      </c>
      <c r="O22" s="29">
        <f t="shared" si="2"/>
        <v>3</v>
      </c>
      <c r="P22" s="13">
        <v>32.67</v>
      </c>
      <c r="R22" s="47">
        <v>1.7553796409856168</v>
      </c>
    </row>
    <row r="23" spans="1:18" x14ac:dyDescent="0.25">
      <c r="A23" s="13">
        <v>19</v>
      </c>
      <c r="B23" s="6">
        <v>43599</v>
      </c>
      <c r="C23" s="24" t="s">
        <v>65</v>
      </c>
      <c r="D23" s="13" t="s">
        <v>29</v>
      </c>
      <c r="E23" s="13" t="s">
        <v>69</v>
      </c>
      <c r="F23" s="13">
        <v>21</v>
      </c>
      <c r="G23" s="24" t="s">
        <v>23</v>
      </c>
      <c r="H23" s="31">
        <v>0</v>
      </c>
      <c r="I23" s="29">
        <v>219</v>
      </c>
      <c r="J23" s="29">
        <v>220</v>
      </c>
      <c r="K23" s="29">
        <v>85</v>
      </c>
      <c r="L23" s="29">
        <v>18</v>
      </c>
      <c r="M23" s="29">
        <v>83</v>
      </c>
      <c r="N23" s="13"/>
      <c r="O23" s="29">
        <f t="shared" si="2"/>
        <v>1</v>
      </c>
      <c r="P23" s="13">
        <v>55.33</v>
      </c>
      <c r="R23" s="47">
        <v>1.6724272494146504</v>
      </c>
    </row>
    <row r="24" spans="1:18" x14ac:dyDescent="0.25">
      <c r="A24" s="13">
        <v>20</v>
      </c>
      <c r="B24" s="6">
        <v>43599</v>
      </c>
      <c r="C24" s="24" t="s">
        <v>66</v>
      </c>
      <c r="D24" s="13" t="s">
        <v>47</v>
      </c>
      <c r="E24" s="13" t="s">
        <v>69</v>
      </c>
      <c r="F24" s="13">
        <v>20</v>
      </c>
      <c r="G24" s="24" t="s">
        <v>23</v>
      </c>
      <c r="H24" s="29">
        <v>66</v>
      </c>
      <c r="I24" s="29">
        <v>82</v>
      </c>
      <c r="J24" s="29">
        <v>202</v>
      </c>
      <c r="K24" s="29">
        <v>67</v>
      </c>
      <c r="L24" s="29">
        <v>39</v>
      </c>
      <c r="M24" s="29">
        <v>28</v>
      </c>
      <c r="N24" s="13">
        <v>1</v>
      </c>
      <c r="O24" s="29">
        <f t="shared" si="2"/>
        <v>1</v>
      </c>
      <c r="P24" s="13">
        <v>32.67</v>
      </c>
      <c r="R24" s="47">
        <v>1.2951276619467054</v>
      </c>
    </row>
    <row r="25" spans="1:18" x14ac:dyDescent="0.25">
      <c r="A25" s="8">
        <v>21</v>
      </c>
      <c r="B25" s="7">
        <v>43606</v>
      </c>
      <c r="C25" s="42">
        <v>0.3979166666666667</v>
      </c>
      <c r="D25" s="8" t="s">
        <v>41</v>
      </c>
      <c r="E25" s="8" t="s">
        <v>69</v>
      </c>
      <c r="F25" s="8">
        <v>19</v>
      </c>
      <c r="G25" s="9" t="s">
        <v>23</v>
      </c>
      <c r="H25" s="31">
        <v>0</v>
      </c>
      <c r="I25" s="29">
        <v>285</v>
      </c>
      <c r="J25" s="29">
        <v>291</v>
      </c>
      <c r="K25" s="29">
        <v>71</v>
      </c>
      <c r="L25" s="29">
        <v>26</v>
      </c>
      <c r="M25" s="29">
        <v>203</v>
      </c>
      <c r="N25" s="13">
        <v>1</v>
      </c>
      <c r="O25" s="29">
        <f t="shared" si="2"/>
        <v>2</v>
      </c>
      <c r="P25" s="13">
        <v>49.67</v>
      </c>
      <c r="R25" s="47">
        <v>2.3440740327795737</v>
      </c>
    </row>
    <row r="26" spans="1:18" x14ac:dyDescent="0.25">
      <c r="A26" s="8">
        <v>22</v>
      </c>
      <c r="B26" s="7">
        <v>43606</v>
      </c>
      <c r="C26" s="42">
        <v>0.41319444444444442</v>
      </c>
      <c r="D26" s="8" t="s">
        <v>42</v>
      </c>
      <c r="E26" s="8" t="s">
        <v>69</v>
      </c>
      <c r="F26" s="8">
        <v>19</v>
      </c>
      <c r="G26" s="9" t="s">
        <v>23</v>
      </c>
      <c r="H26" s="31">
        <v>0</v>
      </c>
      <c r="I26" s="29">
        <v>137</v>
      </c>
      <c r="J26" s="29">
        <v>321</v>
      </c>
      <c r="K26" s="29">
        <v>66</v>
      </c>
      <c r="L26" s="29">
        <v>36</v>
      </c>
      <c r="M26" s="29">
        <v>39</v>
      </c>
      <c r="N26" s="13">
        <v>1</v>
      </c>
      <c r="O26" s="29">
        <f t="shared" si="2"/>
        <v>2</v>
      </c>
      <c r="P26" s="13">
        <v>54.33</v>
      </c>
      <c r="R26" s="47">
        <v>1.6028542758390008</v>
      </c>
    </row>
    <row r="27" spans="1:18" x14ac:dyDescent="0.25">
      <c r="A27" s="8">
        <v>23</v>
      </c>
      <c r="B27" s="7">
        <v>43606</v>
      </c>
      <c r="C27" s="42">
        <v>0.43958333333333338</v>
      </c>
      <c r="D27" s="8" t="s">
        <v>43</v>
      </c>
      <c r="E27" s="8" t="s">
        <v>68</v>
      </c>
      <c r="F27" s="8">
        <v>21</v>
      </c>
      <c r="G27" s="9" t="s">
        <v>23</v>
      </c>
      <c r="H27" s="32">
        <v>0</v>
      </c>
      <c r="I27" s="29">
        <v>116</v>
      </c>
      <c r="J27" s="29">
        <v>396</v>
      </c>
      <c r="K27" s="29">
        <v>80</v>
      </c>
      <c r="L27" s="29">
        <v>30</v>
      </c>
      <c r="M27" s="29">
        <v>73</v>
      </c>
      <c r="N27" s="13"/>
      <c r="O27" s="29">
        <f t="shared" si="2"/>
        <v>1</v>
      </c>
      <c r="P27" s="13">
        <v>41.67</v>
      </c>
      <c r="R27" s="47">
        <v>1.8597391013490912</v>
      </c>
    </row>
    <row r="28" spans="1:18" x14ac:dyDescent="0.25">
      <c r="A28" s="8">
        <v>24</v>
      </c>
      <c r="B28" s="7">
        <v>43606</v>
      </c>
      <c r="C28" s="42">
        <v>0.45694444444444443</v>
      </c>
      <c r="D28" s="8" t="s">
        <v>44</v>
      </c>
      <c r="E28" s="8" t="s">
        <v>69</v>
      </c>
      <c r="F28" s="8">
        <v>20</v>
      </c>
      <c r="G28" s="9" t="s">
        <v>23</v>
      </c>
      <c r="H28" s="31">
        <v>0</v>
      </c>
      <c r="I28" s="29">
        <v>74</v>
      </c>
      <c r="J28" s="29">
        <v>318</v>
      </c>
      <c r="K28" s="29">
        <v>62</v>
      </c>
      <c r="L28" s="31">
        <v>0</v>
      </c>
      <c r="M28" s="29">
        <v>183</v>
      </c>
      <c r="N28" s="13"/>
      <c r="O28" s="29">
        <f t="shared" si="2"/>
        <v>2</v>
      </c>
      <c r="P28" s="13">
        <v>68.33</v>
      </c>
      <c r="R28" s="47">
        <v>1.7045378526034116</v>
      </c>
    </row>
    <row r="29" spans="1:18" x14ac:dyDescent="0.25">
      <c r="A29" s="8">
        <v>25</v>
      </c>
      <c r="B29" s="7">
        <v>43606</v>
      </c>
      <c r="C29" s="42">
        <v>0.47638888888888892</v>
      </c>
      <c r="D29" s="8" t="s">
        <v>45</v>
      </c>
      <c r="E29" s="8" t="s">
        <v>69</v>
      </c>
      <c r="F29" s="8">
        <v>20</v>
      </c>
      <c r="G29" s="9" t="s">
        <v>23</v>
      </c>
      <c r="H29" s="31">
        <v>0</v>
      </c>
      <c r="I29" s="29">
        <v>111</v>
      </c>
      <c r="J29" s="29">
        <v>241</v>
      </c>
      <c r="K29" s="29">
        <v>64</v>
      </c>
      <c r="L29" s="29">
        <v>17</v>
      </c>
      <c r="M29" s="29">
        <v>117</v>
      </c>
      <c r="N29" s="13">
        <v>1</v>
      </c>
      <c r="O29" s="29">
        <f t="shared" si="2"/>
        <v>2</v>
      </c>
      <c r="P29" s="13">
        <v>36.33</v>
      </c>
      <c r="R29" s="47">
        <v>1.4717359794848923</v>
      </c>
    </row>
    <row r="30" spans="1:18" x14ac:dyDescent="0.25">
      <c r="A30" s="13">
        <v>27</v>
      </c>
      <c r="B30" s="6">
        <v>43613</v>
      </c>
      <c r="C30" s="41">
        <v>0.39305555555555555</v>
      </c>
      <c r="D30" s="13" t="s">
        <v>54</v>
      </c>
      <c r="E30" s="13" t="s">
        <v>68</v>
      </c>
      <c r="F30" s="13">
        <v>19</v>
      </c>
      <c r="G30" s="24" t="s">
        <v>23</v>
      </c>
      <c r="H30" s="32">
        <v>0</v>
      </c>
      <c r="I30" s="29">
        <v>76</v>
      </c>
      <c r="J30" s="29">
        <v>217</v>
      </c>
      <c r="K30" s="29">
        <v>63</v>
      </c>
      <c r="L30" s="29">
        <v>17</v>
      </c>
      <c r="M30" s="29">
        <v>42</v>
      </c>
      <c r="N30" s="13"/>
      <c r="O30" s="29">
        <f t="shared" si="2"/>
        <v>1</v>
      </c>
      <c r="P30" s="13">
        <v>57.67</v>
      </c>
      <c r="R30" s="47">
        <v>1.1104916936113278</v>
      </c>
    </row>
    <row r="31" spans="1:18" s="1" customFormat="1" x14ac:dyDescent="0.25">
      <c r="A31" s="2"/>
      <c r="B31" s="3"/>
      <c r="C31" s="4"/>
      <c r="D31" s="3"/>
      <c r="E31" s="3"/>
      <c r="F31" s="3"/>
      <c r="G31" s="3"/>
      <c r="H31" s="3">
        <f t="shared" ref="H31:M31" si="3">AVERAGE(H20:H30)</f>
        <v>25.727272727272727</v>
      </c>
      <c r="I31" s="3">
        <f t="shared" si="3"/>
        <v>149.81818181818181</v>
      </c>
      <c r="J31" s="3">
        <f t="shared" si="3"/>
        <v>258</v>
      </c>
      <c r="K31" s="3">
        <f t="shared" si="3"/>
        <v>70.090909090909093</v>
      </c>
      <c r="L31" s="3">
        <f t="shared" si="3"/>
        <v>31.727272727272727</v>
      </c>
      <c r="M31" s="3">
        <f t="shared" si="3"/>
        <v>95.454545454545453</v>
      </c>
      <c r="N31" s="3"/>
      <c r="O31" s="3"/>
      <c r="P31" s="3"/>
      <c r="Q31" s="48"/>
      <c r="R31" s="48"/>
    </row>
    <row r="32" spans="1:18" s="1" customFormat="1" x14ac:dyDescent="0.25">
      <c r="A32" s="2"/>
      <c r="B32" s="3"/>
      <c r="C32" s="4" t="s">
        <v>71</v>
      </c>
      <c r="D32" s="45">
        <f>COUNTA(D19:D30)</f>
        <v>12</v>
      </c>
      <c r="E32" s="3"/>
      <c r="F32" s="3"/>
      <c r="G32" s="3"/>
      <c r="H32" s="3"/>
      <c r="I32" s="3"/>
      <c r="J32" s="5"/>
      <c r="K32" s="5"/>
      <c r="L32" s="44" t="s">
        <v>32</v>
      </c>
      <c r="M32" s="5">
        <f>AVERAGE(H31:M31)</f>
        <v>105.13636363636364</v>
      </c>
      <c r="N32" s="44" t="s">
        <v>34</v>
      </c>
      <c r="O32" s="5">
        <f>AVERAGE(O20:O30)</f>
        <v>1.3636363636363635</v>
      </c>
      <c r="P32" s="5">
        <f>AVERAGE(P20:P30)</f>
        <v>46.91</v>
      </c>
      <c r="R32" s="48"/>
    </row>
    <row r="34" spans="1:18" x14ac:dyDescent="0.25">
      <c r="A34" s="36"/>
      <c r="B34" s="35"/>
      <c r="C34" s="37"/>
      <c r="D34" s="35"/>
      <c r="E34" s="35"/>
      <c r="F34" s="35"/>
      <c r="G34" s="35"/>
      <c r="H34" s="35"/>
      <c r="I34" s="35"/>
      <c r="J34" s="35"/>
      <c r="K34" s="35"/>
      <c r="L34" s="35"/>
      <c r="M34" s="34"/>
    </row>
    <row r="37" spans="1:18" x14ac:dyDescent="0.25">
      <c r="A37" s="12" t="s">
        <v>70</v>
      </c>
    </row>
    <row r="38" spans="1:18" x14ac:dyDescent="0.25">
      <c r="A38" s="12">
        <v>11</v>
      </c>
      <c r="B38" s="12">
        <v>43606</v>
      </c>
      <c r="C38" s="15">
        <v>0.47013888888888888</v>
      </c>
      <c r="D38" s="12" t="s">
        <v>52</v>
      </c>
      <c r="E38" s="12" t="s">
        <v>69</v>
      </c>
      <c r="F38" s="12">
        <v>19</v>
      </c>
      <c r="G38" s="12" t="s">
        <v>22</v>
      </c>
      <c r="H38" s="12">
        <v>30</v>
      </c>
      <c r="I38" s="12">
        <v>269</v>
      </c>
      <c r="J38" s="12">
        <v>417</v>
      </c>
      <c r="K38" s="12">
        <v>92</v>
      </c>
      <c r="L38" s="12">
        <v>19</v>
      </c>
      <c r="M38" s="12">
        <v>306</v>
      </c>
      <c r="N38" s="12">
        <v>1</v>
      </c>
      <c r="O38" s="12">
        <v>1</v>
      </c>
      <c r="P38" s="12">
        <v>74</v>
      </c>
      <c r="R38" s="50">
        <v>2.5907012195121948</v>
      </c>
    </row>
    <row r="39" spans="1:18" x14ac:dyDescent="0.25">
      <c r="A39" s="12">
        <v>12</v>
      </c>
      <c r="B39" s="12">
        <v>43606</v>
      </c>
      <c r="C39" s="15">
        <v>0.48125000000000001</v>
      </c>
      <c r="D39" s="12" t="s">
        <v>53</v>
      </c>
      <c r="E39" s="12" t="s">
        <v>69</v>
      </c>
      <c r="F39" s="12">
        <v>20</v>
      </c>
      <c r="G39" s="12" t="s">
        <v>22</v>
      </c>
      <c r="H39" s="12">
        <v>35</v>
      </c>
      <c r="I39" s="12">
        <v>310</v>
      </c>
      <c r="J39" s="12">
        <v>406</v>
      </c>
      <c r="K39" s="12">
        <v>62</v>
      </c>
      <c r="L39" s="12">
        <v>31</v>
      </c>
      <c r="M39" s="12">
        <v>236</v>
      </c>
      <c r="N39" s="12">
        <v>2</v>
      </c>
      <c r="O39" s="12">
        <v>2</v>
      </c>
      <c r="P39" s="12">
        <v>62</v>
      </c>
      <c r="R39" s="50">
        <v>2.469512195121951</v>
      </c>
    </row>
    <row r="40" spans="1:18" x14ac:dyDescent="0.25">
      <c r="A40" s="12">
        <v>117</v>
      </c>
      <c r="B40" s="12">
        <v>43613</v>
      </c>
      <c r="C40" s="15">
        <v>0.48749999999999999</v>
      </c>
      <c r="D40" s="12" t="s">
        <v>63</v>
      </c>
      <c r="E40" s="12" t="s">
        <v>69</v>
      </c>
      <c r="F40" s="12">
        <v>19</v>
      </c>
      <c r="G40" s="12" t="s">
        <v>22</v>
      </c>
      <c r="H40" s="12">
        <v>84</v>
      </c>
      <c r="I40" s="12">
        <v>125</v>
      </c>
      <c r="J40" s="12">
        <v>361</v>
      </c>
      <c r="K40" s="12">
        <v>102</v>
      </c>
      <c r="L40" s="12">
        <v>16</v>
      </c>
      <c r="M40" s="12">
        <v>297</v>
      </c>
      <c r="N40" s="12">
        <v>3</v>
      </c>
      <c r="O40" s="12">
        <v>3</v>
      </c>
      <c r="P40" s="12">
        <v>65.67</v>
      </c>
      <c r="R40" s="50">
        <v>2.2522865853658534</v>
      </c>
    </row>
    <row r="41" spans="1:18" x14ac:dyDescent="0.25">
      <c r="A41" s="12">
        <v>116</v>
      </c>
      <c r="B41" s="12">
        <v>43613</v>
      </c>
      <c r="C41" s="15">
        <v>0.47013888888888888</v>
      </c>
      <c r="D41" s="12" t="s">
        <v>62</v>
      </c>
      <c r="E41" s="12" t="s">
        <v>69</v>
      </c>
      <c r="F41" s="12">
        <v>19</v>
      </c>
      <c r="G41" s="12" t="s">
        <v>22</v>
      </c>
      <c r="H41" s="12">
        <v>103</v>
      </c>
      <c r="I41" s="12">
        <v>48</v>
      </c>
      <c r="J41" s="12">
        <v>414</v>
      </c>
      <c r="K41" s="12">
        <v>79</v>
      </c>
      <c r="L41" s="12">
        <v>0</v>
      </c>
      <c r="M41" s="12">
        <v>110</v>
      </c>
      <c r="N41" s="12">
        <v>1</v>
      </c>
      <c r="O41" s="12">
        <v>2</v>
      </c>
      <c r="P41" s="46">
        <v>14.33</v>
      </c>
      <c r="R41" s="47">
        <v>1.7240853658536583</v>
      </c>
    </row>
    <row r="42" spans="1:18" x14ac:dyDescent="0.25">
      <c r="A42" s="12">
        <v>13</v>
      </c>
      <c r="B42" s="12">
        <v>43613</v>
      </c>
      <c r="C42" s="15">
        <v>0.3972222222222222</v>
      </c>
      <c r="D42" s="12" t="s">
        <v>59</v>
      </c>
      <c r="E42" s="12" t="s">
        <v>68</v>
      </c>
      <c r="F42" s="12">
        <v>19</v>
      </c>
      <c r="G42" s="12" t="s">
        <v>22</v>
      </c>
      <c r="H42" s="12">
        <v>36</v>
      </c>
      <c r="I42" s="12">
        <v>279</v>
      </c>
      <c r="J42" s="12">
        <v>414</v>
      </c>
      <c r="K42" s="12">
        <v>96</v>
      </c>
      <c r="L42" s="12">
        <v>0</v>
      </c>
      <c r="M42" s="12">
        <v>146</v>
      </c>
      <c r="N42" s="12">
        <v>2</v>
      </c>
      <c r="O42" s="12">
        <v>3</v>
      </c>
      <c r="P42" s="12">
        <v>86</v>
      </c>
      <c r="R42" s="50">
        <v>2.2202743902439024</v>
      </c>
    </row>
    <row r="44" spans="1:18" x14ac:dyDescent="0.25">
      <c r="A44" s="12">
        <v>28</v>
      </c>
      <c r="B44" s="12">
        <v>43613</v>
      </c>
      <c r="C44" s="15">
        <v>0.41388888888888892</v>
      </c>
      <c r="D44" s="12" t="s">
        <v>55</v>
      </c>
      <c r="E44" s="12" t="s">
        <v>68</v>
      </c>
      <c r="F44" s="12">
        <v>19</v>
      </c>
      <c r="G44" s="12" t="s">
        <v>23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O44" s="46">
        <v>6</v>
      </c>
      <c r="P44" s="46">
        <v>79.33</v>
      </c>
      <c r="R44" s="50">
        <v>0</v>
      </c>
    </row>
    <row r="45" spans="1:18" x14ac:dyDescent="0.25">
      <c r="A45" s="12">
        <v>229</v>
      </c>
      <c r="B45" s="12">
        <v>43613</v>
      </c>
      <c r="C45" s="15">
        <v>0.44861111111111113</v>
      </c>
      <c r="D45" s="12" t="s">
        <v>56</v>
      </c>
      <c r="E45" s="12" t="s">
        <v>68</v>
      </c>
      <c r="F45" s="12">
        <v>19</v>
      </c>
      <c r="G45" s="12" t="s">
        <v>23</v>
      </c>
      <c r="H45" s="12">
        <v>0</v>
      </c>
      <c r="I45" s="12">
        <v>285</v>
      </c>
      <c r="J45" s="12">
        <v>357</v>
      </c>
      <c r="K45" s="12">
        <v>67</v>
      </c>
      <c r="L45" s="12">
        <v>0</v>
      </c>
      <c r="M45" s="12">
        <v>91</v>
      </c>
      <c r="N45" s="12">
        <v>1</v>
      </c>
      <c r="O45" s="12">
        <v>3</v>
      </c>
      <c r="P45" s="46">
        <v>47</v>
      </c>
      <c r="R45" s="50">
        <v>2.1407068792507524</v>
      </c>
    </row>
    <row r="46" spans="1:18" x14ac:dyDescent="0.25">
      <c r="A46" s="12">
        <v>26</v>
      </c>
      <c r="B46" s="12">
        <v>43606</v>
      </c>
      <c r="C46" s="15">
        <v>0.4916666666666667</v>
      </c>
      <c r="D46" s="12" t="s">
        <v>46</v>
      </c>
      <c r="E46" s="12" t="s">
        <v>69</v>
      </c>
      <c r="F46" s="12">
        <v>20</v>
      </c>
      <c r="G46" s="12" t="s">
        <v>23</v>
      </c>
      <c r="H46" s="12">
        <v>189</v>
      </c>
      <c r="I46" s="12">
        <v>172</v>
      </c>
      <c r="J46" s="12">
        <v>295</v>
      </c>
      <c r="K46" s="12">
        <v>52</v>
      </c>
      <c r="L46" s="12">
        <v>263</v>
      </c>
      <c r="M46" s="12">
        <v>0</v>
      </c>
      <c r="O46" s="12">
        <v>1</v>
      </c>
      <c r="P46" s="12">
        <v>44.33</v>
      </c>
      <c r="R46" s="50">
        <v>2.5982829746906009</v>
      </c>
    </row>
    <row r="47" spans="1:18" x14ac:dyDescent="0.25">
      <c r="A47" s="12">
        <v>231</v>
      </c>
      <c r="B47" s="12">
        <v>43613</v>
      </c>
      <c r="C47" s="15">
        <v>0.47361111111111115</v>
      </c>
      <c r="D47" s="12" t="s">
        <v>58</v>
      </c>
      <c r="E47" s="12" t="s">
        <v>69</v>
      </c>
      <c r="F47" s="12">
        <v>20</v>
      </c>
      <c r="G47" s="12" t="s">
        <v>23</v>
      </c>
      <c r="H47" s="12">
        <v>65</v>
      </c>
      <c r="I47" s="12">
        <v>233</v>
      </c>
      <c r="J47" s="12">
        <v>394</v>
      </c>
      <c r="K47" s="12">
        <v>68</v>
      </c>
      <c r="L47" s="12">
        <v>27</v>
      </c>
      <c r="M47" s="12">
        <v>242</v>
      </c>
      <c r="O47" s="12">
        <v>0</v>
      </c>
      <c r="P47" s="12">
        <v>40.33</v>
      </c>
      <c r="R47" s="50">
        <v>2.7534842234362804</v>
      </c>
    </row>
    <row r="48" spans="1:18" x14ac:dyDescent="0.25">
      <c r="A48" s="12">
        <v>230</v>
      </c>
      <c r="B48" s="12">
        <v>43613</v>
      </c>
      <c r="C48" s="15">
        <v>0.44930555555555557</v>
      </c>
      <c r="D48" s="12" t="s">
        <v>57</v>
      </c>
      <c r="E48" s="12" t="s">
        <v>68</v>
      </c>
      <c r="F48" s="12">
        <v>19</v>
      </c>
      <c r="G48" s="12" t="s">
        <v>23</v>
      </c>
      <c r="H48" s="12">
        <v>0</v>
      </c>
      <c r="I48" s="12">
        <v>152</v>
      </c>
      <c r="J48" s="12">
        <v>0</v>
      </c>
      <c r="K48" s="12">
        <v>80</v>
      </c>
      <c r="L48" s="12">
        <v>29</v>
      </c>
      <c r="M48" s="12">
        <v>153</v>
      </c>
      <c r="O48" s="12">
        <v>2</v>
      </c>
      <c r="P48" s="46">
        <v>34.67</v>
      </c>
      <c r="R48" s="47">
        <v>1.1078158100122644</v>
      </c>
    </row>
  </sheetData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Полные данные</vt:lpstr>
      <vt:lpstr>Фильт. данные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aka</cp:lastModifiedBy>
  <cp:lastPrinted>2019-05-16T22:47:53Z</cp:lastPrinted>
  <dcterms:created xsi:type="dcterms:W3CDTF">2019-04-17T08:20:54Z</dcterms:created>
  <dcterms:modified xsi:type="dcterms:W3CDTF">2019-06-03T13:07:15Z</dcterms:modified>
</cp:coreProperties>
</file>