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\Тест\2019_05_28\"/>
    </mc:Choice>
  </mc:AlternateContent>
  <bookViews>
    <workbookView xWindow="0" yWindow="0" windowWidth="24000" windowHeight="10425" activeTab="3"/>
  </bookViews>
  <sheets>
    <sheet name="2019_05_14" sheetId="1" r:id="rId1"/>
    <sheet name="2019_05_21" sheetId="4" r:id="rId2"/>
    <sheet name="2019_05_28" sheetId="5" r:id="rId3"/>
    <sheet name="Итог" sheetId="2" r:id="rId4"/>
    <sheet name="Время" sheetId="3" r:id="rId5"/>
  </sheets>
  <calcPr calcId="162913"/>
</workbook>
</file>

<file path=xl/calcChain.xml><?xml version="1.0" encoding="utf-8"?>
<calcChain xmlns="http://schemas.openxmlformats.org/spreadsheetml/2006/main">
  <c r="N34" i="2" l="1"/>
  <c r="M34" i="2"/>
  <c r="L34" i="2"/>
  <c r="K34" i="2"/>
  <c r="J34" i="2"/>
  <c r="I34" i="2"/>
  <c r="N33" i="2"/>
  <c r="M33" i="2"/>
  <c r="L33" i="2"/>
  <c r="J33" i="2"/>
  <c r="N32" i="2"/>
  <c r="L32" i="2"/>
  <c r="K32" i="2"/>
  <c r="J32" i="2"/>
  <c r="N31" i="2"/>
  <c r="M31" i="2"/>
  <c r="K31" i="2"/>
  <c r="J31" i="2"/>
  <c r="I31" i="2"/>
  <c r="N30" i="2"/>
  <c r="M30" i="2"/>
  <c r="L30" i="2"/>
  <c r="K30" i="2"/>
  <c r="J30" i="2"/>
  <c r="I16" i="5" l="1"/>
  <c r="H16" i="5"/>
  <c r="C19" i="5" l="1"/>
  <c r="H19" i="5" s="1"/>
  <c r="I19" i="5" s="1"/>
  <c r="J19" i="5" s="1"/>
  <c r="E19" i="5"/>
  <c r="F19" i="5" s="1"/>
  <c r="E58" i="5"/>
  <c r="F58" i="5" s="1"/>
  <c r="C58" i="5"/>
  <c r="H58" i="5" s="1"/>
  <c r="I58" i="5" s="1"/>
  <c r="J58" i="5" s="1"/>
  <c r="E57" i="5"/>
  <c r="F57" i="5" s="1"/>
  <c r="C57" i="5"/>
  <c r="H57" i="5" s="1"/>
  <c r="I57" i="5" s="1"/>
  <c r="J57" i="5" s="1"/>
  <c r="E56" i="5"/>
  <c r="F56" i="5" s="1"/>
  <c r="C56" i="5"/>
  <c r="H56" i="5" s="1"/>
  <c r="I56" i="5" s="1"/>
  <c r="J56" i="5" s="1"/>
  <c r="E55" i="5"/>
  <c r="F55" i="5" s="1"/>
  <c r="C55" i="5"/>
  <c r="H55" i="5" s="1"/>
  <c r="I55" i="5" s="1"/>
  <c r="J55" i="5" s="1"/>
  <c r="E54" i="5"/>
  <c r="F54" i="5" s="1"/>
  <c r="C54" i="5"/>
  <c r="H54" i="5" s="1"/>
  <c r="I54" i="5" s="1"/>
  <c r="J54" i="5" s="1"/>
  <c r="E53" i="5"/>
  <c r="F53" i="5" s="1"/>
  <c r="C53" i="5"/>
  <c r="H53" i="5" s="1"/>
  <c r="I53" i="5" s="1"/>
  <c r="J53" i="5" s="1"/>
  <c r="E44" i="5"/>
  <c r="F44" i="5" s="1"/>
  <c r="C44" i="5"/>
  <c r="H44" i="5" s="1"/>
  <c r="I44" i="5" s="1"/>
  <c r="J44" i="5" s="1"/>
  <c r="E43" i="5"/>
  <c r="F43" i="5" s="1"/>
  <c r="C43" i="5"/>
  <c r="H43" i="5" s="1"/>
  <c r="I43" i="5" s="1"/>
  <c r="J43" i="5" s="1"/>
  <c r="E42" i="5"/>
  <c r="F42" i="5" s="1"/>
  <c r="C42" i="5"/>
  <c r="E41" i="5"/>
  <c r="F41" i="5" s="1"/>
  <c r="C41" i="5"/>
  <c r="H41" i="5" s="1"/>
  <c r="I41" i="5" s="1"/>
  <c r="J41" i="5" s="1"/>
  <c r="E32" i="5"/>
  <c r="F32" i="5" s="1"/>
  <c r="C32" i="5"/>
  <c r="H32" i="5" s="1"/>
  <c r="I32" i="5" s="1"/>
  <c r="J32" i="5" s="1"/>
  <c r="E31" i="5"/>
  <c r="F31" i="5" s="1"/>
  <c r="C31" i="5"/>
  <c r="H31" i="5" s="1"/>
  <c r="I31" i="5" s="1"/>
  <c r="J31" i="5" s="1"/>
  <c r="E29" i="5"/>
  <c r="F29" i="5" s="1"/>
  <c r="C29" i="5"/>
  <c r="H29" i="5" s="1"/>
  <c r="I29" i="5" s="1"/>
  <c r="J29" i="5" s="1"/>
  <c r="E28" i="5"/>
  <c r="F28" i="5" s="1"/>
  <c r="C28" i="5"/>
  <c r="H28" i="5" s="1"/>
  <c r="I28" i="5" s="1"/>
  <c r="J28" i="5" s="1"/>
  <c r="E20" i="5"/>
  <c r="F20" i="5" s="1"/>
  <c r="C20" i="5"/>
  <c r="H20" i="5" s="1"/>
  <c r="I20" i="5" s="1"/>
  <c r="J20" i="5" s="1"/>
  <c r="E18" i="5"/>
  <c r="F18" i="5" s="1"/>
  <c r="C18" i="5"/>
  <c r="H18" i="5" s="1"/>
  <c r="I18" i="5" s="1"/>
  <c r="J18" i="5" s="1"/>
  <c r="E17" i="5"/>
  <c r="F17" i="5" s="1"/>
  <c r="C17" i="5"/>
  <c r="H17" i="5" s="1"/>
  <c r="I17" i="5" s="1"/>
  <c r="J17" i="5" s="1"/>
  <c r="E16" i="5"/>
  <c r="F16" i="5" s="1"/>
  <c r="C16" i="5"/>
  <c r="J16" i="5" s="1"/>
  <c r="E8" i="5"/>
  <c r="F8" i="5" s="1"/>
  <c r="C8" i="5"/>
  <c r="H8" i="5" s="1"/>
  <c r="I8" i="5" s="1"/>
  <c r="J8" i="5" s="1"/>
  <c r="E7" i="5"/>
  <c r="F7" i="5" s="1"/>
  <c r="C7" i="5"/>
  <c r="H7" i="5" s="1"/>
  <c r="I7" i="5" s="1"/>
  <c r="J7" i="5" s="1"/>
  <c r="E6" i="5"/>
  <c r="F6" i="5" s="1"/>
  <c r="C6" i="5"/>
  <c r="H6" i="5" s="1"/>
  <c r="I6" i="5" s="1"/>
  <c r="J6" i="5" s="1"/>
  <c r="E5" i="5"/>
  <c r="F5" i="5" s="1"/>
  <c r="C5" i="5"/>
  <c r="H5" i="5" s="1"/>
  <c r="I5" i="5" s="1"/>
  <c r="J5" i="5" s="1"/>
  <c r="E4" i="5"/>
  <c r="F4" i="5" s="1"/>
  <c r="C4" i="5"/>
  <c r="H4" i="5" s="1"/>
  <c r="I4" i="5" s="1"/>
  <c r="J4" i="5" s="1"/>
  <c r="H42" i="5" l="1"/>
  <c r="I42" i="5" s="1"/>
  <c r="J42" i="5" s="1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N25" i="2"/>
  <c r="M25" i="2"/>
  <c r="L25" i="2"/>
  <c r="K25" i="2"/>
  <c r="J25" i="2"/>
  <c r="I25" i="2"/>
  <c r="N24" i="2"/>
  <c r="M24" i="2"/>
  <c r="L24" i="2"/>
  <c r="K24" i="2"/>
  <c r="J24" i="2"/>
  <c r="J69" i="4"/>
  <c r="J70" i="4"/>
  <c r="J71" i="4"/>
  <c r="J72" i="4"/>
  <c r="J68" i="4"/>
  <c r="J57" i="4"/>
  <c r="J58" i="4"/>
  <c r="J59" i="4"/>
  <c r="J60" i="4"/>
  <c r="J61" i="4"/>
  <c r="J56" i="4"/>
  <c r="J44" i="4"/>
  <c r="J45" i="4"/>
  <c r="J46" i="4"/>
  <c r="J47" i="4"/>
  <c r="J48" i="4"/>
  <c r="J43" i="4"/>
  <c r="J33" i="4"/>
  <c r="J35" i="4"/>
  <c r="J32" i="4"/>
  <c r="J30" i="4"/>
  <c r="J19" i="4"/>
  <c r="J20" i="4"/>
  <c r="J21" i="4"/>
  <c r="J22" i="4"/>
  <c r="J23" i="4"/>
  <c r="J18" i="4"/>
  <c r="J8" i="4"/>
  <c r="J9" i="4"/>
  <c r="J10" i="4"/>
  <c r="J7" i="4"/>
  <c r="J5" i="4"/>
  <c r="J4" i="4"/>
  <c r="I24" i="2"/>
  <c r="K23" i="2"/>
  <c r="L23" i="2"/>
  <c r="L22" i="2"/>
  <c r="L21" i="2"/>
  <c r="L20" i="2"/>
  <c r="L19" i="2"/>
  <c r="L18" i="2"/>
  <c r="K22" i="2"/>
  <c r="K20" i="2"/>
  <c r="K19" i="2"/>
  <c r="K18" i="2"/>
  <c r="J72" i="1"/>
  <c r="J71" i="1"/>
  <c r="J70" i="1"/>
  <c r="J69" i="1"/>
  <c r="J68" i="1"/>
  <c r="J67" i="1"/>
  <c r="J55" i="1"/>
  <c r="J56" i="1"/>
  <c r="J57" i="1"/>
  <c r="J58" i="1"/>
  <c r="J59" i="1"/>
  <c r="J54" i="1"/>
  <c r="J45" i="1"/>
  <c r="J46" i="1"/>
  <c r="J44" i="1"/>
  <c r="J41" i="1"/>
  <c r="J40" i="1"/>
  <c r="J33" i="1"/>
  <c r="J32" i="1"/>
  <c r="J31" i="1"/>
  <c r="J30" i="1"/>
  <c r="J29" i="1"/>
  <c r="J28" i="1"/>
  <c r="J20" i="1"/>
  <c r="J19" i="1"/>
  <c r="J18" i="1"/>
  <c r="J17" i="1"/>
  <c r="J16" i="1"/>
  <c r="J5" i="1"/>
  <c r="J6" i="1"/>
  <c r="J7" i="1"/>
  <c r="J8" i="1"/>
  <c r="J4" i="1"/>
  <c r="H5" i="3"/>
  <c r="H6" i="3"/>
  <c r="H7" i="3"/>
  <c r="H8" i="3"/>
  <c r="H9" i="3"/>
  <c r="H4" i="3"/>
  <c r="F7" i="3" l="1"/>
  <c r="G7" i="3" s="1"/>
  <c r="C7" i="3"/>
  <c r="D7" i="3" s="1"/>
  <c r="C6" i="3"/>
  <c r="D6" i="3"/>
  <c r="F6" i="3"/>
  <c r="G6" i="3" s="1"/>
  <c r="F9" i="3"/>
  <c r="G9" i="3" s="1"/>
  <c r="F8" i="3"/>
  <c r="G8" i="3" s="1"/>
  <c r="F5" i="3"/>
  <c r="G5" i="3" s="1"/>
  <c r="F4" i="3"/>
  <c r="G4" i="3" s="1"/>
  <c r="C70" i="4" l="1"/>
  <c r="H70" i="4" s="1"/>
  <c r="I70" i="4" s="1"/>
  <c r="C58" i="4"/>
  <c r="H58" i="4" s="1"/>
  <c r="I58" i="4" s="1"/>
  <c r="C45" i="4"/>
  <c r="H45" i="4" s="1"/>
  <c r="I45" i="4" s="1"/>
  <c r="C32" i="4"/>
  <c r="H32" i="4" s="1"/>
  <c r="I32" i="4" s="1"/>
  <c r="C20" i="4"/>
  <c r="H20" i="4" s="1"/>
  <c r="I20" i="4" s="1"/>
  <c r="C7" i="4"/>
  <c r="H7" i="4" s="1"/>
  <c r="I7" i="4" s="1"/>
  <c r="E72" i="4"/>
  <c r="F72" i="4" s="1"/>
  <c r="F71" i="4"/>
  <c r="E71" i="4"/>
  <c r="E70" i="4"/>
  <c r="F70" i="4" s="1"/>
  <c r="F69" i="4"/>
  <c r="E69" i="4"/>
  <c r="F68" i="4"/>
  <c r="E68" i="4"/>
  <c r="E61" i="4"/>
  <c r="F61" i="4" s="1"/>
  <c r="E60" i="4"/>
  <c r="F60" i="4" s="1"/>
  <c r="F59" i="4"/>
  <c r="E59" i="4"/>
  <c r="E58" i="4"/>
  <c r="F58" i="4" s="1"/>
  <c r="F57" i="4"/>
  <c r="E57" i="4"/>
  <c r="E56" i="4"/>
  <c r="F56" i="4" s="1"/>
  <c r="F55" i="4"/>
  <c r="E55" i="4"/>
  <c r="E48" i="4"/>
  <c r="F48" i="4" s="1"/>
  <c r="E47" i="4"/>
  <c r="F47" i="4" s="1"/>
  <c r="F46" i="4"/>
  <c r="E46" i="4"/>
  <c r="E45" i="4"/>
  <c r="F45" i="4" s="1"/>
  <c r="F44" i="4"/>
  <c r="E44" i="4"/>
  <c r="E43" i="4"/>
  <c r="F43" i="4" s="1"/>
  <c r="F35" i="4"/>
  <c r="E35" i="4"/>
  <c r="E34" i="4"/>
  <c r="F34" i="4" s="1"/>
  <c r="E33" i="4"/>
  <c r="F33" i="4" s="1"/>
  <c r="E32" i="4"/>
  <c r="F32" i="4" s="1"/>
  <c r="E31" i="4"/>
  <c r="F31" i="4" s="1"/>
  <c r="F30" i="4"/>
  <c r="E30" i="4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0" i="4"/>
  <c r="F10" i="4" s="1"/>
  <c r="F9" i="4"/>
  <c r="E9" i="4"/>
  <c r="E8" i="4"/>
  <c r="F8" i="4" s="1"/>
  <c r="E7" i="4"/>
  <c r="F7" i="4" s="1"/>
  <c r="E6" i="4"/>
  <c r="F6" i="4" s="1"/>
  <c r="E5" i="4"/>
  <c r="F5" i="4" s="1"/>
  <c r="F4" i="4"/>
  <c r="E4" i="4"/>
  <c r="E46" i="1" l="1"/>
  <c r="F46" i="1" s="1"/>
  <c r="C30" i="1"/>
  <c r="H30" i="1" s="1"/>
  <c r="I30" i="1" s="1"/>
  <c r="C19" i="1"/>
  <c r="H19" i="1" s="1"/>
  <c r="I19" i="1" s="1"/>
  <c r="C6" i="1"/>
  <c r="H6" i="1" s="1"/>
  <c r="I6" i="1" s="1"/>
  <c r="C70" i="1"/>
  <c r="H70" i="1" s="1"/>
  <c r="I70" i="1" s="1"/>
  <c r="C57" i="1"/>
  <c r="H57" i="1" s="1"/>
  <c r="I57" i="1" s="1"/>
  <c r="C5" i="3"/>
  <c r="D5" i="3" s="1"/>
  <c r="C8" i="3"/>
  <c r="D8" i="3" s="1"/>
  <c r="C21" i="1" s="1"/>
  <c r="H21" i="1" s="1"/>
  <c r="I21" i="1" s="1"/>
  <c r="C9" i="3"/>
  <c r="D9" i="3" s="1"/>
  <c r="C4" i="3"/>
  <c r="D4" i="3" s="1"/>
  <c r="C29" i="1" s="1"/>
  <c r="H29" i="1" s="1"/>
  <c r="I29" i="1" s="1"/>
  <c r="I20" i="2" s="1"/>
  <c r="M19" i="2" l="1"/>
  <c r="J21" i="1"/>
  <c r="C59" i="1"/>
  <c r="H59" i="1" s="1"/>
  <c r="I59" i="1" s="1"/>
  <c r="M22" i="2" s="1"/>
  <c r="C71" i="1"/>
  <c r="H71" i="1" s="1"/>
  <c r="I71" i="1" s="1"/>
  <c r="M23" i="2" s="1"/>
  <c r="C34" i="4"/>
  <c r="H34" i="4" s="1"/>
  <c r="I34" i="4" s="1"/>
  <c r="J34" i="4" s="1"/>
  <c r="C47" i="4"/>
  <c r="H47" i="4" s="1"/>
  <c r="I47" i="4" s="1"/>
  <c r="C9" i="4"/>
  <c r="H9" i="4" s="1"/>
  <c r="I9" i="4" s="1"/>
  <c r="C60" i="4"/>
  <c r="H60" i="4" s="1"/>
  <c r="I60" i="4" s="1"/>
  <c r="C23" i="4"/>
  <c r="H23" i="4" s="1"/>
  <c r="I23" i="4" s="1"/>
  <c r="C8" i="1"/>
  <c r="H8" i="1" s="1"/>
  <c r="I8" i="1" s="1"/>
  <c r="N18" i="2" s="1"/>
  <c r="C58" i="1"/>
  <c r="H58" i="1" s="1"/>
  <c r="I58" i="1" s="1"/>
  <c r="N22" i="2" s="1"/>
  <c r="C20" i="1"/>
  <c r="H20" i="1" s="1"/>
  <c r="I20" i="1" s="1"/>
  <c r="N19" i="2" s="1"/>
  <c r="C33" i="1"/>
  <c r="H33" i="1" s="1"/>
  <c r="I33" i="1" s="1"/>
  <c r="N20" i="2" s="1"/>
  <c r="C72" i="1"/>
  <c r="H72" i="1" s="1"/>
  <c r="I72" i="1" s="1"/>
  <c r="N23" i="2" s="1"/>
  <c r="C46" i="1"/>
  <c r="H46" i="1" s="1"/>
  <c r="I46" i="1" s="1"/>
  <c r="N21" i="2" s="1"/>
  <c r="C4" i="4"/>
  <c r="H4" i="4" s="1"/>
  <c r="I4" i="4" s="1"/>
  <c r="C56" i="4"/>
  <c r="H56" i="4" s="1"/>
  <c r="I56" i="4" s="1"/>
  <c r="C69" i="4"/>
  <c r="H69" i="4" s="1"/>
  <c r="I69" i="4" s="1"/>
  <c r="C18" i="4"/>
  <c r="H18" i="4" s="1"/>
  <c r="I18" i="4" s="1"/>
  <c r="C30" i="4"/>
  <c r="H30" i="4" s="1"/>
  <c r="I30" i="4" s="1"/>
  <c r="C43" i="4"/>
  <c r="H43" i="4" s="1"/>
  <c r="I43" i="4" s="1"/>
  <c r="C28" i="1"/>
  <c r="H28" i="1" s="1"/>
  <c r="I28" i="1" s="1"/>
  <c r="J20" i="2" s="1"/>
  <c r="C54" i="1"/>
  <c r="H54" i="1" s="1"/>
  <c r="I54" i="1" s="1"/>
  <c r="J22" i="2" s="1"/>
  <c r="C68" i="1"/>
  <c r="H68" i="1" s="1"/>
  <c r="I68" i="1" s="1"/>
  <c r="J23" i="2" s="1"/>
  <c r="C40" i="1"/>
  <c r="H40" i="1" s="1"/>
  <c r="I40" i="1" s="1"/>
  <c r="J21" i="2" s="1"/>
  <c r="C4" i="1"/>
  <c r="H4" i="1" s="1"/>
  <c r="I4" i="1" s="1"/>
  <c r="J18" i="2" s="1"/>
  <c r="C16" i="1"/>
  <c r="H16" i="1" s="1"/>
  <c r="I16" i="1" s="1"/>
  <c r="J19" i="2" s="1"/>
  <c r="C33" i="4"/>
  <c r="H33" i="4" s="1"/>
  <c r="I33" i="4" s="1"/>
  <c r="C46" i="4"/>
  <c r="H46" i="4" s="1"/>
  <c r="I46" i="4" s="1"/>
  <c r="C8" i="4"/>
  <c r="H8" i="4" s="1"/>
  <c r="I8" i="4" s="1"/>
  <c r="C59" i="4"/>
  <c r="H59" i="4" s="1"/>
  <c r="I59" i="4" s="1"/>
  <c r="C72" i="4"/>
  <c r="H72" i="4" s="1"/>
  <c r="I72" i="4" s="1"/>
  <c r="C21" i="4"/>
  <c r="H21" i="4" s="1"/>
  <c r="I21" i="4" s="1"/>
  <c r="C44" i="1"/>
  <c r="H44" i="1" s="1"/>
  <c r="I44" i="1" s="1"/>
  <c r="C69" i="1"/>
  <c r="H69" i="1" s="1"/>
  <c r="I69" i="1" s="1"/>
  <c r="C7" i="1"/>
  <c r="H7" i="1" s="1"/>
  <c r="I7" i="1" s="1"/>
  <c r="C18" i="1"/>
  <c r="H18" i="1" s="1"/>
  <c r="I18" i="1" s="1"/>
  <c r="C56" i="1"/>
  <c r="H56" i="1" s="1"/>
  <c r="I56" i="1" s="1"/>
  <c r="C31" i="1"/>
  <c r="H31" i="1" s="1"/>
  <c r="I31" i="1" s="1"/>
  <c r="C9" i="1"/>
  <c r="H9" i="1" s="1"/>
  <c r="I9" i="1" s="1"/>
  <c r="C45" i="1"/>
  <c r="H45" i="1" s="1"/>
  <c r="I45" i="1" s="1"/>
  <c r="M21" i="2" s="1"/>
  <c r="C57" i="4"/>
  <c r="H57" i="4" s="1"/>
  <c r="I57" i="4" s="1"/>
  <c r="C19" i="4"/>
  <c r="H19" i="4" s="1"/>
  <c r="I19" i="4" s="1"/>
  <c r="C68" i="4"/>
  <c r="H68" i="4" s="1"/>
  <c r="I68" i="4" s="1"/>
  <c r="C44" i="4"/>
  <c r="H44" i="4" s="1"/>
  <c r="I44" i="4" s="1"/>
  <c r="C5" i="4"/>
  <c r="H5" i="4" s="1"/>
  <c r="I5" i="4" s="1"/>
  <c r="C17" i="1"/>
  <c r="H17" i="1" s="1"/>
  <c r="I17" i="1" s="1"/>
  <c r="I19" i="2" s="1"/>
  <c r="C32" i="1"/>
  <c r="H32" i="1" s="1"/>
  <c r="I32" i="1" s="1"/>
  <c r="M20" i="2" s="1"/>
  <c r="C5" i="1"/>
  <c r="H5" i="1" s="1"/>
  <c r="I5" i="1" s="1"/>
  <c r="I18" i="2" s="1"/>
  <c r="C55" i="1"/>
  <c r="H55" i="1" s="1"/>
  <c r="I55" i="1" s="1"/>
  <c r="I22" i="2" s="1"/>
  <c r="C41" i="1"/>
  <c r="H41" i="1" s="1"/>
  <c r="I41" i="1" s="1"/>
  <c r="I21" i="2" s="1"/>
  <c r="C71" i="4"/>
  <c r="H71" i="4" s="1"/>
  <c r="I71" i="4" s="1"/>
  <c r="C35" i="4"/>
  <c r="H35" i="4" s="1"/>
  <c r="I35" i="4" s="1"/>
  <c r="C48" i="4"/>
  <c r="H48" i="4" s="1"/>
  <c r="I48" i="4" s="1"/>
  <c r="C10" i="4"/>
  <c r="H10" i="4" s="1"/>
  <c r="I10" i="4" s="1"/>
  <c r="C61" i="4"/>
  <c r="H61" i="4" s="1"/>
  <c r="I61" i="4" s="1"/>
  <c r="C22" i="4"/>
  <c r="H22" i="4" s="1"/>
  <c r="I22" i="4" s="1"/>
  <c r="C67" i="1"/>
  <c r="H67" i="1" s="1"/>
  <c r="I67" i="1" s="1"/>
  <c r="I23" i="2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5" i="1"/>
  <c r="F5" i="1" s="1"/>
  <c r="E6" i="1"/>
  <c r="F6" i="1" s="1"/>
  <c r="E7" i="1"/>
  <c r="F7" i="1" s="1"/>
  <c r="E8" i="1"/>
  <c r="F8" i="1" s="1"/>
  <c r="E9" i="1"/>
  <c r="F9" i="1" s="1"/>
  <c r="E4" i="1"/>
  <c r="F4" i="1" s="1"/>
  <c r="M18" i="2" l="1"/>
  <c r="J9" i="1"/>
</calcChain>
</file>

<file path=xl/sharedStrings.xml><?xml version="1.0" encoding="utf-8"?>
<sst xmlns="http://schemas.openxmlformats.org/spreadsheetml/2006/main" count="373" uniqueCount="95">
  <si>
    <t>ФИО</t>
  </si>
  <si>
    <t>Заметил (+/=)</t>
  </si>
  <si>
    <t>Время (sec)</t>
  </si>
  <si>
    <t>"Ложная тревога" (+)</t>
  </si>
  <si>
    <t>Сумма ошибок</t>
  </si>
  <si>
    <t>Нагрузка TLX</t>
  </si>
  <si>
    <t>Средство наблюдения</t>
  </si>
  <si>
    <t>ОКО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</si>
  <si>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</si>
  <si>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</si>
  <si>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</si>
  <si>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</si>
  <si>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</si>
  <si>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</si>
  <si>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</si>
  <si>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</si>
  <si>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</si>
  <si>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</si>
  <si>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</si>
  <si>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</si>
  <si>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</si>
  <si>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</si>
  <si>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</si>
  <si>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</si>
  <si>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</si>
  <si>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</si>
  <si>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</si>
  <si>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</si>
  <si>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</si>
  <si>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</si>
  <si>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</si>
  <si>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</si>
  <si>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Время начала теста</t>
  </si>
  <si>
    <t>Гончаров Евгений</t>
  </si>
  <si>
    <t>Анарбаева Нигина</t>
  </si>
  <si>
    <t>Задорожная Юлия</t>
  </si>
  <si>
    <t>Ерофеева Лиза</t>
  </si>
  <si>
    <t>AFR01 / ANA58</t>
  </si>
  <si>
    <t>+</t>
  </si>
  <si>
    <t>Жирнов Дмитрий</t>
  </si>
  <si>
    <t>AFL2427 / SDM27</t>
  </si>
  <si>
    <t>Маркадинов Антон</t>
  </si>
  <si>
    <t>KLM67 / AFL2427 / SDM27</t>
  </si>
  <si>
    <t>Конфликт</t>
  </si>
  <si>
    <t>Фикс. оператором</t>
  </si>
  <si>
    <t>От начала</t>
  </si>
  <si>
    <t>Нормализ.</t>
  </si>
  <si>
    <t>Из Audio</t>
  </si>
  <si>
    <t>Предсказ.</t>
  </si>
  <si>
    <t>Предсказ. сек.</t>
  </si>
  <si>
    <t>нет</t>
  </si>
  <si>
    <t>№ конфликта</t>
  </si>
  <si>
    <t>Время на экране</t>
  </si>
  <si>
    <t>Время от начала</t>
  </si>
  <si>
    <t>Ист. Время</t>
  </si>
  <si>
    <t>Михаил Михайлов(?)</t>
  </si>
  <si>
    <t>Иван Слынко</t>
  </si>
  <si>
    <t>Мария Ананьева</t>
  </si>
  <si>
    <t>AFL2427 / SDM589</t>
  </si>
  <si>
    <t>Конфликт №1 не обнаружен</t>
  </si>
  <si>
    <t>Борис Вахтеров</t>
  </si>
  <si>
    <t>Роман Гаспарьян</t>
  </si>
  <si>
    <t>AFL2429 / AFL2415</t>
  </si>
  <si>
    <t>Руслан Шабунин</t>
  </si>
  <si>
    <t>Конфликт №6 не обнаружен</t>
  </si>
  <si>
    <t>GZP155</t>
  </si>
  <si>
    <t>SBI86</t>
  </si>
  <si>
    <t>FIN123</t>
  </si>
  <si>
    <t>AFR01</t>
  </si>
  <si>
    <t>KLM67</t>
  </si>
  <si>
    <t>THA05</t>
  </si>
  <si>
    <t>ANA58</t>
  </si>
  <si>
    <t>AFL2406</t>
  </si>
  <si>
    <t>DNV4863</t>
  </si>
  <si>
    <t>SDM589</t>
  </si>
  <si>
    <t>AFL2433</t>
  </si>
  <si>
    <t>Крайнее время реакции</t>
  </si>
  <si>
    <t>Время кофликта</t>
  </si>
  <si>
    <t>Конфликт №3 не обнаружен</t>
  </si>
  <si>
    <t>Конфликты № 3 и № 4 поменял местами по сравнению с бумажными заметками - для совместимости с измерениями на тренажере</t>
  </si>
  <si>
    <t>Минимальное время предсказания</t>
  </si>
  <si>
    <t>Конфликт не обнаружен</t>
  </si>
  <si>
    <t>Конфликт обнаружен с опозданием.</t>
  </si>
  <si>
    <t>Положительное число - конфликт еще не наступил, на крайнее время реакции уже прошло</t>
  </si>
  <si>
    <t>Отрицательное число - конфликт уже прошел</t>
  </si>
  <si>
    <t>Татьяна Пуцанкова</t>
  </si>
  <si>
    <t>Александра Колесова</t>
  </si>
  <si>
    <t>Анастасия Неснанова</t>
  </si>
  <si>
    <t>ANA58/DNV4863</t>
  </si>
  <si>
    <t>Дарья Татаринова</t>
  </si>
  <si>
    <t>Конфликт № 1 не обнаружен</t>
  </si>
  <si>
    <t>Конфликт № 4 не обнаружен</t>
  </si>
  <si>
    <t>Конфликт № 5 не обнаружен</t>
  </si>
  <si>
    <t>Конфликт № 3 не обнаружен</t>
  </si>
  <si>
    <t>Никита Конюшкин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</si>
</sst>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5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45" fontId="0" fillId="0" borderId="1" xfId="0" applyNumberFormat="1" applyBorder="1"/>
    <xf numFmtId="45" fontId="0" fillId="0" borderId="2" xfId="0" applyNumberFormat="1" applyBorder="1"/>
    <xf numFmtId="164" fontId="0" fillId="0" borderId="2" xfId="0" applyNumberFormat="1" applyBorder="1"/>
    <xf numFmtId="45" fontId="2" fillId="0" borderId="1" xfId="0" applyNumberFormat="1" applyFont="1" applyBorder="1"/>
    <xf numFmtId="21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1" fillId="0" borderId="0" xfId="0" applyFont="1"/>
    <xf numFmtId="1" fontId="3" fillId="0" borderId="1" xfId="0" applyNumberFormat="1" applyFont="1" applyBorder="1"/>
    <xf numFmtId="45" fontId="0" fillId="0" borderId="0" xfId="0" applyNumberFormat="1" applyBorder="1"/>
    <xf numFmtId="0" fontId="0" fillId="0" borderId="0" xfId="0" applyAlignment="1">
      <alignment vertical="top"/>
    </xf>
    <xf numFmtId="0" fontId="3" fillId="0" borderId="1" xfId="0" applyFont="1" applyBorder="1"/>
    <xf numFmtId="1" fontId="0" fillId="0" borderId="0" xfId="0" applyNumberFormat="1"/>
    <xf numFmtId="1" fontId="0" fillId="3" borderId="1" xfId="0" applyNumberFormat="1" applyFill="1" applyBorder="1"/>
    <xf numFmtId="0" fontId="4" fillId="4" borderId="1" xfId="0" applyFont="1" applyFill="1" applyBorder="1"/>
    <xf numFmtId="1" fontId="2" fillId="0" borderId="1" xfId="0" applyNumberFormat="1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34" zoomScaleNormal="100" workbookViewId="0">
      <selection activeCell="P55" sqref="P55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15</v>
      </c>
    </row>
    <row r="2" spans="1:10" ht="19.5" customHeight="1" thickBot="1" x14ac:dyDescent="0.3">
      <c r="A2" s="6" t="s">
        <v>0</v>
      </c>
      <c r="B2" s="4" t="s">
        <v>33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3.8773148148148143E-3</v>
      </c>
      <c r="E4" s="23">
        <f>D4-E$2</f>
        <v>3.1828703703703698E-3</v>
      </c>
      <c r="F4" s="23">
        <f>E4/2</f>
        <v>1.5914351851851849E-3</v>
      </c>
      <c r="G4" s="23">
        <v>1.5509259259259261E-3</v>
      </c>
      <c r="H4" s="23">
        <f>C4-G4</f>
        <v>2.3553240740740739E-3</v>
      </c>
      <c r="I4" s="29">
        <f>MINUTE(H4)*60+SECOND(H4)</f>
        <v>204</v>
      </c>
      <c r="J4" s="1" t="str">
        <f>IF(I4&lt;VLOOKUP(B4,Время!A$4:H$9,8,FALSE),"Поздно","")</f>
        <v/>
      </c>
    </row>
    <row r="5" spans="1:10" x14ac:dyDescent="0.25">
      <c r="B5" s="1">
        <v>1</v>
      </c>
      <c r="C5" s="23">
        <f>VLOOKUP(B5,Время!A$4:D$9,4,FALSE)</f>
        <v>3.3564814814814603E-3</v>
      </c>
      <c r="D5" s="23">
        <v>6.2499999999999995E-3</v>
      </c>
      <c r="E5" s="23">
        <f t="shared" ref="E5:E9" si="0">D5-E$2</f>
        <v>5.5555555555555549E-3</v>
      </c>
      <c r="F5" s="23">
        <f t="shared" ref="F5:F9" si="1">E5/2</f>
        <v>2.7777777777777775E-3</v>
      </c>
      <c r="G5" s="23">
        <v>2.7314814814814819E-3</v>
      </c>
      <c r="H5" s="23">
        <f t="shared" ref="H5:H9" si="2">C5-G5</f>
        <v>6.2499999999997844E-4</v>
      </c>
      <c r="I5" s="29">
        <f t="shared" ref="I5:I9" si="3">MINUTE(H5)*60+SECOND(H5)</f>
        <v>54</v>
      </c>
      <c r="J5" s="1" t="str">
        <f>IF(I5&lt;VLOOKUP(B5,Время!A$4:H$9,8,FALSE),"Поздно","")</f>
        <v/>
      </c>
    </row>
    <row r="6" spans="1:10" x14ac:dyDescent="0.25">
      <c r="B6" s="1">
        <v>3</v>
      </c>
      <c r="C6" s="23">
        <f>VLOOKUP(B6,Время!A$4:D$9,4,FALSE)</f>
        <v>8.7094907407407329E-3</v>
      </c>
      <c r="D6" s="23">
        <v>9.2013888888888892E-3</v>
      </c>
      <c r="E6" s="23">
        <f t="shared" si="0"/>
        <v>8.5069444444444454E-3</v>
      </c>
      <c r="F6" s="23">
        <f t="shared" si="1"/>
        <v>4.2534722222222227E-3</v>
      </c>
      <c r="G6" s="23">
        <v>4.1666666666666666E-3</v>
      </c>
      <c r="H6" s="23">
        <f t="shared" si="2"/>
        <v>4.5428240740740663E-3</v>
      </c>
      <c r="I6" s="29">
        <f t="shared" si="3"/>
        <v>392</v>
      </c>
      <c r="J6" s="1" t="str">
        <f>IF(I6&lt;VLOOKUP(B6,Время!A$4:H$9,8,FALSE),"Поздно","")</f>
        <v/>
      </c>
    </row>
    <row r="7" spans="1:10" x14ac:dyDescent="0.25">
      <c r="B7" s="1">
        <v>4</v>
      </c>
      <c r="C7" s="23">
        <f>VLOOKUP(B7,Время!A$4:D$9,4,FALSE)</f>
        <v>6.7997685185184897E-3</v>
      </c>
      <c r="D7" s="23">
        <v>1.2731481481481481E-2</v>
      </c>
      <c r="E7" s="23">
        <f t="shared" si="0"/>
        <v>1.2037037037037037E-2</v>
      </c>
      <c r="F7" s="23">
        <f t="shared" si="1"/>
        <v>6.0185185185185185E-3</v>
      </c>
      <c r="G7" s="23">
        <v>5.9722222222222225E-3</v>
      </c>
      <c r="H7" s="23">
        <f t="shared" si="2"/>
        <v>8.2754629629626722E-4</v>
      </c>
      <c r="I7" s="29">
        <f t="shared" si="3"/>
        <v>71</v>
      </c>
      <c r="J7" s="1" t="str">
        <f>IF(I7&lt;VLOOKUP(B7,Время!A$4:H$9,8,FALSE),"Поздно","")</f>
        <v/>
      </c>
    </row>
    <row r="8" spans="1:10" x14ac:dyDescent="0.25">
      <c r="B8" s="1">
        <v>6</v>
      </c>
      <c r="C8" s="23">
        <f>VLOOKUP(B8,Время!A$4:D$9,4,FALSE)</f>
        <v>9.4907407407407163E-3</v>
      </c>
      <c r="D8" s="23">
        <v>1.4988425925925926E-2</v>
      </c>
      <c r="E8" s="23">
        <f t="shared" si="0"/>
        <v>1.4293981481481482E-2</v>
      </c>
      <c r="F8" s="23">
        <f t="shared" si="1"/>
        <v>7.1469907407407411E-3</v>
      </c>
      <c r="G8" s="23">
        <v>7.0949074074074074E-3</v>
      </c>
      <c r="H8" s="23">
        <f t="shared" si="2"/>
        <v>2.3958333333333089E-3</v>
      </c>
      <c r="I8" s="29">
        <f t="shared" si="3"/>
        <v>207</v>
      </c>
      <c r="J8" s="1" t="str">
        <f>IF(I8&lt;VLOOKUP(B8,Время!A$4:H$9,8,FALSE),"Поздно","")</f>
        <v/>
      </c>
    </row>
    <row r="9" spans="1:10" ht="15.75" thickBot="1" x14ac:dyDescent="0.3">
      <c r="B9" s="2">
        <v>5</v>
      </c>
      <c r="C9" s="23">
        <f>VLOOKUP(B9,Время!A$4:D$9,4,FALSE)</f>
        <v>8.9409722222222043E-3</v>
      </c>
      <c r="D9" s="23">
        <v>1.7939814814814815E-2</v>
      </c>
      <c r="E9" s="23">
        <f t="shared" si="0"/>
        <v>1.7245370370370369E-2</v>
      </c>
      <c r="F9" s="23">
        <f t="shared" si="1"/>
        <v>8.6226851851851846E-3</v>
      </c>
      <c r="G9" s="23">
        <v>8.5879629629629622E-3</v>
      </c>
      <c r="H9" s="23">
        <f t="shared" si="2"/>
        <v>3.5300925925924216E-4</v>
      </c>
      <c r="I9" s="29">
        <f t="shared" si="3"/>
        <v>30</v>
      </c>
      <c r="J9" s="1" t="str">
        <f>IF(I9&lt;VLOOKUP(B9,Время!A$4:H$9,8,FALSE),"Поздно","")</f>
        <v/>
      </c>
    </row>
    <row r="10" spans="1:10" ht="15.75" thickBot="1" x14ac:dyDescent="0.3">
      <c r="A10" s="3" t="s">
        <v>4</v>
      </c>
      <c r="B10" s="3"/>
      <c r="C10" s="28"/>
    </row>
    <row r="11" spans="1:10" ht="15.75" thickBot="1" x14ac:dyDescent="0.3">
      <c r="A11" s="3" t="s">
        <v>5</v>
      </c>
      <c r="B11" s="3"/>
      <c r="C11" s="28"/>
    </row>
    <row r="13" spans="1:10" ht="15.75" thickBot="1" x14ac:dyDescent="0.3">
      <c r="A13" s="30">
        <v>16</v>
      </c>
    </row>
    <row r="14" spans="1:10" ht="15.75" thickBot="1" x14ac:dyDescent="0.3">
      <c r="A14" s="6" t="s">
        <v>0</v>
      </c>
      <c r="B14" s="4" t="s">
        <v>34</v>
      </c>
      <c r="C14" s="4"/>
      <c r="D14" s="4" t="s">
        <v>6</v>
      </c>
      <c r="E14" s="4"/>
      <c r="F14" s="25">
        <v>0.5</v>
      </c>
      <c r="G14" s="4"/>
      <c r="H14" s="4"/>
      <c r="I14" s="4"/>
      <c r="J14" s="4" t="s">
        <v>7</v>
      </c>
    </row>
    <row r="15" spans="1:10" x14ac:dyDescent="0.25">
      <c r="B15" s="5" t="s">
        <v>1</v>
      </c>
      <c r="C15" s="7" t="s">
        <v>43</v>
      </c>
      <c r="D15" s="7" t="s">
        <v>2</v>
      </c>
      <c r="E15" s="7" t="s">
        <v>45</v>
      </c>
      <c r="F15" s="7" t="s">
        <v>46</v>
      </c>
      <c r="G15" s="7" t="s">
        <v>47</v>
      </c>
      <c r="H15" s="7" t="s">
        <v>48</v>
      </c>
      <c r="I15" s="7" t="s">
        <v>49</v>
      </c>
      <c r="J15" s="7" t="s">
        <v>3</v>
      </c>
    </row>
    <row r="16" spans="1:10" x14ac:dyDescent="0.25">
      <c r="B16" s="1">
        <v>2</v>
      </c>
      <c r="C16" s="23">
        <f>VLOOKUP(B16,Время!A$4:D$9,4,FALSE)</f>
        <v>3.90625E-3</v>
      </c>
      <c r="D16" s="23">
        <v>4.8611111111111112E-3</v>
      </c>
      <c r="E16" s="23">
        <f>D16-E$2</f>
        <v>4.1666666666666666E-3</v>
      </c>
      <c r="F16" s="23">
        <f>E16/2</f>
        <v>2.0833333333333333E-3</v>
      </c>
      <c r="G16" s="23">
        <v>2.0370370370370373E-3</v>
      </c>
      <c r="H16" s="23">
        <f>C16-G16</f>
        <v>1.8692129629629627E-3</v>
      </c>
      <c r="I16" s="29">
        <f>MINUTE(H16)*60+SECOND(H16)</f>
        <v>161</v>
      </c>
      <c r="J16" s="1" t="str">
        <f>IF(I16&lt;VLOOKUP(B16,Время!A$4:H$9,8,FALSE),"Поздно","")</f>
        <v/>
      </c>
    </row>
    <row r="17" spans="1:10" x14ac:dyDescent="0.25">
      <c r="B17" s="1">
        <v>1</v>
      </c>
      <c r="C17" s="23">
        <f>VLOOKUP(B17,Время!A$4:D$9,4,FALSE)</f>
        <v>3.3564814814814603E-3</v>
      </c>
      <c r="D17" s="23">
        <v>6.6550925925925935E-3</v>
      </c>
      <c r="E17" s="23">
        <f t="shared" ref="E17:E21" si="4">D17-E$2</f>
        <v>5.9606481481481489E-3</v>
      </c>
      <c r="F17" s="23">
        <f t="shared" ref="F17:F21" si="5">E17/2</f>
        <v>2.9803240740740745E-3</v>
      </c>
      <c r="G17" s="23">
        <v>2.9398148148148148E-3</v>
      </c>
      <c r="H17" s="23">
        <f t="shared" ref="H17:H21" si="6">C17-G17</f>
        <v>4.166666666666455E-4</v>
      </c>
      <c r="I17" s="29">
        <f t="shared" ref="I17:I21" si="7">MINUTE(H17)*60+SECOND(H17)</f>
        <v>36</v>
      </c>
      <c r="J17" s="1" t="str">
        <f>IF(I17&lt;VLOOKUP(B17,Время!A$4:H$9,8,FALSE),"Поздно","")</f>
        <v/>
      </c>
    </row>
    <row r="18" spans="1:10" x14ac:dyDescent="0.25">
      <c r="B18" s="1">
        <v>4</v>
      </c>
      <c r="C18" s="23">
        <f>VLOOKUP(B18,Время!A$4:D$9,4,FALSE)</f>
        <v>6.7997685185184897E-3</v>
      </c>
      <c r="D18" s="23">
        <v>1.3078703703703703E-2</v>
      </c>
      <c r="E18" s="23">
        <f t="shared" si="4"/>
        <v>1.238425925925926E-2</v>
      </c>
      <c r="F18" s="23">
        <f t="shared" si="5"/>
        <v>6.1921296296296299E-3</v>
      </c>
      <c r="G18" s="23">
        <v>6.1574074074074074E-3</v>
      </c>
      <c r="H18" s="23">
        <f t="shared" si="6"/>
        <v>6.4236111111108229E-4</v>
      </c>
      <c r="I18" s="29">
        <f t="shared" si="7"/>
        <v>55</v>
      </c>
      <c r="J18" s="1" t="str">
        <f>IF(I18&lt;VLOOKUP(B18,Время!A$4:H$9,8,FALSE),"Поздно","")</f>
        <v/>
      </c>
    </row>
    <row r="19" spans="1:10" x14ac:dyDescent="0.25">
      <c r="B19" s="1">
        <v>3</v>
      </c>
      <c r="C19" s="23">
        <f>VLOOKUP(B19,Время!A$4:D$9,4,FALSE)</f>
        <v>8.7094907407407329E-3</v>
      </c>
      <c r="D19" s="23">
        <v>1.3888888888888888E-2</v>
      </c>
      <c r="E19" s="23">
        <f t="shared" si="4"/>
        <v>1.3194444444444444E-2</v>
      </c>
      <c r="F19" s="23">
        <f t="shared" si="5"/>
        <v>6.5972222222222222E-3</v>
      </c>
      <c r="G19" s="23">
        <v>5.9722222222222225E-3</v>
      </c>
      <c r="H19" s="23">
        <f t="shared" si="6"/>
        <v>2.7372685185185104E-3</v>
      </c>
      <c r="I19" s="29">
        <f t="shared" si="7"/>
        <v>236</v>
      </c>
      <c r="J19" s="1" t="str">
        <f>IF(I19&lt;VLOOKUP(B19,Время!A$4:H$9,8,FALSE),"Поздно","")</f>
        <v/>
      </c>
    </row>
    <row r="20" spans="1:10" x14ac:dyDescent="0.25">
      <c r="B20" s="1">
        <v>6</v>
      </c>
      <c r="C20" s="23">
        <f>VLOOKUP(B20,Время!A$4:D$9,4,FALSE)</f>
        <v>9.4907407407407163E-3</v>
      </c>
      <c r="D20" s="23">
        <v>1.4988425925925926E-2</v>
      </c>
      <c r="E20" s="23">
        <f t="shared" si="4"/>
        <v>1.4293981481481482E-2</v>
      </c>
      <c r="F20" s="23">
        <f t="shared" si="5"/>
        <v>7.1469907407407411E-3</v>
      </c>
      <c r="G20" s="23">
        <v>7.0949074074074074E-3</v>
      </c>
      <c r="H20" s="23">
        <f t="shared" si="6"/>
        <v>2.3958333333333089E-3</v>
      </c>
      <c r="I20" s="29">
        <f t="shared" si="7"/>
        <v>207</v>
      </c>
      <c r="J20" s="1" t="str">
        <f>IF(I20&lt;VLOOKUP(B20,Время!A$4:H$9,8,FALSE),"Поздно","")</f>
        <v/>
      </c>
    </row>
    <row r="21" spans="1:10" ht="15.75" thickBot="1" x14ac:dyDescent="0.3">
      <c r="B21" s="2">
        <v>5</v>
      </c>
      <c r="C21" s="23">
        <f>VLOOKUP(B21,Время!A$4:D$9,4,FALSE)</f>
        <v>8.9409722222222043E-3</v>
      </c>
      <c r="D21" s="23">
        <v>1.7939814814814815E-2</v>
      </c>
      <c r="E21" s="23">
        <f t="shared" si="4"/>
        <v>1.7245370370370369E-2</v>
      </c>
      <c r="F21" s="23">
        <f t="shared" si="5"/>
        <v>8.6226851851851846E-3</v>
      </c>
      <c r="G21" s="23">
        <v>8.5995370370370357E-3</v>
      </c>
      <c r="H21" s="23">
        <f t="shared" si="6"/>
        <v>3.4143518518516859E-4</v>
      </c>
      <c r="I21" s="29">
        <f t="shared" si="7"/>
        <v>29</v>
      </c>
      <c r="J21" s="1" t="str">
        <f>IF(I21&lt;VLOOKUP(B21,Время!A$4:H$9,8,FALSE),"Поздно","")</f>
        <v/>
      </c>
    </row>
    <row r="22" spans="1:10" ht="15.75" thickBot="1" x14ac:dyDescent="0.3">
      <c r="A22" s="3" t="s">
        <v>4</v>
      </c>
      <c r="B22" s="3"/>
      <c r="C22" s="28"/>
    </row>
    <row r="23" spans="1:10" ht="15.75" thickBot="1" x14ac:dyDescent="0.3">
      <c r="A23" s="3" t="s">
        <v>5</v>
      </c>
      <c r="B23" s="3"/>
      <c r="C23" s="28"/>
    </row>
    <row r="25" spans="1:10" ht="15.75" thickBot="1" x14ac:dyDescent="0.3">
      <c r="A25" s="30">
        <v>17</v>
      </c>
    </row>
    <row r="26" spans="1:10" ht="15.75" thickBot="1" x14ac:dyDescent="0.3">
      <c r="A26" s="6" t="s">
        <v>0</v>
      </c>
      <c r="B26" s="4" t="s">
        <v>35</v>
      </c>
      <c r="C26" s="4"/>
      <c r="D26" s="4" t="s">
        <v>6</v>
      </c>
      <c r="E26" s="4"/>
      <c r="F26" s="25">
        <v>0.5</v>
      </c>
      <c r="G26" s="4"/>
      <c r="H26" s="4"/>
      <c r="I26" s="4"/>
      <c r="J26" s="4" t="s">
        <v>7</v>
      </c>
    </row>
    <row r="27" spans="1:10" x14ac:dyDescent="0.25">
      <c r="B27" s="5" t="s">
        <v>1</v>
      </c>
      <c r="C27" s="7" t="s">
        <v>43</v>
      </c>
      <c r="D27" s="7" t="s">
        <v>2</v>
      </c>
      <c r="E27" s="7" t="s">
        <v>45</v>
      </c>
      <c r="F27" s="7" t="s">
        <v>46</v>
      </c>
      <c r="G27" s="7" t="s">
        <v>47</v>
      </c>
      <c r="H27" s="7" t="s">
        <v>48</v>
      </c>
      <c r="I27" s="7" t="s">
        <v>49</v>
      </c>
      <c r="J27" s="7" t="s">
        <v>3</v>
      </c>
    </row>
    <row r="28" spans="1:10" x14ac:dyDescent="0.25">
      <c r="B28" s="1">
        <v>2</v>
      </c>
      <c r="C28" s="23">
        <f>VLOOKUP(B28,Время!A$4:D$9,4,FALSE)</f>
        <v>3.90625E-3</v>
      </c>
      <c r="D28" s="23">
        <v>5.8449074074074072E-3</v>
      </c>
      <c r="E28" s="23">
        <f>D28-E$2</f>
        <v>5.1504629629629626E-3</v>
      </c>
      <c r="F28" s="23">
        <f>E28/2</f>
        <v>2.5752314814814813E-3</v>
      </c>
      <c r="G28" s="26">
        <v>2.5578703703703705E-3</v>
      </c>
      <c r="H28" s="23">
        <f>C28-G28</f>
        <v>1.3483796296296295E-3</v>
      </c>
      <c r="I28" s="29">
        <f>MINUTE(H28)*60+SECOND(H28)</f>
        <v>116</v>
      </c>
      <c r="J28" s="1" t="str">
        <f>IF(I28&lt;VLOOKUP(B28,Время!A$4:H$9,8,FALSE),"Поздно","")</f>
        <v/>
      </c>
    </row>
    <row r="29" spans="1:10" x14ac:dyDescent="0.25">
      <c r="B29" s="1">
        <v>1</v>
      </c>
      <c r="C29" s="23">
        <f>VLOOKUP(B29,Время!A$4:D$9,4,FALSE)</f>
        <v>3.3564814814814603E-3</v>
      </c>
      <c r="D29" s="23">
        <v>6.4814814814814813E-3</v>
      </c>
      <c r="E29" s="23">
        <f t="shared" ref="E29:E33" si="8">D29-E$2</f>
        <v>5.7870370370370367E-3</v>
      </c>
      <c r="F29" s="23">
        <f t="shared" ref="F29:F33" si="9">E29/2</f>
        <v>2.8935185185185184E-3</v>
      </c>
      <c r="G29" s="26">
        <v>2.8587962962962963E-3</v>
      </c>
      <c r="H29" s="23">
        <f t="shared" ref="H29:H33" si="10">C29-G29</f>
        <v>4.9768518518516396E-4</v>
      </c>
      <c r="I29" s="29">
        <f t="shared" ref="I29:I33" si="11">MINUTE(H29)*60+SECOND(H29)</f>
        <v>43</v>
      </c>
      <c r="J29" s="1" t="str">
        <f>IF(I29&lt;VLOOKUP(B29,Время!A$4:H$9,8,FALSE),"Поздно","")</f>
        <v/>
      </c>
    </row>
    <row r="30" spans="1:10" x14ac:dyDescent="0.25">
      <c r="B30" s="1">
        <v>3</v>
      </c>
      <c r="C30" s="23">
        <f>VLOOKUP(B30,Время!A$4:D$9,4,FALSE)</f>
        <v>8.7094907407407329E-3</v>
      </c>
      <c r="D30" s="23">
        <v>8.9699074074074073E-3</v>
      </c>
      <c r="E30" s="23">
        <f t="shared" si="8"/>
        <v>8.2754629629629636E-3</v>
      </c>
      <c r="F30" s="23">
        <f t="shared" si="9"/>
        <v>4.1377314814814818E-3</v>
      </c>
      <c r="G30" s="26">
        <v>4.1203703703703706E-3</v>
      </c>
      <c r="H30" s="23">
        <f t="shared" si="10"/>
        <v>4.5891203703703623E-3</v>
      </c>
      <c r="I30" s="29">
        <f t="shared" si="11"/>
        <v>396</v>
      </c>
      <c r="J30" s="1" t="str">
        <f>IF(I30&lt;VLOOKUP(B30,Время!A$4:H$9,8,FALSE),"Поздно","")</f>
        <v/>
      </c>
    </row>
    <row r="31" spans="1:10" x14ac:dyDescent="0.25">
      <c r="B31" s="1">
        <v>4</v>
      </c>
      <c r="C31" s="23">
        <f>VLOOKUP(B31,Время!A$4:D$9,4,FALSE)</f>
        <v>6.7997685185184897E-3</v>
      </c>
      <c r="D31" s="23">
        <v>1.2499999999999999E-2</v>
      </c>
      <c r="E31" s="23">
        <f t="shared" si="8"/>
        <v>1.1805555555555555E-2</v>
      </c>
      <c r="F31" s="23">
        <f t="shared" si="9"/>
        <v>5.9027777777777776E-3</v>
      </c>
      <c r="G31" s="26">
        <v>5.8680555555555543E-3</v>
      </c>
      <c r="H31" s="23">
        <f t="shared" si="10"/>
        <v>9.3171296296293542E-4</v>
      </c>
      <c r="I31" s="29">
        <f t="shared" si="11"/>
        <v>80</v>
      </c>
      <c r="J31" s="1" t="str">
        <f>IF(I31&lt;VLOOKUP(B31,Время!A$4:H$9,8,FALSE),"Поздно","")</f>
        <v/>
      </c>
    </row>
    <row r="32" spans="1:10" x14ac:dyDescent="0.25">
      <c r="B32" s="1">
        <v>5</v>
      </c>
      <c r="C32" s="23">
        <f>VLOOKUP(B32,Время!A$4:D$9,4,FALSE)</f>
        <v>8.9409722222222043E-3</v>
      </c>
      <c r="D32" s="23">
        <v>1.8055555555555557E-2</v>
      </c>
      <c r="E32" s="23">
        <f t="shared" si="8"/>
        <v>1.7361111111111112E-2</v>
      </c>
      <c r="F32" s="23">
        <f t="shared" si="9"/>
        <v>8.6805555555555559E-3</v>
      </c>
      <c r="G32" s="26">
        <v>8.6458333333333335E-3</v>
      </c>
      <c r="H32" s="23">
        <f t="shared" si="10"/>
        <v>2.9513888888887084E-4</v>
      </c>
      <c r="I32" s="29">
        <f t="shared" si="11"/>
        <v>25</v>
      </c>
      <c r="J32" s="1" t="str">
        <f>IF(I32&lt;VLOOKUP(B32,Время!A$4:H$9,8,FALSE),"Поздно","")</f>
        <v/>
      </c>
    </row>
    <row r="33" spans="1:10" ht="15.75" thickBot="1" x14ac:dyDescent="0.3">
      <c r="B33" s="2">
        <v>6</v>
      </c>
      <c r="C33" s="23">
        <f>VLOOKUP(B33,Время!A$4:D$9,4,FALSE)</f>
        <v>9.4907407407407163E-3</v>
      </c>
      <c r="D33" s="23">
        <v>1.9328703703703702E-2</v>
      </c>
      <c r="E33" s="23">
        <f t="shared" si="8"/>
        <v>1.8634259259259257E-2</v>
      </c>
      <c r="F33" s="23">
        <f t="shared" si="9"/>
        <v>9.3171296296296283E-3</v>
      </c>
      <c r="G33" s="26">
        <v>9.2824074074074076E-3</v>
      </c>
      <c r="H33" s="23">
        <f t="shared" si="10"/>
        <v>2.0833333333330865E-4</v>
      </c>
      <c r="I33" s="29">
        <f t="shared" si="11"/>
        <v>18</v>
      </c>
      <c r="J33" s="1" t="str">
        <f>IF(I33&lt;VLOOKUP(B33,Время!A$4:H$9,8,FALSE),"Поздно","")</f>
        <v/>
      </c>
    </row>
    <row r="34" spans="1:10" ht="15.75" thickBot="1" x14ac:dyDescent="0.3">
      <c r="A34" s="3" t="s">
        <v>4</v>
      </c>
      <c r="B34" s="3"/>
      <c r="C34" s="28"/>
    </row>
    <row r="35" spans="1:10" ht="15.75" thickBot="1" x14ac:dyDescent="0.3">
      <c r="A35" s="3" t="s">
        <v>5</v>
      </c>
      <c r="B35" s="3"/>
      <c r="C35" s="28"/>
    </row>
    <row r="37" spans="1:10" ht="15.75" thickBot="1" x14ac:dyDescent="0.3">
      <c r="A37" s="30">
        <v>18</v>
      </c>
    </row>
    <row r="38" spans="1:10" ht="15.75" thickBot="1" x14ac:dyDescent="0.3">
      <c r="A38" s="6" t="s">
        <v>0</v>
      </c>
      <c r="B38" s="4" t="s">
        <v>36</v>
      </c>
      <c r="C38" s="4"/>
      <c r="D38" s="4" t="s">
        <v>6</v>
      </c>
      <c r="E38" s="4"/>
      <c r="F38" s="25">
        <v>0.5</v>
      </c>
      <c r="G38" s="4"/>
      <c r="H38" s="4"/>
      <c r="I38" s="4"/>
      <c r="J38" s="4" t="s">
        <v>7</v>
      </c>
    </row>
    <row r="39" spans="1:10" x14ac:dyDescent="0.25">
      <c r="B39" s="5" t="s">
        <v>1</v>
      </c>
      <c r="C39" s="7" t="s">
        <v>43</v>
      </c>
      <c r="D39" s="7" t="s">
        <v>2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3</v>
      </c>
    </row>
    <row r="40" spans="1:10" x14ac:dyDescent="0.25">
      <c r="B40" s="1">
        <v>2</v>
      </c>
      <c r="C40" s="23">
        <f>VLOOKUP(B40,Время!A$4:D$9,4,FALSE)</f>
        <v>3.90625E-3</v>
      </c>
      <c r="D40" s="23">
        <v>2.2569444444444447E-3</v>
      </c>
      <c r="E40" s="23">
        <f>D40-E$2</f>
        <v>1.5625000000000001E-3</v>
      </c>
      <c r="F40" s="23">
        <f>E40/2</f>
        <v>7.8125000000000004E-4</v>
      </c>
      <c r="G40" s="26">
        <v>7.6388888888888893E-4</v>
      </c>
      <c r="H40" s="23">
        <f>C40-G40</f>
        <v>3.142361111111111E-3</v>
      </c>
      <c r="I40" s="29">
        <f>MINUTE(H40)*60+SECOND(H40)</f>
        <v>271</v>
      </c>
      <c r="J40" s="1" t="str">
        <f>IF(I40&lt;VLOOKUP(B40,Время!A$4:H$9,8,FALSE),"Поздно","")</f>
        <v/>
      </c>
    </row>
    <row r="41" spans="1:10" x14ac:dyDescent="0.25">
      <c r="B41" s="1">
        <v>1</v>
      </c>
      <c r="C41" s="23">
        <f>VLOOKUP(B41,Время!A$4:D$9,4,FALSE)</f>
        <v>3.3564814814814603E-3</v>
      </c>
      <c r="D41" s="23">
        <v>4.2245370370370371E-3</v>
      </c>
      <c r="E41" s="23">
        <f t="shared" ref="E41:E45" si="12">D41-E$2</f>
        <v>3.5300925925925925E-3</v>
      </c>
      <c r="F41" s="23">
        <f t="shared" ref="F41:F45" si="13">E41/2</f>
        <v>1.7650462962962962E-3</v>
      </c>
      <c r="G41" s="26">
        <v>1.7592592592592592E-3</v>
      </c>
      <c r="H41" s="23">
        <f t="shared" ref="H41:H46" si="14">C41-G41</f>
        <v>1.5972222222222011E-3</v>
      </c>
      <c r="I41" s="29">
        <f t="shared" ref="I41:I46" si="15">MINUTE(H41)*60+SECOND(H41)</f>
        <v>138</v>
      </c>
      <c r="J41" s="1" t="str">
        <f>IF(I41&lt;VLOOKUP(B41,Время!A$4:H$9,8,FALSE),"Поздно","")</f>
        <v/>
      </c>
    </row>
    <row r="42" spans="1:10" x14ac:dyDescent="0.25">
      <c r="B42" s="1" t="s">
        <v>42</v>
      </c>
      <c r="C42" s="23"/>
      <c r="D42" s="23">
        <v>9.1435185185185178E-3</v>
      </c>
      <c r="E42" s="23">
        <f t="shared" si="12"/>
        <v>8.4490740740740741E-3</v>
      </c>
      <c r="F42" s="23">
        <f t="shared" si="13"/>
        <v>4.2245370370370371E-3</v>
      </c>
      <c r="G42" s="26">
        <v>4.2129629629629626E-3</v>
      </c>
      <c r="H42" s="23"/>
      <c r="I42" s="29"/>
      <c r="J42" s="5" t="s">
        <v>38</v>
      </c>
    </row>
    <row r="43" spans="1:10" x14ac:dyDescent="0.25">
      <c r="B43" s="1" t="s">
        <v>37</v>
      </c>
      <c r="C43" s="23"/>
      <c r="D43" s="23">
        <v>1.0474537037037037E-2</v>
      </c>
      <c r="E43" s="23">
        <f t="shared" si="12"/>
        <v>9.7800925925925937E-3</v>
      </c>
      <c r="F43" s="23">
        <f t="shared" si="13"/>
        <v>4.8900462962962968E-3</v>
      </c>
      <c r="G43" s="26">
        <v>4.8495370370370368E-3</v>
      </c>
      <c r="H43" s="23"/>
      <c r="I43" s="29"/>
      <c r="J43" s="5" t="s">
        <v>38</v>
      </c>
    </row>
    <row r="44" spans="1:10" x14ac:dyDescent="0.25">
      <c r="B44" s="1">
        <v>4</v>
      </c>
      <c r="C44" s="23">
        <f>VLOOKUP(B44,Время!A$4:D$9,4,FALSE)</f>
        <v>6.7997685185184897E-3</v>
      </c>
      <c r="D44" s="23">
        <v>1.2499999999999999E-2</v>
      </c>
      <c r="E44" s="23">
        <f t="shared" si="12"/>
        <v>1.1805555555555555E-2</v>
      </c>
      <c r="F44" s="23">
        <f t="shared" si="13"/>
        <v>5.9027777777777776E-3</v>
      </c>
      <c r="G44" s="26">
        <v>5.8912037037037032E-3</v>
      </c>
      <c r="H44" s="23">
        <f t="shared" si="14"/>
        <v>9.0856481481478655E-4</v>
      </c>
      <c r="I44" s="29">
        <f t="shared" si="15"/>
        <v>78</v>
      </c>
      <c r="J44" s="1" t="str">
        <f>IF(I44&lt;VLOOKUP(B44,Время!A$4:H$9,8,FALSE),"Поздно","")</f>
        <v/>
      </c>
    </row>
    <row r="45" spans="1:10" x14ac:dyDescent="0.25">
      <c r="B45" s="1">
        <v>5</v>
      </c>
      <c r="C45" s="23">
        <f>VLOOKUP(B45,Время!A$4:D$9,4,FALSE)</f>
        <v>8.9409722222222043E-3</v>
      </c>
      <c r="D45" s="23">
        <v>1.5972222222222224E-2</v>
      </c>
      <c r="E45" s="23">
        <f t="shared" si="12"/>
        <v>1.5277777777777781E-2</v>
      </c>
      <c r="F45" s="23">
        <f t="shared" si="13"/>
        <v>7.6388888888888904E-3</v>
      </c>
      <c r="G45" s="26">
        <v>7.6388888888888886E-3</v>
      </c>
      <c r="H45" s="23">
        <f t="shared" si="14"/>
        <v>1.3020833333333157E-3</v>
      </c>
      <c r="I45" s="29">
        <f t="shared" si="15"/>
        <v>112</v>
      </c>
      <c r="J45" s="1" t="str">
        <f>IF(I45&lt;VLOOKUP(B45,Время!A$4:H$9,8,FALSE),"Поздно","")</f>
        <v/>
      </c>
    </row>
    <row r="46" spans="1:10" x14ac:dyDescent="0.25">
      <c r="B46" s="2">
        <v>6</v>
      </c>
      <c r="C46" s="23">
        <f>VLOOKUP(B46,Время!A$4:D$9,4,FALSE)</f>
        <v>9.4907407407407163E-3</v>
      </c>
      <c r="D46" s="23">
        <v>1.8402777777777778E-2</v>
      </c>
      <c r="E46" s="23">
        <f t="shared" ref="E46" si="16">D46-E$2</f>
        <v>1.7708333333333333E-2</v>
      </c>
      <c r="F46" s="23">
        <f t="shared" ref="F46" si="17">E46/2</f>
        <v>8.8541666666666664E-3</v>
      </c>
      <c r="G46" s="26">
        <v>8.8310185185185176E-3</v>
      </c>
      <c r="H46" s="23">
        <f t="shared" si="14"/>
        <v>6.5972222222219871E-4</v>
      </c>
      <c r="I46" s="29">
        <f t="shared" si="15"/>
        <v>57</v>
      </c>
      <c r="J46" s="1" t="str">
        <f>IF(I46&lt;VLOOKUP(B46,Время!A$4:H$9,8,FALSE),"Поздно","")</f>
        <v/>
      </c>
    </row>
    <row r="47" spans="1:10" ht="15.75" thickBot="1" x14ac:dyDescent="0.3">
      <c r="B47" s="2">
        <v>3</v>
      </c>
      <c r="C47" s="23" t="s">
        <v>78</v>
      </c>
      <c r="D47" s="23"/>
      <c r="E47" s="23"/>
      <c r="F47" s="23"/>
      <c r="G47" s="26"/>
      <c r="H47" s="23"/>
      <c r="I47" s="29"/>
      <c r="J47" s="1"/>
    </row>
    <row r="48" spans="1:10" ht="15.75" thickBot="1" x14ac:dyDescent="0.3">
      <c r="A48" s="3" t="s">
        <v>4</v>
      </c>
      <c r="B48" s="3"/>
      <c r="C48" s="28"/>
    </row>
    <row r="49" spans="1:10" ht="15.75" thickBot="1" x14ac:dyDescent="0.3">
      <c r="A49" s="3" t="s">
        <v>5</v>
      </c>
      <c r="B49" s="3"/>
      <c r="C49" s="28"/>
    </row>
    <row r="51" spans="1:10" ht="15.75" thickBot="1" x14ac:dyDescent="0.3">
      <c r="A51" s="30">
        <v>19</v>
      </c>
    </row>
    <row r="52" spans="1:10" ht="15.75" thickBot="1" x14ac:dyDescent="0.3">
      <c r="A52" s="6" t="s">
        <v>0</v>
      </c>
      <c r="B52" s="4" t="s">
        <v>39</v>
      </c>
      <c r="C52" s="4"/>
      <c r="D52" s="4" t="s">
        <v>6</v>
      </c>
      <c r="E52" s="4"/>
      <c r="F52" s="25">
        <v>0.5</v>
      </c>
      <c r="G52" s="4"/>
      <c r="H52" s="4"/>
      <c r="I52" s="4"/>
      <c r="J52" s="4" t="s">
        <v>7</v>
      </c>
    </row>
    <row r="53" spans="1:10" x14ac:dyDescent="0.25">
      <c r="B53" s="5" t="s">
        <v>1</v>
      </c>
      <c r="C53" s="7" t="s">
        <v>43</v>
      </c>
      <c r="D53" s="7" t="s">
        <v>2</v>
      </c>
      <c r="E53" s="7" t="s">
        <v>45</v>
      </c>
      <c r="F53" s="7" t="s">
        <v>46</v>
      </c>
      <c r="G53" s="7" t="s">
        <v>47</v>
      </c>
      <c r="H53" s="7" t="s">
        <v>48</v>
      </c>
      <c r="I53" s="7" t="s">
        <v>49</v>
      </c>
      <c r="J53" s="7" t="s">
        <v>3</v>
      </c>
    </row>
    <row r="54" spans="1:10" x14ac:dyDescent="0.25">
      <c r="B54" s="1">
        <v>2</v>
      </c>
      <c r="C54" s="23">
        <f>VLOOKUP(B54,Время!A$4:D$9,4,FALSE)</f>
        <v>3.90625E-3</v>
      </c>
      <c r="D54" s="23">
        <v>3.3564814814814811E-3</v>
      </c>
      <c r="E54" s="23">
        <f>D54-E$2</f>
        <v>2.6620370370370365E-3</v>
      </c>
      <c r="F54" s="23">
        <f>E54/2</f>
        <v>1.3310185185185183E-3</v>
      </c>
      <c r="G54" s="26">
        <v>1.3657407407407409E-3</v>
      </c>
      <c r="H54" s="23">
        <f>C54-G54</f>
        <v>2.5405092592592588E-3</v>
      </c>
      <c r="I54" s="29">
        <f>MINUTE(H54)*60+SECOND(H54)</f>
        <v>219</v>
      </c>
      <c r="J54" s="1" t="str">
        <f>IF(I54&lt;VLOOKUP(B54,Время!A$4:H$9,8,FALSE),"Поздно","")</f>
        <v/>
      </c>
    </row>
    <row r="55" spans="1:10" x14ac:dyDescent="0.25">
      <c r="B55" s="1">
        <v>1</v>
      </c>
      <c r="C55" s="23">
        <f>VLOOKUP(B55,Время!A$4:D$9,4,FALSE)</f>
        <v>3.3564814814814603E-3</v>
      </c>
      <c r="D55" s="23">
        <v>7.0023148148148154E-3</v>
      </c>
      <c r="E55" s="23">
        <f t="shared" ref="E55:E59" si="18">D55-E$2</f>
        <v>6.3078703703703708E-3</v>
      </c>
      <c r="F55" s="23">
        <f t="shared" ref="F55:F59" si="19">E55/2</f>
        <v>3.1539351851851854E-3</v>
      </c>
      <c r="G55" s="26">
        <v>3.1365740740740742E-3</v>
      </c>
      <c r="H55" s="23">
        <f t="shared" ref="H55:H59" si="20">C55-G55</f>
        <v>2.1990740740738613E-4</v>
      </c>
      <c r="I55" s="31">
        <f t="shared" ref="I55:I59" si="21">MINUTE(H55)*60+SECOND(H55)</f>
        <v>19</v>
      </c>
      <c r="J55" s="34" t="str">
        <f>IF(I55&lt;VLOOKUP(B55,Время!A$4:H$9,8,FALSE),"Поздно","")</f>
        <v>Поздно</v>
      </c>
    </row>
    <row r="56" spans="1:10" x14ac:dyDescent="0.25">
      <c r="B56" s="1">
        <v>4</v>
      </c>
      <c r="C56" s="23">
        <f>VLOOKUP(B56,Время!A$4:D$9,4,FALSE)</f>
        <v>6.7997685185184897E-3</v>
      </c>
      <c r="D56" s="23">
        <v>1.238425925925926E-2</v>
      </c>
      <c r="E56" s="23">
        <f t="shared" si="18"/>
        <v>1.1689814814814816E-2</v>
      </c>
      <c r="F56" s="23">
        <f t="shared" si="19"/>
        <v>5.844907407407408E-3</v>
      </c>
      <c r="G56" s="26">
        <v>5.8101851851851856E-3</v>
      </c>
      <c r="H56" s="23">
        <f t="shared" si="20"/>
        <v>9.8958333333330414E-4</v>
      </c>
      <c r="I56" s="29">
        <f t="shared" si="21"/>
        <v>85</v>
      </c>
      <c r="J56" s="1" t="str">
        <f>IF(I56&lt;VLOOKUP(B56,Время!A$4:H$9,8,FALSE),"Поздно","")</f>
        <v/>
      </c>
    </row>
    <row r="57" spans="1:10" x14ac:dyDescent="0.25">
      <c r="B57" s="1">
        <v>3</v>
      </c>
      <c r="C57" s="23">
        <f>VLOOKUP(B57,Время!A$4:D$9,4,FALSE)</f>
        <v>8.7094907407407329E-3</v>
      </c>
      <c r="D57" s="23">
        <v>1.3020833333333334E-2</v>
      </c>
      <c r="E57" s="23">
        <f t="shared" si="18"/>
        <v>1.232638888888889E-2</v>
      </c>
      <c r="F57" s="23">
        <f t="shared" si="19"/>
        <v>6.1631944444444451E-3</v>
      </c>
      <c r="G57" s="26">
        <v>6.1574074074074074E-3</v>
      </c>
      <c r="H57" s="23">
        <f t="shared" si="20"/>
        <v>2.5520833333333255E-3</v>
      </c>
      <c r="I57" s="29">
        <f t="shared" si="21"/>
        <v>220</v>
      </c>
      <c r="J57" s="1" t="str">
        <f>IF(I57&lt;VLOOKUP(B57,Время!A$4:H$9,8,FALSE),"Поздно","")</f>
        <v/>
      </c>
    </row>
    <row r="58" spans="1:10" x14ac:dyDescent="0.25">
      <c r="B58" s="1">
        <v>6</v>
      </c>
      <c r="C58" s="23">
        <f>VLOOKUP(B58,Время!A$4:D$9,4,FALSE)</f>
        <v>9.4907407407407163E-3</v>
      </c>
      <c r="D58" s="23">
        <v>1.7766203703703704E-2</v>
      </c>
      <c r="E58" s="23">
        <f t="shared" si="18"/>
        <v>1.7071759259259259E-2</v>
      </c>
      <c r="F58" s="23">
        <f t="shared" si="19"/>
        <v>8.5358796296296294E-3</v>
      </c>
      <c r="G58" s="26">
        <v>8.5300925925925926E-3</v>
      </c>
      <c r="H58" s="23">
        <f t="shared" si="20"/>
        <v>9.6064814814812369E-4</v>
      </c>
      <c r="I58" s="29">
        <f t="shared" si="21"/>
        <v>83</v>
      </c>
      <c r="J58" s="1" t="str">
        <f>IF(I58&lt;VLOOKUP(B58,Время!A$4:H$9,8,FALSE),"Поздно","")</f>
        <v/>
      </c>
    </row>
    <row r="59" spans="1:10" ht="15.75" thickBot="1" x14ac:dyDescent="0.3">
      <c r="B59" s="2">
        <v>5</v>
      </c>
      <c r="C59" s="23">
        <f>VLOOKUP(B59,Время!A$4:D$9,4,FALSE)</f>
        <v>8.9409722222222043E-3</v>
      </c>
      <c r="D59" s="23">
        <v>1.8171296296296297E-2</v>
      </c>
      <c r="E59" s="23">
        <f t="shared" si="18"/>
        <v>1.7476851851851851E-2</v>
      </c>
      <c r="F59" s="23">
        <f t="shared" si="19"/>
        <v>8.7384259259259255E-3</v>
      </c>
      <c r="G59" s="26">
        <v>8.726851851851852E-3</v>
      </c>
      <c r="H59" s="23">
        <f t="shared" si="20"/>
        <v>2.1412037037035238E-4</v>
      </c>
      <c r="I59" s="29">
        <f t="shared" si="21"/>
        <v>18</v>
      </c>
      <c r="J59" s="1" t="str">
        <f>IF(I59&lt;VLOOKUP(B59,Время!A$4:H$9,8,FALSE),"Поздно","")</f>
        <v/>
      </c>
    </row>
    <row r="60" spans="1:10" ht="15.75" thickBot="1" x14ac:dyDescent="0.3">
      <c r="A60" s="3" t="s">
        <v>4</v>
      </c>
      <c r="B60" s="3"/>
      <c r="C60" s="28"/>
    </row>
    <row r="61" spans="1:10" ht="15.75" thickBot="1" x14ac:dyDescent="0.3">
      <c r="A61" s="3" t="s">
        <v>5</v>
      </c>
      <c r="B61" s="3"/>
      <c r="C61" s="28"/>
    </row>
    <row r="63" spans="1:10" ht="15.75" thickBot="1" x14ac:dyDescent="0.3">
      <c r="A63" s="30">
        <v>20</v>
      </c>
    </row>
    <row r="64" spans="1:10" ht="15.75" thickBot="1" x14ac:dyDescent="0.3">
      <c r="A64" s="6" t="s">
        <v>0</v>
      </c>
      <c r="B64" s="4" t="s">
        <v>41</v>
      </c>
      <c r="C64" s="4"/>
      <c r="D64" s="4" t="s">
        <v>6</v>
      </c>
      <c r="E64" s="4"/>
      <c r="F64" s="25">
        <v>0.5</v>
      </c>
      <c r="G64" s="4"/>
      <c r="H64" s="4"/>
      <c r="I64" s="4"/>
      <c r="J64" s="4" t="s">
        <v>7</v>
      </c>
    </row>
    <row r="65" spans="1:10" x14ac:dyDescent="0.25">
      <c r="B65" s="5" t="s">
        <v>1</v>
      </c>
      <c r="C65" s="7" t="s">
        <v>43</v>
      </c>
      <c r="D65" s="7" t="s">
        <v>2</v>
      </c>
      <c r="E65" s="7" t="s">
        <v>45</v>
      </c>
      <c r="F65" s="7" t="s">
        <v>46</v>
      </c>
      <c r="G65" s="7" t="s">
        <v>47</v>
      </c>
      <c r="H65" s="7" t="s">
        <v>48</v>
      </c>
      <c r="I65" s="7" t="s">
        <v>49</v>
      </c>
      <c r="J65" s="7" t="s">
        <v>3</v>
      </c>
    </row>
    <row r="66" spans="1:10" x14ac:dyDescent="0.25">
      <c r="B66" s="5" t="s">
        <v>40</v>
      </c>
      <c r="C66" s="5"/>
      <c r="D66" s="23">
        <v>2.1412037037037038E-3</v>
      </c>
      <c r="E66" s="23">
        <f t="shared" ref="E66:E72" si="22">D66-E$2</f>
        <v>1.4467592592592592E-3</v>
      </c>
      <c r="F66" s="23">
        <f>E66/2</f>
        <v>7.2337962962962959E-4</v>
      </c>
      <c r="G66" s="26">
        <v>6.9444444444444447E-4</v>
      </c>
      <c r="H66" s="23"/>
      <c r="I66" s="29"/>
      <c r="J66" s="7" t="s">
        <v>38</v>
      </c>
    </row>
    <row r="67" spans="1:10" x14ac:dyDescent="0.25">
      <c r="B67" s="1">
        <v>1</v>
      </c>
      <c r="C67" s="23">
        <f>VLOOKUP(B67,Время!A$4:D$9,4,FALSE)</f>
        <v>3.3564814814814603E-3</v>
      </c>
      <c r="D67" s="23">
        <v>5.9027777777777776E-3</v>
      </c>
      <c r="E67" s="23">
        <f t="shared" si="22"/>
        <v>5.208333333333333E-3</v>
      </c>
      <c r="F67" s="23">
        <f t="shared" ref="F67:F72" si="23">E67/2</f>
        <v>2.6041666666666665E-3</v>
      </c>
      <c r="G67" s="26">
        <v>2.5925925925925925E-3</v>
      </c>
      <c r="H67" s="23">
        <f t="shared" ref="H67:H71" si="24">C67-G67</f>
        <v>7.6388888888886779E-4</v>
      </c>
      <c r="I67" s="29">
        <f t="shared" ref="I67:I72" si="25">MINUTE(H67)*60+SECOND(H67)</f>
        <v>66</v>
      </c>
      <c r="J67" s="1" t="str">
        <f>IF(I67&lt;VLOOKUP(B67,Время!A$4:H$9,8,FALSE),"Поздно","")</f>
        <v/>
      </c>
    </row>
    <row r="68" spans="1:10" x14ac:dyDescent="0.25">
      <c r="B68" s="1">
        <v>2</v>
      </c>
      <c r="C68" s="23">
        <f>VLOOKUP(B68,Время!A$4:D$9,4,FALSE)</f>
        <v>3.90625E-3</v>
      </c>
      <c r="D68" s="23">
        <v>6.6550925925925935E-3</v>
      </c>
      <c r="E68" s="23">
        <f t="shared" si="22"/>
        <v>5.9606481481481489E-3</v>
      </c>
      <c r="F68" s="23">
        <f t="shared" si="23"/>
        <v>2.9803240740740745E-3</v>
      </c>
      <c r="G68" s="26">
        <v>2.9629629629629628E-3</v>
      </c>
      <c r="H68" s="23">
        <f t="shared" si="24"/>
        <v>9.4328703703703718E-4</v>
      </c>
      <c r="I68" s="29">
        <f t="shared" si="25"/>
        <v>82</v>
      </c>
      <c r="J68" s="1" t="str">
        <f>IF(I68&lt;VLOOKUP(B68,Время!A$4:H$9,8,FALSE),"Поздно","")</f>
        <v/>
      </c>
    </row>
    <row r="69" spans="1:10" x14ac:dyDescent="0.25">
      <c r="B69" s="1">
        <v>4</v>
      </c>
      <c r="C69" s="23">
        <f>VLOOKUP(B69,Время!A$4:D$9,4,FALSE)</f>
        <v>6.7997685185184897E-3</v>
      </c>
      <c r="D69" s="23">
        <v>1.2789351851851852E-2</v>
      </c>
      <c r="E69" s="23">
        <f t="shared" si="22"/>
        <v>1.2094907407407408E-2</v>
      </c>
      <c r="F69" s="23">
        <f t="shared" si="23"/>
        <v>6.0474537037037042E-3</v>
      </c>
      <c r="G69" s="26">
        <v>6.0185185185185177E-3</v>
      </c>
      <c r="H69" s="23">
        <f t="shared" si="24"/>
        <v>7.8124999999997207E-4</v>
      </c>
      <c r="I69" s="29">
        <f t="shared" si="25"/>
        <v>67</v>
      </c>
      <c r="J69" s="1" t="str">
        <f>IF(I69&lt;VLOOKUP(B69,Время!A$4:H$9,8,FALSE),"Поздно","")</f>
        <v/>
      </c>
    </row>
    <row r="70" spans="1:10" x14ac:dyDescent="0.25">
      <c r="B70" s="1">
        <v>3</v>
      </c>
      <c r="C70" s="23">
        <f>VLOOKUP(B70,Время!A$4:D$9,4,FALSE)</f>
        <v>8.7094907407407329E-3</v>
      </c>
      <c r="D70" s="23">
        <v>1.3483796296296298E-2</v>
      </c>
      <c r="E70" s="23">
        <f t="shared" si="22"/>
        <v>1.2789351851851854E-2</v>
      </c>
      <c r="F70" s="23">
        <f t="shared" si="23"/>
        <v>6.3946759259259269E-3</v>
      </c>
      <c r="G70" s="26">
        <v>6.3657407407407404E-3</v>
      </c>
      <c r="H70" s="23">
        <f t="shared" si="24"/>
        <v>2.3437499999999925E-3</v>
      </c>
      <c r="I70" s="29">
        <f t="shared" si="25"/>
        <v>202</v>
      </c>
      <c r="J70" s="1" t="str">
        <f>IF(I70&lt;VLOOKUP(B70,Время!A$4:H$9,8,FALSE),"Поздно","")</f>
        <v/>
      </c>
    </row>
    <row r="71" spans="1:10" x14ac:dyDescent="0.25">
      <c r="B71" s="1">
        <v>5</v>
      </c>
      <c r="C71" s="23">
        <f>VLOOKUP(B71,Время!A$4:D$9,4,FALSE)</f>
        <v>8.9409722222222043E-3</v>
      </c>
      <c r="D71" s="23">
        <v>1.7708333333333333E-2</v>
      </c>
      <c r="E71" s="23">
        <f t="shared" si="22"/>
        <v>1.7013888888888887E-2</v>
      </c>
      <c r="F71" s="23">
        <f t="shared" si="23"/>
        <v>8.5069444444444437E-3</v>
      </c>
      <c r="G71" s="26">
        <v>8.4837962962962966E-3</v>
      </c>
      <c r="H71" s="23">
        <f t="shared" si="24"/>
        <v>4.5717592592590776E-4</v>
      </c>
      <c r="I71" s="29">
        <f t="shared" si="25"/>
        <v>39</v>
      </c>
      <c r="J71" s="1" t="str">
        <f>IF(I71&lt;VLOOKUP(B71,Время!A$4:H$9,8,FALSE),"Поздно","")</f>
        <v/>
      </c>
    </row>
    <row r="72" spans="1:10" ht="15.75" thickBot="1" x14ac:dyDescent="0.3">
      <c r="B72" s="2">
        <v>6</v>
      </c>
      <c r="C72" s="23">
        <f>VLOOKUP(B72,Время!A$4:D$9,4,FALSE)</f>
        <v>9.4907407407407163E-3</v>
      </c>
      <c r="D72" s="23">
        <v>1.909722222222222E-2</v>
      </c>
      <c r="E72" s="23">
        <f t="shared" si="22"/>
        <v>1.8402777777777775E-2</v>
      </c>
      <c r="F72" s="23">
        <f t="shared" si="23"/>
        <v>9.2013888888888874E-3</v>
      </c>
      <c r="G72" s="26">
        <v>9.1666666666666667E-3</v>
      </c>
      <c r="H72" s="23">
        <f t="shared" ref="H72" si="26">C72-G72</f>
        <v>3.2407407407404956E-4</v>
      </c>
      <c r="I72" s="29">
        <f t="shared" si="25"/>
        <v>28</v>
      </c>
      <c r="J72" s="1" t="str">
        <f>IF(I72&lt;VLOOKUP(B72,Время!A$4:H$9,8,FALSE),"Поздно","")</f>
        <v/>
      </c>
    </row>
    <row r="73" spans="1:10" ht="15.75" thickBot="1" x14ac:dyDescent="0.3">
      <c r="A73" s="3" t="s">
        <v>4</v>
      </c>
      <c r="B73" s="3"/>
      <c r="C73" s="28"/>
    </row>
    <row r="74" spans="1:10" ht="15.75" thickBot="1" x14ac:dyDescent="0.3">
      <c r="A74" s="3" t="s">
        <v>5</v>
      </c>
      <c r="B74" s="3"/>
      <c r="C74" s="28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3" zoomScaleNormal="100" workbookViewId="0">
      <selection activeCell="G71" sqref="G71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21</v>
      </c>
    </row>
    <row r="2" spans="1:10" ht="19.5" customHeight="1" thickBot="1" x14ac:dyDescent="0.3">
      <c r="A2" s="6" t="s">
        <v>0</v>
      </c>
      <c r="B2" s="4" t="s">
        <v>55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1.9675925925925928E-3</v>
      </c>
      <c r="E4" s="23">
        <f>D4-E$2</f>
        <v>1.2731481481481483E-3</v>
      </c>
      <c r="F4" s="23">
        <f>E4/2</f>
        <v>6.3657407407407413E-4</v>
      </c>
      <c r="G4" s="23">
        <v>6.134259259259259E-4</v>
      </c>
      <c r="H4" s="23">
        <f>C4-G4</f>
        <v>3.2928240740740739E-3</v>
      </c>
      <c r="I4" s="29">
        <f>MINUTE(H4)*60+SECOND(H4)</f>
        <v>285</v>
      </c>
      <c r="J4" s="1" t="str">
        <f>IF(I4&lt;VLOOKUP(B4,Время!A$4:H$9,8,FALSE),"Поздно","")</f>
        <v/>
      </c>
    </row>
    <row r="5" spans="1:10" x14ac:dyDescent="0.25">
      <c r="B5" s="1">
        <v>1</v>
      </c>
      <c r="C5" s="23">
        <f>VLOOKUP(B5,Время!A$4:D$9,4,FALSE)</f>
        <v>3.3564814814814603E-3</v>
      </c>
      <c r="D5" s="23">
        <v>7.1759259259259259E-3</v>
      </c>
      <c r="E5" s="23">
        <f t="shared" ref="E5:E10" si="0">D5-E$2</f>
        <v>6.4814814814814813E-3</v>
      </c>
      <c r="F5" s="23">
        <f t="shared" ref="F5:F10" si="1">E5/2</f>
        <v>3.2407407407407406E-3</v>
      </c>
      <c r="G5" s="23">
        <v>3.2175925925925926E-3</v>
      </c>
      <c r="H5" s="23">
        <f t="shared" ref="H5:H10" si="2">C5-G5</f>
        <v>1.3888888888886767E-4</v>
      </c>
      <c r="I5" s="31">
        <f t="shared" ref="I5:I10" si="3">MINUTE(H5)*60+SECOND(H5)</f>
        <v>12</v>
      </c>
      <c r="J5" s="34" t="str">
        <f>IF(I5&lt;VLOOKUP(B5,Время!A$4:H$9,8,FALSE),"Поздно","")</f>
        <v>Поздно</v>
      </c>
    </row>
    <row r="6" spans="1:10" x14ac:dyDescent="0.25">
      <c r="B6" s="1" t="s">
        <v>40</v>
      </c>
      <c r="C6" s="23"/>
      <c r="D6" s="23">
        <v>8.9120370370370378E-3</v>
      </c>
      <c r="E6" s="23">
        <f t="shared" si="0"/>
        <v>8.217592592592594E-3</v>
      </c>
      <c r="F6" s="23">
        <f t="shared" si="1"/>
        <v>4.108796296296297E-3</v>
      </c>
      <c r="G6" s="23">
        <v>4.108796296296297E-3</v>
      </c>
      <c r="H6" s="23"/>
      <c r="I6" s="29"/>
      <c r="J6" s="5" t="s">
        <v>38</v>
      </c>
    </row>
    <row r="7" spans="1:10" x14ac:dyDescent="0.25">
      <c r="B7" s="1">
        <v>3</v>
      </c>
      <c r="C7" s="23">
        <f>VLOOKUP(B7,Время!A$4:D$9,4,FALSE)</f>
        <v>8.7094907407407329E-3</v>
      </c>
      <c r="D7" s="23">
        <v>1.1400462962962965E-2</v>
      </c>
      <c r="E7" s="23">
        <f t="shared" si="0"/>
        <v>1.0706018518518521E-2</v>
      </c>
      <c r="F7" s="23">
        <f t="shared" si="1"/>
        <v>5.3530092592592605E-3</v>
      </c>
      <c r="G7" s="23">
        <v>5.3356481481481484E-3</v>
      </c>
      <c r="H7" s="23">
        <f t="shared" si="2"/>
        <v>3.3738425925925845E-3</v>
      </c>
      <c r="I7" s="29">
        <f t="shared" si="3"/>
        <v>291</v>
      </c>
      <c r="J7" s="1" t="str">
        <f>IF(I7&lt;VLOOKUP(B7,Время!A$4:H$9,8,FALSE),"Поздно","")</f>
        <v/>
      </c>
    </row>
    <row r="8" spans="1:10" x14ac:dyDescent="0.25">
      <c r="B8" s="1">
        <v>4</v>
      </c>
      <c r="C8" s="23">
        <f>VLOOKUP(B8,Время!A$4:D$9,4,FALSE)</f>
        <v>6.7997685185184897E-3</v>
      </c>
      <c r="D8" s="23">
        <v>1.2326388888888888E-2</v>
      </c>
      <c r="E8" s="23">
        <f t="shared" si="0"/>
        <v>1.1631944444444445E-2</v>
      </c>
      <c r="F8" s="23">
        <f t="shared" si="1"/>
        <v>5.8159722222222224E-3</v>
      </c>
      <c r="G8" s="23">
        <v>5.9722222222222225E-3</v>
      </c>
      <c r="H8" s="23">
        <f t="shared" si="2"/>
        <v>8.2754629629626722E-4</v>
      </c>
      <c r="I8" s="29">
        <f t="shared" si="3"/>
        <v>71</v>
      </c>
      <c r="J8" s="1" t="str">
        <f>IF(I8&lt;VLOOKUP(B8,Время!A$4:H$9,8,FALSE),"Поздно","")</f>
        <v/>
      </c>
    </row>
    <row r="9" spans="1:10" x14ac:dyDescent="0.25">
      <c r="B9" s="1">
        <v>6</v>
      </c>
      <c r="C9" s="23">
        <f>VLOOKUP(B9,Время!A$4:D$9,4,FALSE)</f>
        <v>9.4907407407407163E-3</v>
      </c>
      <c r="D9" s="23">
        <v>1.4988425925925926E-2</v>
      </c>
      <c r="E9" s="23">
        <f t="shared" si="0"/>
        <v>1.4293981481481482E-2</v>
      </c>
      <c r="F9" s="23">
        <f t="shared" si="1"/>
        <v>7.1469907407407411E-3</v>
      </c>
      <c r="G9" s="23">
        <v>7.1412037037037043E-3</v>
      </c>
      <c r="H9" s="23">
        <f t="shared" si="2"/>
        <v>2.349537037037012E-3</v>
      </c>
      <c r="I9" s="29">
        <f t="shared" si="3"/>
        <v>203</v>
      </c>
      <c r="J9" s="1" t="str">
        <f>IF(I9&lt;VLOOKUP(B9,Время!A$4:H$9,8,FALSE),"Поздно","")</f>
        <v/>
      </c>
    </row>
    <row r="10" spans="1:10" ht="15.75" thickBot="1" x14ac:dyDescent="0.3">
      <c r="B10" s="2">
        <v>5</v>
      </c>
      <c r="C10" s="23">
        <f>VLOOKUP(B10,Время!A$4:D$9,4,FALSE)</f>
        <v>8.9409722222222043E-3</v>
      </c>
      <c r="D10" s="23">
        <v>1.8055555555555557E-2</v>
      </c>
      <c r="E10" s="23">
        <f t="shared" si="0"/>
        <v>1.7361111111111112E-2</v>
      </c>
      <c r="F10" s="23">
        <f t="shared" si="1"/>
        <v>8.6805555555555559E-3</v>
      </c>
      <c r="G10" s="23">
        <v>8.6342592592592599E-3</v>
      </c>
      <c r="H10" s="23">
        <f t="shared" si="2"/>
        <v>3.0671296296294441E-4</v>
      </c>
      <c r="I10" s="29">
        <f t="shared" si="3"/>
        <v>26</v>
      </c>
      <c r="J10" s="1" t="str">
        <f>IF(I10&lt;VLOOKUP(B10,Время!A$4:H$9,8,FALSE),"Поздно","")</f>
        <v/>
      </c>
    </row>
    <row r="11" spans="1:10" ht="15.75" thickBot="1" x14ac:dyDescent="0.3">
      <c r="A11" s="3" t="s">
        <v>4</v>
      </c>
      <c r="B11" s="3"/>
      <c r="C11" s="28"/>
    </row>
    <row r="12" spans="1:10" ht="15.75" thickBot="1" x14ac:dyDescent="0.3">
      <c r="A12" s="3" t="s">
        <v>5</v>
      </c>
      <c r="B12" s="3"/>
      <c r="C12" s="28"/>
    </row>
    <row r="14" spans="1:10" ht="15.75" thickBot="1" x14ac:dyDescent="0.3">
      <c r="A14" s="30">
        <v>22</v>
      </c>
    </row>
    <row r="15" spans="1:10" ht="15.75" thickBot="1" x14ac:dyDescent="0.3">
      <c r="A15" s="6" t="s">
        <v>0</v>
      </c>
      <c r="B15" s="4" t="s">
        <v>56</v>
      </c>
      <c r="C15" s="4"/>
      <c r="D15" s="4" t="s">
        <v>6</v>
      </c>
      <c r="E15" s="4"/>
      <c r="F15" s="25">
        <v>0.5</v>
      </c>
      <c r="G15" s="4"/>
      <c r="H15" s="4"/>
      <c r="I15" s="4"/>
      <c r="J15" s="4" t="s">
        <v>7</v>
      </c>
    </row>
    <row r="16" spans="1:10" x14ac:dyDescent="0.25">
      <c r="B16" s="5" t="s">
        <v>1</v>
      </c>
      <c r="C16" s="7" t="s">
        <v>43</v>
      </c>
      <c r="D16" s="7" t="s">
        <v>44</v>
      </c>
      <c r="E16" s="7" t="s">
        <v>45</v>
      </c>
      <c r="F16" s="7" t="s">
        <v>46</v>
      </c>
      <c r="G16" s="7" t="s">
        <v>47</v>
      </c>
      <c r="H16" s="7" t="s">
        <v>48</v>
      </c>
      <c r="I16" s="7" t="s">
        <v>49</v>
      </c>
      <c r="J16" s="7" t="s">
        <v>3</v>
      </c>
    </row>
    <row r="17" spans="1:10" x14ac:dyDescent="0.25">
      <c r="B17" s="1" t="s">
        <v>40</v>
      </c>
      <c r="C17" s="7"/>
      <c r="D17" s="23">
        <v>2.2569444444444447E-3</v>
      </c>
      <c r="E17" s="23">
        <f>D17-E$2</f>
        <v>1.5625000000000001E-3</v>
      </c>
      <c r="F17" s="23">
        <f>E17/2</f>
        <v>7.8125000000000004E-4</v>
      </c>
      <c r="G17" s="23">
        <v>7.175925925925927E-4</v>
      </c>
      <c r="H17" s="7"/>
      <c r="I17" s="7"/>
      <c r="J17" s="5" t="s">
        <v>38</v>
      </c>
    </row>
    <row r="18" spans="1:10" x14ac:dyDescent="0.25">
      <c r="B18" s="1">
        <v>2</v>
      </c>
      <c r="C18" s="23">
        <f>VLOOKUP(B18,Время!A$4:D$9,4,FALSE)</f>
        <v>3.90625E-3</v>
      </c>
      <c r="D18" s="23">
        <v>5.3819444444444453E-3</v>
      </c>
      <c r="E18" s="23">
        <f>D18-E$2</f>
        <v>4.6875000000000007E-3</v>
      </c>
      <c r="F18" s="23">
        <f>E18/2</f>
        <v>2.3437500000000003E-3</v>
      </c>
      <c r="G18" s="23">
        <v>2.3148148148148151E-3</v>
      </c>
      <c r="H18" s="23">
        <f>C18-G18</f>
        <v>1.5914351851851849E-3</v>
      </c>
      <c r="I18" s="29">
        <f>MINUTE(H18)*60+SECOND(H18)</f>
        <v>137</v>
      </c>
      <c r="J18" s="1" t="str">
        <f>IF(I18&lt;VLOOKUP(B18,Время!A$4:H$9,8,FALSE),"Поздно","")</f>
        <v/>
      </c>
    </row>
    <row r="19" spans="1:10" x14ac:dyDescent="0.25">
      <c r="B19" s="1">
        <v>1</v>
      </c>
      <c r="C19" s="23">
        <f>VLOOKUP(B19,Время!A$4:D$9,4,FALSE)</f>
        <v>3.3564814814814603E-3</v>
      </c>
      <c r="D19" s="23">
        <v>7.2337962962962963E-3</v>
      </c>
      <c r="E19" s="23">
        <f t="shared" ref="E19:E23" si="4">D19-E$2</f>
        <v>6.5393518518518517E-3</v>
      </c>
      <c r="F19" s="23">
        <f t="shared" ref="F19:F23" si="5">E19/2</f>
        <v>3.2696759259259259E-3</v>
      </c>
      <c r="G19" s="23">
        <v>3.2523148148148151E-3</v>
      </c>
      <c r="H19" s="23">
        <f t="shared" ref="H19:H23" si="6">C19-G19</f>
        <v>1.0416666666664522E-4</v>
      </c>
      <c r="I19" s="31">
        <f t="shared" ref="I19:I23" si="7">MINUTE(H19)*60+SECOND(H19)</f>
        <v>9</v>
      </c>
      <c r="J19" s="34" t="str">
        <f>IF(I19&lt;VLOOKUP(B19,Время!A$4:H$9,8,FALSE),"Поздно","")</f>
        <v>Поздно</v>
      </c>
    </row>
    <row r="20" spans="1:10" x14ac:dyDescent="0.25">
      <c r="B20" s="1">
        <v>3</v>
      </c>
      <c r="C20" s="23">
        <f>VLOOKUP(B20,Время!A$4:D$9,4,FALSE)</f>
        <v>8.7094907407407329E-3</v>
      </c>
      <c r="D20" s="23">
        <v>1.0717592592592593E-2</v>
      </c>
      <c r="E20" s="23">
        <f t="shared" si="4"/>
        <v>1.0023148148148149E-2</v>
      </c>
      <c r="F20" s="23">
        <f t="shared" si="5"/>
        <v>5.0115740740740745E-3</v>
      </c>
      <c r="G20" s="23">
        <v>4.9884259259259265E-3</v>
      </c>
      <c r="H20" s="23">
        <f t="shared" si="6"/>
        <v>3.7210648148148064E-3</v>
      </c>
      <c r="I20" s="29">
        <f t="shared" si="7"/>
        <v>321</v>
      </c>
      <c r="J20" s="1" t="str">
        <f>IF(I20&lt;VLOOKUP(B20,Время!A$4:H$9,8,FALSE),"Поздно","")</f>
        <v/>
      </c>
    </row>
    <row r="21" spans="1:10" x14ac:dyDescent="0.25">
      <c r="B21" s="1">
        <v>4</v>
      </c>
      <c r="C21" s="23">
        <f>VLOOKUP(B21,Время!A$4:D$9,4,FALSE)</f>
        <v>6.7997685185184897E-3</v>
      </c>
      <c r="D21" s="23">
        <v>1.2800925925925926E-2</v>
      </c>
      <c r="E21" s="23">
        <f t="shared" si="4"/>
        <v>1.2106481481481482E-2</v>
      </c>
      <c r="F21" s="23">
        <f t="shared" si="5"/>
        <v>6.053240740740741E-3</v>
      </c>
      <c r="G21" s="23">
        <v>6.030092592592593E-3</v>
      </c>
      <c r="H21" s="23">
        <f t="shared" si="6"/>
        <v>7.6967592592589677E-4</v>
      </c>
      <c r="I21" s="29">
        <f t="shared" si="7"/>
        <v>66</v>
      </c>
      <c r="J21" s="1" t="str">
        <f>IF(I21&lt;VLOOKUP(B21,Время!A$4:H$9,8,FALSE),"Поздно","")</f>
        <v/>
      </c>
    </row>
    <row r="22" spans="1:10" x14ac:dyDescent="0.25">
      <c r="B22" s="1">
        <v>5</v>
      </c>
      <c r="C22" s="23">
        <f>VLOOKUP(B22,Время!A$4:D$9,4,FALSE)</f>
        <v>8.9409722222222043E-3</v>
      </c>
      <c r="D22" s="23">
        <v>1.7766203703703704E-2</v>
      </c>
      <c r="E22" s="23">
        <f t="shared" si="4"/>
        <v>1.7071759259259259E-2</v>
      </c>
      <c r="F22" s="23">
        <f t="shared" si="5"/>
        <v>8.5358796296296294E-3</v>
      </c>
      <c r="G22" s="23">
        <v>8.518518518518519E-3</v>
      </c>
      <c r="H22" s="23">
        <f t="shared" si="6"/>
        <v>4.2245370370368532E-4</v>
      </c>
      <c r="I22" s="29">
        <f t="shared" si="7"/>
        <v>36</v>
      </c>
      <c r="J22" s="1" t="str">
        <f>IF(I22&lt;VLOOKUP(B22,Время!A$4:H$9,8,FALSE),"Поздно","")</f>
        <v/>
      </c>
    </row>
    <row r="23" spans="1:10" ht="15.75" thickBot="1" x14ac:dyDescent="0.3">
      <c r="B23" s="2">
        <v>6</v>
      </c>
      <c r="C23" s="23">
        <f>VLOOKUP(B23,Время!A$4:D$9,4,FALSE)</f>
        <v>9.4907407407407163E-3</v>
      </c>
      <c r="D23" s="23">
        <v>1.8807870370370371E-2</v>
      </c>
      <c r="E23" s="23">
        <f t="shared" si="4"/>
        <v>1.8113425925925925E-2</v>
      </c>
      <c r="F23" s="23">
        <f t="shared" si="5"/>
        <v>9.0567129629629626E-3</v>
      </c>
      <c r="G23" s="23">
        <v>9.0393518518518522E-3</v>
      </c>
      <c r="H23" s="23">
        <f t="shared" si="6"/>
        <v>4.5138888888886404E-4</v>
      </c>
      <c r="I23" s="29">
        <f t="shared" si="7"/>
        <v>39</v>
      </c>
      <c r="J23" s="1" t="str">
        <f>IF(I23&lt;VLOOKUP(B23,Время!A$4:H$9,8,FALSE),"Поздно","")</f>
        <v/>
      </c>
    </row>
    <row r="24" spans="1:10" ht="15.75" thickBot="1" x14ac:dyDescent="0.3">
      <c r="A24" s="3" t="s">
        <v>4</v>
      </c>
      <c r="B24" s="3"/>
      <c r="C24" s="28"/>
    </row>
    <row r="25" spans="1:10" ht="15.75" thickBot="1" x14ac:dyDescent="0.3">
      <c r="A25" s="3" t="s">
        <v>5</v>
      </c>
      <c r="B25" s="3"/>
      <c r="C25" s="28"/>
    </row>
    <row r="27" spans="1:10" ht="15.75" thickBot="1" x14ac:dyDescent="0.3">
      <c r="A27" s="30">
        <v>23</v>
      </c>
    </row>
    <row r="28" spans="1:10" ht="15.75" thickBot="1" x14ac:dyDescent="0.3">
      <c r="A28" s="6" t="s">
        <v>0</v>
      </c>
      <c r="B28" s="4" t="s">
        <v>57</v>
      </c>
      <c r="C28" s="4"/>
      <c r="D28" s="4" t="s">
        <v>6</v>
      </c>
      <c r="E28" s="4"/>
      <c r="F28" s="25">
        <v>0.5</v>
      </c>
      <c r="G28" s="4"/>
      <c r="H28" s="4"/>
      <c r="I28" s="4"/>
      <c r="J28" s="4" t="s">
        <v>7</v>
      </c>
    </row>
    <row r="29" spans="1:10" x14ac:dyDescent="0.25">
      <c r="B29" s="5" t="s">
        <v>1</v>
      </c>
      <c r="C29" s="7" t="s">
        <v>43</v>
      </c>
      <c r="D29" s="7" t="s">
        <v>44</v>
      </c>
      <c r="E29" s="7" t="s">
        <v>45</v>
      </c>
      <c r="F29" s="7" t="s">
        <v>46</v>
      </c>
      <c r="G29" s="7" t="s">
        <v>47</v>
      </c>
      <c r="H29" s="7" t="s">
        <v>48</v>
      </c>
      <c r="I29" s="7" t="s">
        <v>49</v>
      </c>
      <c r="J29" s="7" t="s">
        <v>3</v>
      </c>
    </row>
    <row r="30" spans="1:10" x14ac:dyDescent="0.25">
      <c r="B30" s="1">
        <v>2</v>
      </c>
      <c r="C30" s="23">
        <f>VLOOKUP(B30,Время!A$4:D$9,4,FALSE)</f>
        <v>3.90625E-3</v>
      </c>
      <c r="D30" s="23">
        <v>5.0925925925925921E-3</v>
      </c>
      <c r="E30" s="23">
        <f>D30-E$2</f>
        <v>4.3981481481481476E-3</v>
      </c>
      <c r="F30" s="23">
        <f>E30/2</f>
        <v>2.1990740740740738E-3</v>
      </c>
      <c r="G30" s="26">
        <v>2.5578703703703705E-3</v>
      </c>
      <c r="H30" s="23">
        <f>C30-G30</f>
        <v>1.3483796296296295E-3</v>
      </c>
      <c r="I30" s="29">
        <f>MINUTE(H30)*60+SECOND(H30)</f>
        <v>116</v>
      </c>
      <c r="J30" s="1" t="str">
        <f>IF(I30&lt;VLOOKUP(B30,Время!A$4:H$9,8,FALSE),"Поздно","")</f>
        <v/>
      </c>
    </row>
    <row r="31" spans="1:10" x14ac:dyDescent="0.25">
      <c r="B31" s="1" t="s">
        <v>58</v>
      </c>
      <c r="C31" s="23"/>
      <c r="D31" s="23">
        <v>1.207175925925926E-2</v>
      </c>
      <c r="E31" s="23">
        <f>D31-E$2</f>
        <v>1.1377314814814816E-2</v>
      </c>
      <c r="F31" s="23">
        <f>E31/2</f>
        <v>5.6886574074074079E-3</v>
      </c>
      <c r="G31" s="26"/>
      <c r="H31" s="23"/>
      <c r="I31" s="29"/>
      <c r="J31" s="5" t="s">
        <v>38</v>
      </c>
    </row>
    <row r="32" spans="1:10" x14ac:dyDescent="0.25">
      <c r="B32" s="1">
        <v>3</v>
      </c>
      <c r="C32" s="23">
        <f>VLOOKUP(B32,Время!A$4:D$9,4,FALSE)</f>
        <v>8.7094907407407329E-3</v>
      </c>
      <c r="D32" s="23">
        <v>1.2442129629629629E-2</v>
      </c>
      <c r="E32" s="23">
        <f t="shared" ref="E32:E35" si="8">D32-E$2</f>
        <v>1.1747685185185186E-2</v>
      </c>
      <c r="F32" s="23">
        <f t="shared" ref="F32:F35" si="9">E32/2</f>
        <v>5.8738425925925928E-3</v>
      </c>
      <c r="G32" s="26">
        <v>4.1203703703703706E-3</v>
      </c>
      <c r="H32" s="23">
        <f t="shared" ref="H32:H35" si="10">C32-G32</f>
        <v>4.5891203703703623E-3</v>
      </c>
      <c r="I32" s="29">
        <f t="shared" ref="I32:I35" si="11">MINUTE(H32)*60+SECOND(H32)</f>
        <v>396</v>
      </c>
      <c r="J32" s="1" t="str">
        <f>IF(I32&lt;VLOOKUP(B32,Время!A$4:H$9,8,FALSE),"Поздно","")</f>
        <v/>
      </c>
    </row>
    <row r="33" spans="1:10" x14ac:dyDescent="0.25">
      <c r="B33" s="1">
        <v>4</v>
      </c>
      <c r="C33" s="23">
        <f>VLOOKUP(B33,Время!A$4:D$9,4,FALSE)</f>
        <v>6.7997685185184897E-3</v>
      </c>
      <c r="D33" s="23">
        <v>1.3981481481481482E-2</v>
      </c>
      <c r="E33" s="23">
        <f t="shared" si="8"/>
        <v>1.3287037037037038E-2</v>
      </c>
      <c r="F33" s="23">
        <f t="shared" si="9"/>
        <v>6.6435185185185191E-3</v>
      </c>
      <c r="G33" s="26">
        <v>5.8680555555555543E-3</v>
      </c>
      <c r="H33" s="23">
        <f t="shared" si="10"/>
        <v>9.3171296296293542E-4</v>
      </c>
      <c r="I33" s="29">
        <f t="shared" si="11"/>
        <v>80</v>
      </c>
      <c r="J33" s="1" t="str">
        <f>IF(I33&lt;VLOOKUP(B33,Время!A$4:H$9,8,FALSE),"Поздно","")</f>
        <v/>
      </c>
    </row>
    <row r="34" spans="1:10" x14ac:dyDescent="0.25">
      <c r="B34" s="1">
        <v>6</v>
      </c>
      <c r="C34" s="23">
        <f>VLOOKUP(B34,Время!A$4:D$9,4,FALSE)</f>
        <v>9.4907407407407163E-3</v>
      </c>
      <c r="D34" s="23">
        <v>1.6030092592592592E-2</v>
      </c>
      <c r="E34" s="23">
        <f t="shared" si="8"/>
        <v>1.5335648148148149E-2</v>
      </c>
      <c r="F34" s="23">
        <f t="shared" si="9"/>
        <v>7.6678240740740743E-3</v>
      </c>
      <c r="G34" s="26">
        <v>8.6458333333333335E-3</v>
      </c>
      <c r="H34" s="23">
        <f t="shared" si="10"/>
        <v>8.4490740740738278E-4</v>
      </c>
      <c r="I34" s="29">
        <f t="shared" si="11"/>
        <v>73</v>
      </c>
      <c r="J34" s="1" t="str">
        <f>IF(I34&lt;VLOOKUP(B34,Время!A$4:H$9,8,FALSE),"Поздно","")</f>
        <v/>
      </c>
    </row>
    <row r="35" spans="1:10" x14ac:dyDescent="0.25">
      <c r="B35" s="2">
        <v>5</v>
      </c>
      <c r="C35" s="23">
        <f>VLOOKUP(B35,Время!A$4:D$9,4,FALSE)</f>
        <v>8.9409722222222043E-3</v>
      </c>
      <c r="D35" s="23">
        <v>1.7395833333333336E-2</v>
      </c>
      <c r="E35" s="23">
        <f t="shared" si="8"/>
        <v>1.6701388888888891E-2</v>
      </c>
      <c r="F35" s="23">
        <f t="shared" si="9"/>
        <v>8.3506944444444453E-3</v>
      </c>
      <c r="G35" s="26">
        <v>8.5879629629629622E-3</v>
      </c>
      <c r="H35" s="23">
        <f t="shared" si="10"/>
        <v>3.5300925925924216E-4</v>
      </c>
      <c r="I35" s="29">
        <f t="shared" si="11"/>
        <v>30</v>
      </c>
      <c r="J35" s="1" t="str">
        <f>IF(I35&lt;VLOOKUP(B35,Время!A$4:H$9,8,FALSE),"Поздно","")</f>
        <v/>
      </c>
    </row>
    <row r="36" spans="1:10" ht="15.75" thickBot="1" x14ac:dyDescent="0.3">
      <c r="B36" s="2">
        <v>1</v>
      </c>
      <c r="C36" s="23" t="s">
        <v>59</v>
      </c>
      <c r="D36" s="23"/>
      <c r="E36" s="23"/>
      <c r="F36" s="23"/>
      <c r="G36" s="26"/>
      <c r="H36" s="23"/>
      <c r="I36" s="29"/>
      <c r="J36" s="1"/>
    </row>
    <row r="37" spans="1:10" ht="15.75" thickBot="1" x14ac:dyDescent="0.3">
      <c r="A37" s="3" t="s">
        <v>4</v>
      </c>
      <c r="B37" s="3"/>
      <c r="C37" s="28"/>
    </row>
    <row r="38" spans="1:10" ht="15.75" thickBot="1" x14ac:dyDescent="0.3">
      <c r="A38" s="3" t="s">
        <v>5</v>
      </c>
      <c r="B38" s="3"/>
      <c r="C38" s="28"/>
      <c r="D38" s="32"/>
    </row>
    <row r="40" spans="1:10" ht="15.75" thickBot="1" x14ac:dyDescent="0.3">
      <c r="A40" s="30">
        <v>24</v>
      </c>
    </row>
    <row r="41" spans="1:10" ht="15.75" thickBot="1" x14ac:dyDescent="0.3">
      <c r="A41" s="6" t="s">
        <v>0</v>
      </c>
      <c r="B41" s="4" t="s">
        <v>60</v>
      </c>
      <c r="C41" s="4"/>
      <c r="D41" s="4" t="s">
        <v>6</v>
      </c>
      <c r="E41" s="4"/>
      <c r="F41" s="25">
        <v>0.5</v>
      </c>
      <c r="G41" s="4"/>
      <c r="H41" s="4"/>
      <c r="I41" s="4"/>
      <c r="J41" s="4" t="s">
        <v>7</v>
      </c>
    </row>
    <row r="42" spans="1:10" x14ac:dyDescent="0.25">
      <c r="B42" s="5" t="s">
        <v>1</v>
      </c>
      <c r="C42" s="7" t="s">
        <v>43</v>
      </c>
      <c r="D42" s="7" t="s">
        <v>44</v>
      </c>
      <c r="E42" s="7" t="s">
        <v>45</v>
      </c>
      <c r="F42" s="7" t="s">
        <v>46</v>
      </c>
      <c r="G42" s="7" t="s">
        <v>47</v>
      </c>
      <c r="H42" s="7" t="s">
        <v>48</v>
      </c>
      <c r="I42" s="7" t="s">
        <v>49</v>
      </c>
      <c r="J42" s="7" t="s">
        <v>3</v>
      </c>
    </row>
    <row r="43" spans="1:10" x14ac:dyDescent="0.25">
      <c r="B43" s="1">
        <v>2</v>
      </c>
      <c r="C43" s="23">
        <f>VLOOKUP(B43,Время!A$4:D$9,4,FALSE)</f>
        <v>3.90625E-3</v>
      </c>
      <c r="D43" s="23">
        <v>6.8865740740740736E-3</v>
      </c>
      <c r="E43" s="23">
        <f>D43-E$2</f>
        <v>6.192129629629629E-3</v>
      </c>
      <c r="F43" s="23">
        <f>E43/2</f>
        <v>3.0960648148148145E-3</v>
      </c>
      <c r="G43" s="26">
        <v>3.0439814814814821E-3</v>
      </c>
      <c r="H43" s="23">
        <f>C43-G43</f>
        <v>8.6226851851851785E-4</v>
      </c>
      <c r="I43" s="29">
        <f>MINUTE(H43)*60+SECOND(H43)</f>
        <v>74</v>
      </c>
      <c r="J43" s="1" t="str">
        <f>IF(I43&lt;VLOOKUP(B43,Время!A$4:H$9,8,FALSE),"Поздно","")</f>
        <v/>
      </c>
    </row>
    <row r="44" spans="1:10" x14ac:dyDescent="0.25">
      <c r="B44" s="1">
        <v>1</v>
      </c>
      <c r="C44" s="23">
        <f>VLOOKUP(B44,Время!A$4:D$9,4,FALSE)</f>
        <v>3.3564814814814603E-3</v>
      </c>
      <c r="D44" s="23">
        <v>7.8703703703703713E-3</v>
      </c>
      <c r="E44" s="23">
        <f t="shared" ref="E44:E48" si="12">D44-E$2</f>
        <v>7.1759259259259267E-3</v>
      </c>
      <c r="F44" s="23">
        <f t="shared" ref="F44:F48" si="13">E44/2</f>
        <v>3.5879629629629634E-3</v>
      </c>
      <c r="G44" s="26">
        <v>3.5763888888888894E-3</v>
      </c>
      <c r="H44" s="23">
        <f>-(C44-G44)</f>
        <v>2.1990740740742906E-4</v>
      </c>
      <c r="I44" s="31">
        <f>-(MINUTE(H44)*60+SECOND(H44))</f>
        <v>-19</v>
      </c>
      <c r="J44" s="34" t="str">
        <f>IF(I44&lt;VLOOKUP(B44,Время!A$4:H$9,8,FALSE),"Поздно","")</f>
        <v>Поздно</v>
      </c>
    </row>
    <row r="45" spans="1:10" x14ac:dyDescent="0.25">
      <c r="B45" s="1">
        <v>3</v>
      </c>
      <c r="C45" s="23">
        <f>VLOOKUP(B45,Время!A$4:D$9,4,FALSE)</f>
        <v>8.7094907407407329E-3</v>
      </c>
      <c r="D45" s="23">
        <v>1.0763888888888891E-2</v>
      </c>
      <c r="E45" s="23">
        <f t="shared" si="12"/>
        <v>1.0069444444444447E-2</v>
      </c>
      <c r="F45" s="23">
        <f t="shared" si="13"/>
        <v>5.0347222222222234E-3</v>
      </c>
      <c r="G45" s="23">
        <v>5.0231481481481481E-3</v>
      </c>
      <c r="H45" s="23">
        <f t="shared" ref="H45:H48" si="14">C45-G45</f>
        <v>3.6863425925925848E-3</v>
      </c>
      <c r="I45" s="29">
        <f t="shared" ref="I45:I48" si="15">MINUTE(H45)*60+SECOND(H45)</f>
        <v>318</v>
      </c>
      <c r="J45" s="1" t="str">
        <f>IF(I45&lt;VLOOKUP(B45,Время!A$4:H$9,8,FALSE),"Поздно","")</f>
        <v/>
      </c>
    </row>
    <row r="46" spans="1:10" x14ac:dyDescent="0.25">
      <c r="B46" s="1">
        <v>4</v>
      </c>
      <c r="C46" s="23">
        <f>VLOOKUP(B46,Время!A$4:D$9,4,FALSE)</f>
        <v>6.7997685185184897E-3</v>
      </c>
      <c r="D46" s="23">
        <v>1.2847222222222223E-2</v>
      </c>
      <c r="E46" s="23">
        <f t="shared" si="12"/>
        <v>1.215277777777778E-2</v>
      </c>
      <c r="F46" s="23">
        <f t="shared" si="13"/>
        <v>6.0763888888888899E-3</v>
      </c>
      <c r="G46" s="23">
        <v>6.0763888888888899E-3</v>
      </c>
      <c r="H46" s="23">
        <f t="shared" si="14"/>
        <v>7.2337962962959988E-4</v>
      </c>
      <c r="I46" s="29">
        <f t="shared" si="15"/>
        <v>62</v>
      </c>
      <c r="J46" s="1" t="str">
        <f>IF(I46&lt;VLOOKUP(B46,Время!A$4:H$9,8,FALSE),"Поздно","")</f>
        <v/>
      </c>
    </row>
    <row r="47" spans="1:10" x14ac:dyDescent="0.25">
      <c r="B47" s="2">
        <v>6</v>
      </c>
      <c r="C47" s="23">
        <f>VLOOKUP(B47,Время!A$4:D$9,4,FALSE)</f>
        <v>9.4907407407407163E-3</v>
      </c>
      <c r="D47" s="23">
        <v>1.5277777777777777E-2</v>
      </c>
      <c r="E47" s="23">
        <f t="shared" si="12"/>
        <v>1.4583333333333334E-2</v>
      </c>
      <c r="F47" s="23">
        <f t="shared" si="13"/>
        <v>7.2916666666666668E-3</v>
      </c>
      <c r="G47" s="26">
        <v>7.3726851851851861E-3</v>
      </c>
      <c r="H47" s="23">
        <f t="shared" si="14"/>
        <v>2.1180555555555302E-3</v>
      </c>
      <c r="I47" s="29">
        <f t="shared" si="15"/>
        <v>183</v>
      </c>
      <c r="J47" s="1" t="str">
        <f>IF(I47&lt;VLOOKUP(B47,Время!A$4:H$9,8,FALSE),"Поздно","")</f>
        <v/>
      </c>
    </row>
    <row r="48" spans="1:10" ht="15.75" thickBot="1" x14ac:dyDescent="0.3">
      <c r="B48" s="2">
        <v>5</v>
      </c>
      <c r="C48" s="23">
        <f>VLOOKUP(B48,Время!A$4:D$9,4,FALSE)</f>
        <v>8.9409722222222043E-3</v>
      </c>
      <c r="D48" s="23">
        <v>1.8402777777777778E-2</v>
      </c>
      <c r="E48" s="23">
        <f t="shared" si="12"/>
        <v>1.7708333333333333E-2</v>
      </c>
      <c r="F48" s="23">
        <f t="shared" si="13"/>
        <v>8.8541666666666664E-3</v>
      </c>
      <c r="G48" s="23">
        <v>8.8541666666666664E-3</v>
      </c>
      <c r="H48" s="23">
        <f t="shared" si="14"/>
        <v>8.68055555555379E-5</v>
      </c>
      <c r="I48" s="31">
        <f t="shared" si="15"/>
        <v>7</v>
      </c>
      <c r="J48" s="34" t="str">
        <f>IF(I48&lt;VLOOKUP(B48,Время!A$4:H$9,8,FALSE),"Поздно","")</f>
        <v>Поздно</v>
      </c>
    </row>
    <row r="49" spans="1:10" ht="15.75" thickBot="1" x14ac:dyDescent="0.3">
      <c r="A49" s="3" t="s">
        <v>4</v>
      </c>
      <c r="B49" s="3"/>
      <c r="C49" s="28"/>
    </row>
    <row r="50" spans="1:10" ht="15.75" thickBot="1" x14ac:dyDescent="0.3">
      <c r="A50" s="3" t="s">
        <v>5</v>
      </c>
      <c r="B50" s="3"/>
      <c r="C50" s="28"/>
    </row>
    <row r="52" spans="1:10" ht="15.75" thickBot="1" x14ac:dyDescent="0.3">
      <c r="A52" s="30">
        <v>25</v>
      </c>
    </row>
    <row r="53" spans="1:10" ht="15.75" thickBot="1" x14ac:dyDescent="0.3">
      <c r="A53" s="6" t="s">
        <v>0</v>
      </c>
      <c r="B53" s="4" t="s">
        <v>61</v>
      </c>
      <c r="C53" s="4"/>
      <c r="D53" s="4" t="s">
        <v>6</v>
      </c>
      <c r="E53" s="4"/>
      <c r="F53" s="25">
        <v>0.5</v>
      </c>
      <c r="G53" s="4"/>
      <c r="H53" s="4"/>
      <c r="I53" s="4"/>
      <c r="J53" s="4" t="s">
        <v>7</v>
      </c>
    </row>
    <row r="54" spans="1:10" x14ac:dyDescent="0.25">
      <c r="B54" s="5" t="s">
        <v>1</v>
      </c>
      <c r="C54" s="7" t="s">
        <v>43</v>
      </c>
      <c r="D54" s="7" t="s">
        <v>44</v>
      </c>
      <c r="E54" s="7" t="s">
        <v>45</v>
      </c>
      <c r="F54" s="7" t="s">
        <v>46</v>
      </c>
      <c r="G54" s="7" t="s">
        <v>47</v>
      </c>
      <c r="H54" s="7" t="s">
        <v>48</v>
      </c>
      <c r="I54" s="7" t="s">
        <v>49</v>
      </c>
      <c r="J54" s="7" t="s">
        <v>3</v>
      </c>
    </row>
    <row r="55" spans="1:10" x14ac:dyDescent="0.25">
      <c r="B55" s="1" t="s">
        <v>62</v>
      </c>
      <c r="C55" s="7"/>
      <c r="D55" s="23">
        <v>3.8194444444444443E-3</v>
      </c>
      <c r="E55" s="23">
        <f>D55-E$2</f>
        <v>3.1249999999999997E-3</v>
      </c>
      <c r="F55" s="23">
        <f>E55/2</f>
        <v>1.5624999999999999E-3</v>
      </c>
      <c r="G55" s="23">
        <v>1.5046296296296294E-3</v>
      </c>
      <c r="H55" s="7"/>
      <c r="I55" s="7"/>
      <c r="J55" s="7" t="s">
        <v>38</v>
      </c>
    </row>
    <row r="56" spans="1:10" x14ac:dyDescent="0.25">
      <c r="B56" s="1">
        <v>2</v>
      </c>
      <c r="C56" s="23">
        <f>VLOOKUP(B56,Время!A$4:D$9,4,FALSE)</f>
        <v>3.90625E-3</v>
      </c>
      <c r="D56" s="23">
        <v>5.9027777777777776E-3</v>
      </c>
      <c r="E56" s="23">
        <f>D56-E$2</f>
        <v>5.208333333333333E-3</v>
      </c>
      <c r="F56" s="23">
        <f>E56/2</f>
        <v>2.6041666666666665E-3</v>
      </c>
      <c r="G56" s="23">
        <v>2.615740740740741E-3</v>
      </c>
      <c r="H56" s="23">
        <f>C56-G56</f>
        <v>1.290509259259259E-3</v>
      </c>
      <c r="I56" s="29">
        <f>MINUTE(H56)*60+SECOND(H56)</f>
        <v>111</v>
      </c>
      <c r="J56" s="1" t="str">
        <f>IF(I56&lt;VLOOKUP(B56,Время!A$4:H$9,8,FALSE),"Поздно","")</f>
        <v/>
      </c>
    </row>
    <row r="57" spans="1:10" x14ac:dyDescent="0.25">
      <c r="B57" s="1">
        <v>1</v>
      </c>
      <c r="C57" s="23">
        <f>VLOOKUP(B57,Время!A$4:D$9,4,FALSE)</f>
        <v>3.3564814814814603E-3</v>
      </c>
      <c r="D57" s="23">
        <v>6.7129629629629622E-3</v>
      </c>
      <c r="E57" s="23">
        <f t="shared" ref="E57:E61" si="16">D57-E$2</f>
        <v>6.0185185185185177E-3</v>
      </c>
      <c r="F57" s="23">
        <f t="shared" ref="F57:F61" si="17">E57/2</f>
        <v>3.0092592592592588E-3</v>
      </c>
      <c r="G57" s="26">
        <v>3.0324074074074073E-3</v>
      </c>
      <c r="H57" s="23">
        <f t="shared" ref="H57:H61" si="18">C57-G57</f>
        <v>3.2407407407405303E-4</v>
      </c>
      <c r="I57" s="31">
        <f t="shared" ref="I57:I61" si="19">MINUTE(H57)*60+SECOND(H57)</f>
        <v>28</v>
      </c>
      <c r="J57" s="34" t="str">
        <f>IF(I57&lt;VLOOKUP(B57,Время!A$4:H$9,8,FALSE),"Поздно","")</f>
        <v>Поздно</v>
      </c>
    </row>
    <row r="58" spans="1:10" x14ac:dyDescent="0.25">
      <c r="B58" s="1">
        <v>3</v>
      </c>
      <c r="C58" s="23">
        <f>VLOOKUP(B58,Время!A$4:D$9,4,FALSE)</f>
        <v>8.7094907407407329E-3</v>
      </c>
      <c r="D58" s="23">
        <v>1.255787037037037E-2</v>
      </c>
      <c r="E58" s="23">
        <f t="shared" si="16"/>
        <v>1.1863425925925927E-2</v>
      </c>
      <c r="F58" s="23">
        <f t="shared" si="17"/>
        <v>5.9317129629629633E-3</v>
      </c>
      <c r="G58" s="26">
        <v>5.9143518518518521E-3</v>
      </c>
      <c r="H58" s="23">
        <f t="shared" si="18"/>
        <v>2.7951388888888809E-3</v>
      </c>
      <c r="I58" s="29">
        <f t="shared" si="19"/>
        <v>241</v>
      </c>
      <c r="J58" s="1" t="str">
        <f>IF(I58&lt;VLOOKUP(B58,Время!A$4:H$9,8,FALSE),"Поздно","")</f>
        <v/>
      </c>
    </row>
    <row r="59" spans="1:10" x14ac:dyDescent="0.25">
      <c r="B59" s="1">
        <v>4</v>
      </c>
      <c r="C59" s="23">
        <f>VLOOKUP(B59,Время!A$4:D$9,4,FALSE)</f>
        <v>6.7997685185184897E-3</v>
      </c>
      <c r="D59" s="23">
        <v>1.2847222222222223E-2</v>
      </c>
      <c r="E59" s="23">
        <f t="shared" si="16"/>
        <v>1.215277777777778E-2</v>
      </c>
      <c r="F59" s="23">
        <f t="shared" si="17"/>
        <v>6.0763888888888899E-3</v>
      </c>
      <c r="G59" s="26">
        <v>6.053240740740741E-3</v>
      </c>
      <c r="H59" s="23">
        <f t="shared" si="18"/>
        <v>7.4652777777774876E-4</v>
      </c>
      <c r="I59" s="29">
        <f t="shared" si="19"/>
        <v>64</v>
      </c>
      <c r="J59" s="1" t="str">
        <f>IF(I59&lt;VLOOKUP(B59,Время!A$4:H$9,8,FALSE),"Поздно","")</f>
        <v/>
      </c>
    </row>
    <row r="60" spans="1:10" x14ac:dyDescent="0.25">
      <c r="B60" s="1">
        <v>6</v>
      </c>
      <c r="C60" s="23">
        <f>VLOOKUP(B60,Время!A$4:D$9,4,FALSE)</f>
        <v>9.4907407407407163E-3</v>
      </c>
      <c r="D60" s="23">
        <v>1.7013888888888887E-2</v>
      </c>
      <c r="E60" s="23">
        <f t="shared" si="16"/>
        <v>1.6319444444444442E-2</v>
      </c>
      <c r="F60" s="23">
        <f t="shared" si="17"/>
        <v>8.159722222222221E-3</v>
      </c>
      <c r="G60" s="26">
        <v>8.1365740740740738E-3</v>
      </c>
      <c r="H60" s="23">
        <f t="shared" si="18"/>
        <v>1.3541666666666424E-3</v>
      </c>
      <c r="I60" s="29">
        <f t="shared" si="19"/>
        <v>117</v>
      </c>
      <c r="J60" s="1" t="str">
        <f>IF(I60&lt;VLOOKUP(B60,Время!A$4:H$9,8,FALSE),"Поздно","")</f>
        <v/>
      </c>
    </row>
    <row r="61" spans="1:10" ht="15.75" thickBot="1" x14ac:dyDescent="0.3">
      <c r="B61" s="2">
        <v>5</v>
      </c>
      <c r="C61" s="23">
        <f>VLOOKUP(B61,Время!A$4:D$9,4,FALSE)</f>
        <v>8.9409722222222043E-3</v>
      </c>
      <c r="D61" s="23">
        <v>1.8229166666666668E-2</v>
      </c>
      <c r="E61" s="23">
        <f t="shared" si="16"/>
        <v>1.7534722222222222E-2</v>
      </c>
      <c r="F61" s="23">
        <f t="shared" si="17"/>
        <v>8.7673611111111112E-3</v>
      </c>
      <c r="G61" s="26">
        <v>8.7384259259259255E-3</v>
      </c>
      <c r="H61" s="23">
        <f t="shared" si="18"/>
        <v>2.0254629629627881E-4</v>
      </c>
      <c r="I61" s="29">
        <f t="shared" si="19"/>
        <v>17</v>
      </c>
      <c r="J61" s="1" t="str">
        <f>IF(I61&lt;VLOOKUP(B61,Время!A$4:H$9,8,FALSE),"Поздно","")</f>
        <v/>
      </c>
    </row>
    <row r="62" spans="1:10" ht="15.75" thickBot="1" x14ac:dyDescent="0.3">
      <c r="A62" s="3" t="s">
        <v>4</v>
      </c>
      <c r="B62" s="3"/>
      <c r="C62" s="28"/>
    </row>
    <row r="63" spans="1:10" ht="15.75" thickBot="1" x14ac:dyDescent="0.3">
      <c r="A63" s="3" t="s">
        <v>5</v>
      </c>
      <c r="B63" s="3"/>
      <c r="C63" s="28"/>
    </row>
    <row r="65" spans="1:10" ht="15.75" thickBot="1" x14ac:dyDescent="0.3">
      <c r="A65" s="30">
        <v>26</v>
      </c>
    </row>
    <row r="66" spans="1:10" ht="15.75" thickBot="1" x14ac:dyDescent="0.3">
      <c r="A66" s="6" t="s">
        <v>0</v>
      </c>
      <c r="B66" s="4" t="s">
        <v>63</v>
      </c>
      <c r="C66" s="4"/>
      <c r="D66" s="4" t="s">
        <v>6</v>
      </c>
      <c r="E66" s="4"/>
      <c r="F66" s="25">
        <v>0.5</v>
      </c>
      <c r="G66" s="4"/>
      <c r="H66" s="4"/>
      <c r="I66" s="4"/>
      <c r="J66" s="4" t="s">
        <v>7</v>
      </c>
    </row>
    <row r="67" spans="1:10" x14ac:dyDescent="0.25">
      <c r="B67" s="5" t="s">
        <v>1</v>
      </c>
      <c r="C67" s="7" t="s">
        <v>43</v>
      </c>
      <c r="D67" s="7" t="s">
        <v>44</v>
      </c>
      <c r="E67" s="7" t="s">
        <v>45</v>
      </c>
      <c r="F67" s="7" t="s">
        <v>46</v>
      </c>
      <c r="G67" s="7" t="s">
        <v>47</v>
      </c>
      <c r="H67" s="7" t="s">
        <v>48</v>
      </c>
      <c r="I67" s="7" t="s">
        <v>49</v>
      </c>
      <c r="J67" s="7" t="s">
        <v>3</v>
      </c>
    </row>
    <row r="68" spans="1:10" x14ac:dyDescent="0.25">
      <c r="B68" s="1">
        <v>1</v>
      </c>
      <c r="C68" s="23">
        <f>VLOOKUP(B68,Время!A$4:D$9,4,FALSE)</f>
        <v>3.3564814814814603E-3</v>
      </c>
      <c r="D68" s="23">
        <v>3.0671296296296297E-3</v>
      </c>
      <c r="E68" s="23">
        <f t="shared" ref="E68:E72" si="20">D68-E$2</f>
        <v>2.3726851851851851E-3</v>
      </c>
      <c r="F68" s="23">
        <f t="shared" ref="F68:F72" si="21">E68/2</f>
        <v>1.1863425925925926E-3</v>
      </c>
      <c r="G68" s="23">
        <v>1.1689814814814816E-3</v>
      </c>
      <c r="H68" s="23">
        <f t="shared" ref="H68:H72" si="22">C68-G68</f>
        <v>2.1874999999999785E-3</v>
      </c>
      <c r="I68" s="29">
        <f t="shared" ref="I68:I72" si="23">MINUTE(H68)*60+SECOND(H68)</f>
        <v>189</v>
      </c>
      <c r="J68" s="1" t="str">
        <f>IF(I68&lt;VLOOKUP(B68,Время!A$4:H$9,8,FALSE),"Поздно","")</f>
        <v/>
      </c>
    </row>
    <row r="69" spans="1:10" x14ac:dyDescent="0.25">
      <c r="B69" s="1">
        <v>2</v>
      </c>
      <c r="C69" s="23">
        <f>VLOOKUP(B69,Время!A$4:D$9,4,FALSE)</f>
        <v>3.90625E-3</v>
      </c>
      <c r="D69" s="23">
        <v>4.5138888888888893E-3</v>
      </c>
      <c r="E69" s="23">
        <f t="shared" si="20"/>
        <v>3.8194444444444448E-3</v>
      </c>
      <c r="F69" s="23">
        <f t="shared" si="21"/>
        <v>1.9097222222222224E-3</v>
      </c>
      <c r="G69" s="23">
        <v>1.9212962962962962E-3</v>
      </c>
      <c r="H69" s="23">
        <f t="shared" si="22"/>
        <v>1.9849537037037041E-3</v>
      </c>
      <c r="I69" s="29">
        <f t="shared" si="23"/>
        <v>172</v>
      </c>
      <c r="J69" s="1" t="str">
        <f>IF(I69&lt;VLOOKUP(B69,Время!A$4:H$9,8,FALSE),"Поздно","")</f>
        <v/>
      </c>
    </row>
    <row r="70" spans="1:10" x14ac:dyDescent="0.25">
      <c r="B70" s="1">
        <v>3</v>
      </c>
      <c r="C70" s="23">
        <f>VLOOKUP(B70,Время!A$4:D$9,4,FALSE)</f>
        <v>8.7094907407407329E-3</v>
      </c>
      <c r="D70" s="23">
        <v>1.1342592592592592E-2</v>
      </c>
      <c r="E70" s="23">
        <f t="shared" si="20"/>
        <v>1.0648148148148148E-2</v>
      </c>
      <c r="F70" s="23">
        <f t="shared" si="21"/>
        <v>5.324074074074074E-3</v>
      </c>
      <c r="G70" s="26">
        <v>5.2893518518518515E-3</v>
      </c>
      <c r="H70" s="23">
        <f t="shared" si="22"/>
        <v>3.4201388888888814E-3</v>
      </c>
      <c r="I70" s="29">
        <f t="shared" si="23"/>
        <v>295</v>
      </c>
      <c r="J70" s="1" t="str">
        <f>IF(I70&lt;VLOOKUP(B70,Время!A$4:H$9,8,FALSE),"Поздно","")</f>
        <v/>
      </c>
    </row>
    <row r="71" spans="1:10" x14ac:dyDescent="0.25">
      <c r="B71" s="1">
        <v>5</v>
      </c>
      <c r="C71" s="23">
        <f>VLOOKUP(B71,Время!A$4:D$9,4,FALSE)</f>
        <v>8.9409722222222043E-3</v>
      </c>
      <c r="D71" s="23">
        <v>1.255787037037037E-2</v>
      </c>
      <c r="E71" s="23">
        <f t="shared" si="20"/>
        <v>1.1863425925925927E-2</v>
      </c>
      <c r="F71" s="23">
        <f t="shared" si="21"/>
        <v>5.9317129629629633E-3</v>
      </c>
      <c r="G71" s="26">
        <v>5.8912037037037032E-3</v>
      </c>
      <c r="H71" s="23">
        <f t="shared" si="22"/>
        <v>3.0497685185185011E-3</v>
      </c>
      <c r="I71" s="29">
        <f t="shared" si="23"/>
        <v>263</v>
      </c>
      <c r="J71" s="1" t="str">
        <f>IF(I71&lt;VLOOKUP(B71,Время!A$4:H$9,8,FALSE),"Поздно","")</f>
        <v/>
      </c>
    </row>
    <row r="72" spans="1:10" x14ac:dyDescent="0.25">
      <c r="B72" s="1">
        <v>4</v>
      </c>
      <c r="C72" s="23">
        <f>VLOOKUP(B72,Время!A$4:D$9,4,FALSE)</f>
        <v>6.7997685185184897E-3</v>
      </c>
      <c r="D72" s="23">
        <v>1.3136574074074077E-2</v>
      </c>
      <c r="E72" s="23">
        <f t="shared" si="20"/>
        <v>1.2442129629629633E-2</v>
      </c>
      <c r="F72" s="23">
        <f t="shared" si="21"/>
        <v>6.2210648148148164E-3</v>
      </c>
      <c r="G72" s="26">
        <v>6.1921296296296299E-3</v>
      </c>
      <c r="H72" s="23">
        <f t="shared" si="22"/>
        <v>6.0763888888885984E-4</v>
      </c>
      <c r="I72" s="29">
        <f t="shared" si="23"/>
        <v>52</v>
      </c>
      <c r="J72" s="1" t="str">
        <f>IF(I72&lt;VLOOKUP(B72,Время!A$4:H$9,8,FALSE),"Поздно","")</f>
        <v/>
      </c>
    </row>
    <row r="73" spans="1:10" ht="15.75" thickBot="1" x14ac:dyDescent="0.3">
      <c r="B73" s="2">
        <v>6</v>
      </c>
      <c r="C73" s="23" t="s">
        <v>64</v>
      </c>
      <c r="D73" s="23"/>
      <c r="E73" s="23"/>
      <c r="F73" s="23"/>
      <c r="G73" s="26"/>
      <c r="H73" s="23"/>
      <c r="I73" s="29"/>
      <c r="J73" s="1"/>
    </row>
    <row r="74" spans="1:10" ht="15.75" thickBot="1" x14ac:dyDescent="0.3">
      <c r="A74" s="3" t="s">
        <v>4</v>
      </c>
      <c r="B74" s="3"/>
      <c r="C74" s="28"/>
    </row>
    <row r="75" spans="1:10" ht="15.75" thickBot="1" x14ac:dyDescent="0.3">
      <c r="A75" s="3" t="s">
        <v>5</v>
      </c>
      <c r="B75" s="3"/>
      <c r="C75" s="28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25" zoomScaleNormal="100" workbookViewId="0">
      <selection activeCell="A58" sqref="A58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27</v>
      </c>
    </row>
    <row r="2" spans="1:10" ht="19.5" customHeight="1" thickBot="1" x14ac:dyDescent="0.3">
      <c r="A2" s="6" t="s">
        <v>0</v>
      </c>
      <c r="B2" s="4" t="s">
        <v>85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VLOOKUP(B4,Время!A$4:D$9,4,FALSE)</f>
        <v>3.90625E-3</v>
      </c>
      <c r="D4" s="23">
        <v>6.7708333333333336E-3</v>
      </c>
      <c r="E4" s="23">
        <f>D4-E$2</f>
        <v>6.076388888888889E-3</v>
      </c>
      <c r="F4" s="23">
        <f>E4/2</f>
        <v>3.0381944444444445E-3</v>
      </c>
      <c r="G4" s="23">
        <v>3.0208333333333333E-3</v>
      </c>
      <c r="H4" s="23">
        <f>C4-G4</f>
        <v>8.8541666666666673E-4</v>
      </c>
      <c r="I4" s="29">
        <f>MINUTE(H4)*60+SECOND(H4)</f>
        <v>76</v>
      </c>
      <c r="J4" s="1" t="str">
        <f>IF(I4&lt;VLOOKUP(B4,Время!A$4:H$9,8,FALSE),"Поздно","")</f>
        <v/>
      </c>
    </row>
    <row r="5" spans="1:10" x14ac:dyDescent="0.25">
      <c r="B5" s="1">
        <v>4</v>
      </c>
      <c r="C5" s="23">
        <f>VLOOKUP(B5,Время!A$4:D$9,4,FALSE)</f>
        <v>6.7997685185184897E-3</v>
      </c>
      <c r="D5" s="23">
        <v>1.2847222222222223E-2</v>
      </c>
      <c r="E5" s="23">
        <f t="shared" ref="E5:E7" si="0">D5-E$2</f>
        <v>1.215277777777778E-2</v>
      </c>
      <c r="F5" s="23">
        <f t="shared" ref="F5:F7" si="1">E5/2</f>
        <v>6.0763888888888899E-3</v>
      </c>
      <c r="G5" s="23">
        <v>6.0648148148148145E-3</v>
      </c>
      <c r="H5" s="23">
        <f t="shared" ref="H5:H7" si="2">C5-G5</f>
        <v>7.3495370370367519E-4</v>
      </c>
      <c r="I5" s="29">
        <f t="shared" ref="I5:I7" si="3">MINUTE(H5)*60+SECOND(H5)</f>
        <v>63</v>
      </c>
      <c r="J5" s="1" t="str">
        <f>IF(I5&lt;VLOOKUP(B5,Время!A$4:H$9,8,FALSE),"Поздно","")</f>
        <v/>
      </c>
    </row>
    <row r="6" spans="1:10" x14ac:dyDescent="0.25">
      <c r="B6" s="1">
        <v>3</v>
      </c>
      <c r="C6" s="23">
        <f>VLOOKUP(B6,Время!A$4:D$9,4,FALSE)</f>
        <v>8.7094907407407329E-3</v>
      </c>
      <c r="D6" s="23">
        <v>1.3136574074074077E-2</v>
      </c>
      <c r="E6" s="23">
        <f t="shared" si="0"/>
        <v>1.2442129629629633E-2</v>
      </c>
      <c r="F6" s="23">
        <f t="shared" si="1"/>
        <v>6.2210648148148164E-3</v>
      </c>
      <c r="G6" s="23">
        <v>6.1921296296296299E-3</v>
      </c>
      <c r="H6" s="23">
        <f t="shared" si="2"/>
        <v>2.517361111111103E-3</v>
      </c>
      <c r="I6" s="29">
        <f t="shared" si="3"/>
        <v>217</v>
      </c>
      <c r="J6" s="1" t="str">
        <f>IF(I6&lt;VLOOKUP(B6,Время!A$4:H$9,8,FALSE),"Поздно","")</f>
        <v/>
      </c>
    </row>
    <row r="7" spans="1:10" x14ac:dyDescent="0.25">
      <c r="B7" s="1">
        <v>5</v>
      </c>
      <c r="C7" s="23">
        <f>VLOOKUP(B7,Время!A$4:D$9,4,FALSE)</f>
        <v>8.9409722222222043E-3</v>
      </c>
      <c r="D7" s="23">
        <v>1.8171296296296297E-2</v>
      </c>
      <c r="E7" s="23">
        <f t="shared" si="0"/>
        <v>1.7476851851851851E-2</v>
      </c>
      <c r="F7" s="23">
        <f t="shared" si="1"/>
        <v>8.7384259259259255E-3</v>
      </c>
      <c r="G7" s="23">
        <v>8.7384259259259255E-3</v>
      </c>
      <c r="H7" s="23">
        <f t="shared" si="2"/>
        <v>2.0254629629627881E-4</v>
      </c>
      <c r="I7" s="29">
        <f t="shared" si="3"/>
        <v>17</v>
      </c>
      <c r="J7" s="1" t="str">
        <f>IF(I7&lt;VLOOKUP(B7,Время!A$4:H$9,8,FALSE),"Поздно","")</f>
        <v/>
      </c>
    </row>
    <row r="8" spans="1:10" x14ac:dyDescent="0.25">
      <c r="B8" s="2">
        <v>6</v>
      </c>
      <c r="C8" s="23">
        <f>VLOOKUP(B8,Время!A$4:D$9,4,FALSE)</f>
        <v>9.4907407407407163E-3</v>
      </c>
      <c r="D8" s="23">
        <v>1.8749999999999999E-2</v>
      </c>
      <c r="E8" s="23">
        <f>D8-E$2</f>
        <v>1.8055555555555554E-2</v>
      </c>
      <c r="F8" s="23">
        <f>E8/2</f>
        <v>9.0277777777777769E-3</v>
      </c>
      <c r="G8" s="23">
        <v>9.0046296296296298E-3</v>
      </c>
      <c r="H8" s="23">
        <f>C8-G8</f>
        <v>4.8611111111108649E-4</v>
      </c>
      <c r="I8" s="29">
        <f>MINUTE(H8)*60+SECOND(H8)</f>
        <v>42</v>
      </c>
      <c r="J8" s="1" t="str">
        <f>IF(I8&lt;VLOOKUP(B8,Время!A$4:H$9,8,FALSE),"Поздно","")</f>
        <v/>
      </c>
    </row>
    <row r="9" spans="1:10" ht="15.75" thickBot="1" x14ac:dyDescent="0.3">
      <c r="B9" s="2">
        <v>1</v>
      </c>
      <c r="C9" s="23" t="s">
        <v>90</v>
      </c>
      <c r="D9" s="23"/>
      <c r="E9" s="23"/>
      <c r="F9" s="23"/>
      <c r="G9" s="23"/>
      <c r="H9" s="23"/>
      <c r="I9" s="29"/>
      <c r="J9" s="1"/>
    </row>
    <row r="10" spans="1:10" ht="15.75" thickBot="1" x14ac:dyDescent="0.3">
      <c r="A10" s="3" t="s">
        <v>4</v>
      </c>
      <c r="B10" s="3"/>
      <c r="C10" s="28"/>
    </row>
    <row r="11" spans="1:10" ht="15.75" thickBot="1" x14ac:dyDescent="0.3">
      <c r="A11" s="3" t="s">
        <v>5</v>
      </c>
      <c r="B11" s="3"/>
      <c r="C11" s="28"/>
    </row>
    <row r="13" spans="1:10" ht="15.75" thickBot="1" x14ac:dyDescent="0.3">
      <c r="A13" s="30">
        <v>28</v>
      </c>
    </row>
    <row r="14" spans="1:10" ht="15.75" thickBot="1" x14ac:dyDescent="0.3">
      <c r="A14" s="6" t="s">
        <v>0</v>
      </c>
      <c r="B14" s="4" t="s">
        <v>86</v>
      </c>
      <c r="C14" s="4"/>
      <c r="D14" s="4" t="s">
        <v>6</v>
      </c>
      <c r="E14" s="4"/>
      <c r="F14" s="25">
        <v>0.5</v>
      </c>
      <c r="G14" s="4"/>
      <c r="H14" s="4"/>
      <c r="I14" s="4"/>
      <c r="J14" s="4" t="s">
        <v>7</v>
      </c>
    </row>
    <row r="15" spans="1:10" x14ac:dyDescent="0.25">
      <c r="B15" s="5" t="s">
        <v>1</v>
      </c>
      <c r="C15" s="7" t="s">
        <v>43</v>
      </c>
      <c r="D15" s="7" t="s">
        <v>44</v>
      </c>
      <c r="E15" s="7" t="s">
        <v>45</v>
      </c>
      <c r="F15" s="7" t="s">
        <v>46</v>
      </c>
      <c r="G15" s="7" t="s">
        <v>47</v>
      </c>
      <c r="H15" s="7" t="s">
        <v>48</v>
      </c>
      <c r="I15" s="7" t="s">
        <v>49</v>
      </c>
      <c r="J15" s="7" t="s">
        <v>3</v>
      </c>
    </row>
    <row r="16" spans="1:10" x14ac:dyDescent="0.25">
      <c r="B16" s="1">
        <v>1</v>
      </c>
      <c r="C16" s="23">
        <f>VLOOKUP(B16,Время!A$4:D$9,4,FALSE)</f>
        <v>3.3564814814814603E-3</v>
      </c>
      <c r="D16" s="23">
        <v>7.0717592592592594E-3</v>
      </c>
      <c r="E16" s="23">
        <f>D16-E$2</f>
        <v>6.3773148148148148E-3</v>
      </c>
      <c r="F16" s="23">
        <f>E16/2</f>
        <v>3.1886574074074074E-3</v>
      </c>
      <c r="G16" s="23">
        <v>3.4606481481481485E-3</v>
      </c>
      <c r="H16" s="23">
        <f>-(C16-G16)</f>
        <v>1.0416666666668815E-4</v>
      </c>
      <c r="I16" s="31">
        <f>-(MINUTE(H16)*60+SECOND(H16))</f>
        <v>-9</v>
      </c>
      <c r="J16" s="34" t="str">
        <f>IF(I16&lt;VLOOKUP(B16,Время!A$4:H$9,8,FALSE),"Поздно","")</f>
        <v>Поздно</v>
      </c>
    </row>
    <row r="17" spans="1:10" x14ac:dyDescent="0.25">
      <c r="B17" s="1">
        <v>2</v>
      </c>
      <c r="C17" s="23">
        <f>VLOOKUP(B17,Время!A$4:D$9,4,FALSE)</f>
        <v>3.90625E-3</v>
      </c>
      <c r="D17" s="23">
        <v>8.217592592592594E-3</v>
      </c>
      <c r="E17" s="23">
        <f t="shared" ref="E17:E19" si="4">D17-E$2</f>
        <v>7.5231481481481495E-3</v>
      </c>
      <c r="F17" s="23">
        <f t="shared" ref="F17:F19" si="5">E17/2</f>
        <v>3.7615740740740747E-3</v>
      </c>
      <c r="G17" s="23">
        <v>3.7384259259259263E-3</v>
      </c>
      <c r="H17" s="23">
        <f t="shared" ref="H17:H19" si="6">C17-G17</f>
        <v>1.6782407407407371E-4</v>
      </c>
      <c r="I17" s="31">
        <f t="shared" ref="I17:I19" si="7">MINUTE(H17)*60+SECOND(H17)</f>
        <v>14</v>
      </c>
      <c r="J17" s="34" t="str">
        <f>IF(I17&lt;VLOOKUP(B17,Время!A$4:H$9,8,FALSE),"Поздно","")</f>
        <v>Поздно</v>
      </c>
    </row>
    <row r="18" spans="1:10" x14ac:dyDescent="0.25">
      <c r="B18" s="1">
        <v>3</v>
      </c>
      <c r="C18" s="23">
        <f>VLOOKUP(B18,Время!A$4:D$9,4,FALSE)</f>
        <v>8.7094907407407329E-3</v>
      </c>
      <c r="D18" s="23">
        <v>1.7650462962962962E-2</v>
      </c>
      <c r="E18" s="23">
        <f t="shared" si="4"/>
        <v>1.6956018518518516E-2</v>
      </c>
      <c r="F18" s="23">
        <f t="shared" si="5"/>
        <v>8.4780092592592581E-3</v>
      </c>
      <c r="G18" s="23">
        <v>7.7777777777777767E-3</v>
      </c>
      <c r="H18" s="23">
        <f t="shared" si="6"/>
        <v>9.3171296296295624E-4</v>
      </c>
      <c r="I18" s="31">
        <f t="shared" si="7"/>
        <v>80</v>
      </c>
      <c r="J18" s="34" t="str">
        <f>IF(I18&lt;VLOOKUP(B18,Время!A$4:H$9,8,FALSE),"Поздно","")</f>
        <v>Поздно</v>
      </c>
    </row>
    <row r="19" spans="1:10" x14ac:dyDescent="0.25">
      <c r="B19" s="1">
        <v>5</v>
      </c>
      <c r="C19" s="23">
        <f>VLOOKUP(B19,Время!A$4:D$9,4,FALSE)</f>
        <v>8.9409722222222043E-3</v>
      </c>
      <c r="D19" s="23">
        <v>1.8518518518518521E-2</v>
      </c>
      <c r="E19" s="23">
        <f t="shared" si="4"/>
        <v>1.7824074074074076E-2</v>
      </c>
      <c r="F19" s="23">
        <f t="shared" si="5"/>
        <v>8.9120370370370378E-3</v>
      </c>
      <c r="G19" s="23">
        <v>8.9004629629629625E-3</v>
      </c>
      <c r="H19" s="23">
        <f t="shared" si="6"/>
        <v>4.0509259259241884E-5</v>
      </c>
      <c r="I19" s="31">
        <f t="shared" si="7"/>
        <v>3</v>
      </c>
      <c r="J19" s="34" t="str">
        <f>IF(I19&lt;VLOOKUP(B19,Время!A$4:H$9,8,FALSE),"Поздно","")</f>
        <v>Поздно</v>
      </c>
    </row>
    <row r="20" spans="1:10" x14ac:dyDescent="0.25">
      <c r="B20" s="2">
        <v>6</v>
      </c>
      <c r="C20" s="23">
        <f>VLOOKUP(B20,Время!A$4:D$9,4,FALSE)</f>
        <v>9.4907407407407163E-3</v>
      </c>
      <c r="D20" s="23">
        <v>1.9502314814814816E-2</v>
      </c>
      <c r="E20" s="23">
        <f>D20-E$2</f>
        <v>1.8807870370370371E-2</v>
      </c>
      <c r="F20" s="23">
        <f>E20/2</f>
        <v>9.4039351851851853E-3</v>
      </c>
      <c r="G20" s="23">
        <v>9.3981481481481485E-3</v>
      </c>
      <c r="H20" s="23">
        <f>C20-G20</f>
        <v>9.2592592592567746E-5</v>
      </c>
      <c r="I20" s="31">
        <f>MINUTE(H20)*60+SECOND(H20)</f>
        <v>8</v>
      </c>
      <c r="J20" s="34" t="str">
        <f>IF(I20&lt;VLOOKUP(B20,Время!A$4:H$9,8,FALSE),"Поздно","")</f>
        <v>Поздно</v>
      </c>
    </row>
    <row r="21" spans="1:10" ht="15.75" thickBot="1" x14ac:dyDescent="0.3">
      <c r="B21" s="2">
        <v>4</v>
      </c>
      <c r="C21" s="23" t="s">
        <v>91</v>
      </c>
      <c r="D21" s="23"/>
      <c r="E21" s="23"/>
      <c r="F21" s="23"/>
      <c r="G21" s="23"/>
      <c r="H21" s="23"/>
      <c r="I21" s="29"/>
      <c r="J21" s="1"/>
    </row>
    <row r="22" spans="1:10" ht="15.75" thickBot="1" x14ac:dyDescent="0.3">
      <c r="A22" s="3" t="s">
        <v>4</v>
      </c>
      <c r="B22" s="3"/>
      <c r="C22" s="28"/>
    </row>
    <row r="23" spans="1:10" ht="15.75" thickBot="1" x14ac:dyDescent="0.3">
      <c r="A23" s="3" t="s">
        <v>5</v>
      </c>
      <c r="B23" s="3"/>
      <c r="C23" s="28"/>
    </row>
    <row r="25" spans="1:10" ht="15.75" thickBot="1" x14ac:dyDescent="0.3">
      <c r="A25" s="30">
        <v>29</v>
      </c>
    </row>
    <row r="26" spans="1:10" ht="15.75" thickBot="1" x14ac:dyDescent="0.3">
      <c r="A26" s="6" t="s">
        <v>0</v>
      </c>
      <c r="B26" s="4" t="s">
        <v>87</v>
      </c>
      <c r="C26" s="4"/>
      <c r="D26" s="4" t="s">
        <v>6</v>
      </c>
      <c r="E26" s="4"/>
      <c r="F26" s="25">
        <v>0.5</v>
      </c>
      <c r="G26" s="4"/>
      <c r="H26" s="4"/>
      <c r="I26" s="4"/>
      <c r="J26" s="4" t="s">
        <v>7</v>
      </c>
    </row>
    <row r="27" spans="1:10" x14ac:dyDescent="0.25">
      <c r="B27" s="5" t="s">
        <v>1</v>
      </c>
      <c r="C27" s="7" t="s">
        <v>43</v>
      </c>
      <c r="D27" s="7" t="s">
        <v>44</v>
      </c>
      <c r="E27" s="7" t="s">
        <v>45</v>
      </c>
      <c r="F27" s="7" t="s">
        <v>46</v>
      </c>
      <c r="G27" s="7" t="s">
        <v>47</v>
      </c>
      <c r="H27" s="7" t="s">
        <v>48</v>
      </c>
      <c r="I27" s="7" t="s">
        <v>49</v>
      </c>
      <c r="J27" s="7" t="s">
        <v>3</v>
      </c>
    </row>
    <row r="28" spans="1:10" x14ac:dyDescent="0.25">
      <c r="B28" s="1">
        <v>2</v>
      </c>
      <c r="C28" s="23">
        <f>VLOOKUP(B28,Время!A$4:D$9,4,FALSE)</f>
        <v>3.90625E-3</v>
      </c>
      <c r="D28" s="23">
        <v>2.0833333333333333E-3</v>
      </c>
      <c r="E28" s="23">
        <f>D28-E$2</f>
        <v>1.3888888888888887E-3</v>
      </c>
      <c r="F28" s="23">
        <f>E28/2</f>
        <v>6.9444444444444436E-4</v>
      </c>
      <c r="G28" s="26">
        <v>6.134259259259259E-4</v>
      </c>
      <c r="H28" s="23">
        <f>C28-G28</f>
        <v>3.2928240740740739E-3</v>
      </c>
      <c r="I28" s="29">
        <f>MINUTE(H28)*60+SECOND(H28)</f>
        <v>285</v>
      </c>
      <c r="J28" s="1" t="str">
        <f>IF(I28&lt;VLOOKUP(B28,Время!A$4:H$9,8,FALSE),"Поздно","")</f>
        <v/>
      </c>
    </row>
    <row r="29" spans="1:10" x14ac:dyDescent="0.25">
      <c r="B29" s="1">
        <v>3</v>
      </c>
      <c r="C29" s="23">
        <f>VLOOKUP(B29,Время!A$4:D$9,4,FALSE)</f>
        <v>8.7094907407407329E-3</v>
      </c>
      <c r="D29" s="23">
        <v>9.8379629629629633E-3</v>
      </c>
      <c r="E29" s="23">
        <f t="shared" ref="E29:E32" si="8">D29-E$2</f>
        <v>9.1435185185185196E-3</v>
      </c>
      <c r="F29" s="23">
        <f t="shared" ref="F29:F32" si="9">E29/2</f>
        <v>4.5717592592592598E-3</v>
      </c>
      <c r="G29" s="26">
        <v>4.5717592592592598E-3</v>
      </c>
      <c r="H29" s="23">
        <f t="shared" ref="H29:H32" si="10">C29-G29</f>
        <v>4.1377314814814731E-3</v>
      </c>
      <c r="I29" s="29">
        <f t="shared" ref="I29:I32" si="11">MINUTE(H29)*60+SECOND(H29)</f>
        <v>357</v>
      </c>
      <c r="J29" s="1" t="str">
        <f>IF(I29&lt;VLOOKUP(B29,Время!A$4:H$9,8,FALSE),"Поздно","")</f>
        <v/>
      </c>
    </row>
    <row r="30" spans="1:10" x14ac:dyDescent="0.25">
      <c r="B30" s="1" t="s">
        <v>88</v>
      </c>
      <c r="C30" s="23"/>
      <c r="D30" s="23">
        <v>1.2037037037037035E-2</v>
      </c>
      <c r="E30" s="23"/>
      <c r="F30" s="23"/>
      <c r="G30" s="26"/>
      <c r="H30" s="23"/>
      <c r="I30" s="29"/>
      <c r="J30" s="7" t="s">
        <v>38</v>
      </c>
    </row>
    <row r="31" spans="1:10" x14ac:dyDescent="0.25">
      <c r="B31" s="1">
        <v>4</v>
      </c>
      <c r="C31" s="23">
        <f>VLOOKUP(B31,Время!A$4:D$9,4,FALSE)</f>
        <v>6.7997685185184897E-3</v>
      </c>
      <c r="D31" s="23">
        <v>1.2731481481481481E-2</v>
      </c>
      <c r="E31" s="23">
        <f t="shared" si="8"/>
        <v>1.2037037037037037E-2</v>
      </c>
      <c r="F31" s="23">
        <f t="shared" si="9"/>
        <v>6.0185185185185185E-3</v>
      </c>
      <c r="G31" s="26">
        <v>6.0185185185185185E-3</v>
      </c>
      <c r="H31" s="23">
        <f t="shared" si="10"/>
        <v>7.812499999999712E-4</v>
      </c>
      <c r="I31" s="29">
        <f t="shared" si="11"/>
        <v>67</v>
      </c>
      <c r="J31" s="1" t="str">
        <f>IF(I31&lt;VLOOKUP(B31,Время!A$4:H$9,8,FALSE),"Поздно","")</f>
        <v/>
      </c>
    </row>
    <row r="32" spans="1:10" x14ac:dyDescent="0.25">
      <c r="B32" s="1">
        <v>6</v>
      </c>
      <c r="C32" s="23">
        <f>VLOOKUP(B32,Время!A$4:D$9,4,FALSE)</f>
        <v>9.4907407407407163E-3</v>
      </c>
      <c r="D32" s="23">
        <v>1.7638888888888888E-2</v>
      </c>
      <c r="E32" s="23">
        <f t="shared" si="8"/>
        <v>1.6944444444444443E-2</v>
      </c>
      <c r="F32" s="23">
        <f t="shared" si="9"/>
        <v>8.4722222222222213E-3</v>
      </c>
      <c r="G32" s="26">
        <v>8.4375000000000006E-3</v>
      </c>
      <c r="H32" s="23">
        <f t="shared" si="10"/>
        <v>1.0532407407407157E-3</v>
      </c>
      <c r="I32" s="29">
        <f t="shared" si="11"/>
        <v>91</v>
      </c>
      <c r="J32" s="1" t="str">
        <f>IF(I32&lt;VLOOKUP(B32,Время!A$4:H$9,8,FALSE),"Поздно","")</f>
        <v/>
      </c>
    </row>
    <row r="33" spans="1:10" x14ac:dyDescent="0.25">
      <c r="B33" s="2">
        <v>1</v>
      </c>
      <c r="C33" s="23" t="s">
        <v>90</v>
      </c>
      <c r="D33" s="23"/>
      <c r="E33" s="23"/>
      <c r="F33" s="23"/>
      <c r="G33" s="26"/>
      <c r="H33" s="23"/>
      <c r="I33" s="29"/>
      <c r="J33" s="1"/>
    </row>
    <row r="34" spans="1:10" ht="15.75" thickBot="1" x14ac:dyDescent="0.3">
      <c r="B34" s="2">
        <v>5</v>
      </c>
      <c r="C34" s="23" t="s">
        <v>92</v>
      </c>
      <c r="D34" s="23"/>
      <c r="E34" s="23"/>
      <c r="F34" s="23"/>
      <c r="G34" s="26"/>
      <c r="H34" s="23"/>
      <c r="I34" s="29"/>
      <c r="J34" s="1"/>
    </row>
    <row r="35" spans="1:10" ht="15.75" thickBot="1" x14ac:dyDescent="0.3">
      <c r="A35" s="3" t="s">
        <v>4</v>
      </c>
      <c r="B35" s="3"/>
      <c r="C35" s="28"/>
    </row>
    <row r="36" spans="1:10" ht="15.75" thickBot="1" x14ac:dyDescent="0.3">
      <c r="A36" s="3" t="s">
        <v>5</v>
      </c>
      <c r="B36" s="3"/>
      <c r="C36" s="28"/>
      <c r="D36" s="32"/>
    </row>
    <row r="38" spans="1:10" ht="15.75" thickBot="1" x14ac:dyDescent="0.3">
      <c r="A38" s="30">
        <v>30</v>
      </c>
    </row>
    <row r="39" spans="1:10" ht="15.75" thickBot="1" x14ac:dyDescent="0.3">
      <c r="A39" s="6" t="s">
        <v>0</v>
      </c>
      <c r="B39" s="4" t="s">
        <v>89</v>
      </c>
      <c r="C39" s="4"/>
      <c r="D39" s="4" t="s">
        <v>6</v>
      </c>
      <c r="E39" s="4"/>
      <c r="F39" s="25">
        <v>0.5</v>
      </c>
      <c r="G39" s="4"/>
      <c r="H39" s="4"/>
      <c r="I39" s="4"/>
      <c r="J39" s="4" t="s">
        <v>7</v>
      </c>
    </row>
    <row r="40" spans="1:10" x14ac:dyDescent="0.25">
      <c r="B40" s="5" t="s">
        <v>1</v>
      </c>
      <c r="C40" s="7" t="s">
        <v>43</v>
      </c>
      <c r="D40" s="7" t="s">
        <v>44</v>
      </c>
      <c r="E40" s="7" t="s">
        <v>45</v>
      </c>
      <c r="F40" s="7" t="s">
        <v>46</v>
      </c>
      <c r="G40" s="7" t="s">
        <v>47</v>
      </c>
      <c r="H40" s="7" t="s">
        <v>48</v>
      </c>
      <c r="I40" s="7" t="s">
        <v>49</v>
      </c>
      <c r="J40" s="7" t="s">
        <v>3</v>
      </c>
    </row>
    <row r="41" spans="1:10" x14ac:dyDescent="0.25">
      <c r="B41" s="1">
        <v>2</v>
      </c>
      <c r="C41" s="23">
        <f>VLOOKUP(B41,Время!A$4:D$9,4,FALSE)</f>
        <v>3.90625E-3</v>
      </c>
      <c r="D41" s="23">
        <v>5.0925925925925921E-3</v>
      </c>
      <c r="E41" s="23">
        <f>D41-E$2</f>
        <v>4.3981481481481476E-3</v>
      </c>
      <c r="F41" s="23">
        <f>E41/2</f>
        <v>2.1990740740740738E-3</v>
      </c>
      <c r="G41" s="26">
        <v>2.1412037037037038E-3</v>
      </c>
      <c r="H41" s="23">
        <f>C41-G41</f>
        <v>1.7650462962962962E-3</v>
      </c>
      <c r="I41" s="29">
        <f>MINUTE(H41)*60+SECOND(H41)</f>
        <v>152</v>
      </c>
      <c r="J41" s="1" t="str">
        <f>IF(I41&lt;VLOOKUP(B41,Время!A$4:H$9,8,FALSE),"Поздно","")</f>
        <v/>
      </c>
    </row>
    <row r="42" spans="1:10" x14ac:dyDescent="0.25">
      <c r="B42" s="1">
        <v>4</v>
      </c>
      <c r="C42" s="23">
        <f>VLOOKUP(B42,Время!A$4:D$9,4,FALSE)</f>
        <v>6.7997685185184897E-3</v>
      </c>
      <c r="D42" s="23">
        <v>1.238425925925926E-2</v>
      </c>
      <c r="E42" s="23">
        <f t="shared" ref="E42:E44" si="12">D42-E$2</f>
        <v>1.1689814814814816E-2</v>
      </c>
      <c r="F42" s="23">
        <f t="shared" ref="F42:F44" si="13">E42/2</f>
        <v>5.844907407407408E-3</v>
      </c>
      <c r="G42" s="26">
        <v>5.8680555555555543E-3</v>
      </c>
      <c r="H42" s="23">
        <f>C42-G42</f>
        <v>9.3171296296293542E-4</v>
      </c>
      <c r="I42" s="38">
        <f>MINUTE(H42)*60+SECOND(H42)</f>
        <v>80</v>
      </c>
      <c r="J42" s="39" t="str">
        <f>IF(I42&lt;VLOOKUP(B42,Время!A$4:H$9,8,FALSE),"Поздно","")</f>
        <v/>
      </c>
    </row>
    <row r="43" spans="1:10" x14ac:dyDescent="0.25">
      <c r="B43" s="1">
        <v>6</v>
      </c>
      <c r="C43" s="23">
        <f>VLOOKUP(B43,Время!A$4:D$9,4,FALSE)</f>
        <v>9.4907407407407163E-3</v>
      </c>
      <c r="D43" s="23">
        <v>1.6145833333333335E-2</v>
      </c>
      <c r="E43" s="23">
        <f t="shared" si="12"/>
        <v>1.5451388888888891E-2</v>
      </c>
      <c r="F43" s="23">
        <f t="shared" si="13"/>
        <v>7.7256944444444456E-3</v>
      </c>
      <c r="G43" s="23">
        <v>7.719907407407408E-3</v>
      </c>
      <c r="H43" s="23">
        <f t="shared" ref="H43:H44" si="14">C43-G43</f>
        <v>1.7708333333333083E-3</v>
      </c>
      <c r="I43" s="29">
        <f t="shared" ref="I43:I44" si="15">MINUTE(H43)*60+SECOND(H43)</f>
        <v>153</v>
      </c>
      <c r="J43" s="1" t="str">
        <f>IF(I43&lt;VLOOKUP(B43,Время!A$4:H$9,8,FALSE),"Поздно","")</f>
        <v/>
      </c>
    </row>
    <row r="44" spans="1:10" x14ac:dyDescent="0.25">
      <c r="B44" s="1">
        <v>5</v>
      </c>
      <c r="C44" s="23">
        <f>VLOOKUP(B44,Время!A$4:D$9,4,FALSE)</f>
        <v>8.9409722222222043E-3</v>
      </c>
      <c r="D44" s="23">
        <v>1.7939814814814815E-2</v>
      </c>
      <c r="E44" s="23">
        <f t="shared" si="12"/>
        <v>1.7245370370370369E-2</v>
      </c>
      <c r="F44" s="23">
        <f t="shared" si="13"/>
        <v>8.6226851851851846E-3</v>
      </c>
      <c r="G44" s="23">
        <v>8.5995370370370357E-3</v>
      </c>
      <c r="H44" s="23">
        <f t="shared" si="14"/>
        <v>3.4143518518516859E-4</v>
      </c>
      <c r="I44" s="29">
        <f t="shared" si="15"/>
        <v>29</v>
      </c>
      <c r="J44" s="1" t="str">
        <f>IF(I44&lt;VLOOKUP(B44,Время!A$4:H$9,8,FALSE),"Поздно","")</f>
        <v/>
      </c>
    </row>
    <row r="45" spans="1:10" x14ac:dyDescent="0.25">
      <c r="B45" s="2">
        <v>1</v>
      </c>
      <c r="C45" s="23" t="s">
        <v>90</v>
      </c>
      <c r="D45" s="23"/>
      <c r="E45" s="23"/>
      <c r="F45" s="23"/>
      <c r="G45" s="26"/>
      <c r="H45" s="23"/>
      <c r="I45" s="29"/>
      <c r="J45" s="1"/>
    </row>
    <row r="46" spans="1:10" ht="15.75" thickBot="1" x14ac:dyDescent="0.3">
      <c r="B46" s="2">
        <v>3</v>
      </c>
      <c r="C46" s="23" t="s">
        <v>93</v>
      </c>
      <c r="D46" s="23"/>
      <c r="E46" s="23"/>
      <c r="F46" s="23"/>
      <c r="G46" s="23"/>
      <c r="H46" s="23"/>
      <c r="I46" s="31"/>
      <c r="J46" s="34"/>
    </row>
    <row r="47" spans="1:10" ht="15.75" thickBot="1" x14ac:dyDescent="0.3">
      <c r="A47" s="3" t="s">
        <v>4</v>
      </c>
      <c r="B47" s="3"/>
      <c r="C47" s="28"/>
    </row>
    <row r="48" spans="1:10" ht="15.75" thickBot="1" x14ac:dyDescent="0.3">
      <c r="A48" s="3" t="s">
        <v>5</v>
      </c>
      <c r="B48" s="3"/>
      <c r="C48" s="28"/>
    </row>
    <row r="50" spans="1:10" ht="15.75" thickBot="1" x14ac:dyDescent="0.3">
      <c r="A50" s="30">
        <v>31</v>
      </c>
    </row>
    <row r="51" spans="1:10" ht="15.75" thickBot="1" x14ac:dyDescent="0.3">
      <c r="A51" s="6" t="s">
        <v>0</v>
      </c>
      <c r="B51" s="4" t="s">
        <v>94</v>
      </c>
      <c r="C51" s="4"/>
      <c r="D51" s="4" t="s">
        <v>6</v>
      </c>
      <c r="E51" s="4"/>
      <c r="F51" s="25">
        <v>0.5</v>
      </c>
      <c r="G51" s="4"/>
      <c r="H51" s="4"/>
      <c r="I51" s="4"/>
      <c r="J51" s="4" t="s">
        <v>7</v>
      </c>
    </row>
    <row r="52" spans="1:10" x14ac:dyDescent="0.25">
      <c r="B52" s="5" t="s">
        <v>1</v>
      </c>
      <c r="C52" s="7" t="s">
        <v>43</v>
      </c>
      <c r="D52" s="7" t="s">
        <v>44</v>
      </c>
      <c r="E52" s="7" t="s">
        <v>45</v>
      </c>
      <c r="F52" s="7" t="s">
        <v>46</v>
      </c>
      <c r="G52" s="7" t="s">
        <v>47</v>
      </c>
      <c r="H52" s="7" t="s">
        <v>48</v>
      </c>
      <c r="I52" s="7" t="s">
        <v>49</v>
      </c>
      <c r="J52" s="7" t="s">
        <v>3</v>
      </c>
    </row>
    <row r="53" spans="1:10" x14ac:dyDescent="0.25">
      <c r="B53" s="1">
        <v>2</v>
      </c>
      <c r="C53" s="23">
        <f>VLOOKUP(B53,Время!A$4:D$9,4,FALSE)</f>
        <v>3.90625E-3</v>
      </c>
      <c r="D53" s="23">
        <v>3.1828703703703702E-3</v>
      </c>
      <c r="E53" s="23">
        <f>D53-E$2</f>
        <v>2.4884259259259256E-3</v>
      </c>
      <c r="F53" s="23">
        <f>E53/2</f>
        <v>1.2442129629629628E-3</v>
      </c>
      <c r="G53" s="23">
        <v>1.2152777777777778E-3</v>
      </c>
      <c r="H53" s="23">
        <f>C53-G53</f>
        <v>2.6909722222222222E-3</v>
      </c>
      <c r="I53" s="29">
        <f>MINUTE(H53)*60+SECOND(H53)</f>
        <v>233</v>
      </c>
      <c r="J53" s="1" t="str">
        <f>IF(I53&lt;VLOOKUP(B53,Время!A$4:H$9,8,FALSE),"Поздно","")</f>
        <v/>
      </c>
    </row>
    <row r="54" spans="1:10" x14ac:dyDescent="0.25">
      <c r="B54" s="1">
        <v>1</v>
      </c>
      <c r="C54" s="23">
        <f>VLOOKUP(B54,Время!A$4:D$9,4,FALSE)</f>
        <v>3.3564814814814603E-3</v>
      </c>
      <c r="D54" s="23">
        <v>5.9027777777777776E-3</v>
      </c>
      <c r="E54" s="23">
        <f t="shared" ref="E54:E58" si="16">D54-E$2</f>
        <v>5.208333333333333E-3</v>
      </c>
      <c r="F54" s="23">
        <f t="shared" ref="F54:F58" si="17">E54/2</f>
        <v>2.6041666666666665E-3</v>
      </c>
      <c r="G54" s="26">
        <v>2.6041666666666665E-3</v>
      </c>
      <c r="H54" s="23">
        <f t="shared" ref="H54:H58" si="18">C54-G54</f>
        <v>7.5231481481479378E-4</v>
      </c>
      <c r="I54" s="38">
        <f t="shared" ref="I54:I58" si="19">MINUTE(H54)*60+SECOND(H54)</f>
        <v>65</v>
      </c>
      <c r="J54" s="34" t="str">
        <f>IF(I54&lt;VLOOKUP(B54,Время!A$4:H$9,8,FALSE),"Поздно","")</f>
        <v/>
      </c>
    </row>
    <row r="55" spans="1:10" x14ac:dyDescent="0.25">
      <c r="B55" s="1">
        <v>3</v>
      </c>
      <c r="C55" s="23">
        <f>VLOOKUP(B55,Время!A$4:D$9,4,FALSE)</f>
        <v>8.7094907407407329E-3</v>
      </c>
      <c r="D55" s="23">
        <v>9.0277777777777787E-3</v>
      </c>
      <c r="E55" s="23">
        <f t="shared" si="16"/>
        <v>8.333333333333335E-3</v>
      </c>
      <c r="F55" s="23">
        <f t="shared" si="17"/>
        <v>4.1666666666666675E-3</v>
      </c>
      <c r="G55" s="26">
        <v>4.1435185185185186E-3</v>
      </c>
      <c r="H55" s="23">
        <f t="shared" si="18"/>
        <v>4.5659722222222143E-3</v>
      </c>
      <c r="I55" s="29">
        <f t="shared" si="19"/>
        <v>394</v>
      </c>
      <c r="J55" s="1" t="str">
        <f>IF(I55&lt;VLOOKUP(B55,Время!A$4:H$9,8,FALSE),"Поздно","")</f>
        <v/>
      </c>
    </row>
    <row r="56" spans="1:10" x14ac:dyDescent="0.25">
      <c r="B56" s="1">
        <v>4</v>
      </c>
      <c r="C56" s="23">
        <f>VLOOKUP(B56,Время!A$4:D$9,4,FALSE)</f>
        <v>6.7997685185184897E-3</v>
      </c>
      <c r="D56" s="23">
        <v>1.2731481481481481E-2</v>
      </c>
      <c r="E56" s="23">
        <f t="shared" si="16"/>
        <v>1.2037037037037037E-2</v>
      </c>
      <c r="F56" s="23">
        <f t="shared" si="17"/>
        <v>6.0185185185185185E-3</v>
      </c>
      <c r="G56" s="26">
        <v>6.0069444444444441E-3</v>
      </c>
      <c r="H56" s="23">
        <f t="shared" si="18"/>
        <v>7.9282407407404564E-4</v>
      </c>
      <c r="I56" s="29">
        <f t="shared" si="19"/>
        <v>68</v>
      </c>
      <c r="J56" s="1" t="str">
        <f>IF(I56&lt;VLOOKUP(B56,Время!A$4:H$9,8,FALSE),"Поздно","")</f>
        <v/>
      </c>
    </row>
    <row r="57" spans="1:10" x14ac:dyDescent="0.25">
      <c r="B57" s="1">
        <v>6</v>
      </c>
      <c r="C57" s="23">
        <f>VLOOKUP(B57,Время!A$4:D$9,4,FALSE)</f>
        <v>9.4907407407407163E-3</v>
      </c>
      <c r="D57" s="23">
        <v>1.4097222222222221E-2</v>
      </c>
      <c r="E57" s="23">
        <f t="shared" si="16"/>
        <v>1.3402777777777777E-2</v>
      </c>
      <c r="F57" s="23">
        <f t="shared" si="17"/>
        <v>6.7013888888888887E-3</v>
      </c>
      <c r="G57" s="26">
        <v>6.6898148148148142E-3</v>
      </c>
      <c r="H57" s="23">
        <f t="shared" si="18"/>
        <v>2.800925925925902E-3</v>
      </c>
      <c r="I57" s="29">
        <f t="shared" si="19"/>
        <v>242</v>
      </c>
      <c r="J57" s="1" t="str">
        <f>IF(I57&lt;VLOOKUP(B57,Время!A$4:H$9,8,FALSE),"Поздно","")</f>
        <v/>
      </c>
    </row>
    <row r="58" spans="1:10" ht="15.75" thickBot="1" x14ac:dyDescent="0.3">
      <c r="B58" s="2">
        <v>5</v>
      </c>
      <c r="C58" s="23">
        <f>VLOOKUP(B58,Время!A$4:D$9,4,FALSE)</f>
        <v>8.9409722222222043E-3</v>
      </c>
      <c r="D58" s="23">
        <v>1.7534722222222222E-2</v>
      </c>
      <c r="E58" s="23">
        <f t="shared" si="16"/>
        <v>1.6840277777777777E-2</v>
      </c>
      <c r="F58" s="23">
        <f t="shared" si="17"/>
        <v>8.4201388888888885E-3</v>
      </c>
      <c r="G58" s="26">
        <v>8.6226851851851846E-3</v>
      </c>
      <c r="H58" s="23">
        <f t="shared" si="18"/>
        <v>3.1828703703701972E-4</v>
      </c>
      <c r="I58" s="29">
        <f t="shared" si="19"/>
        <v>27</v>
      </c>
      <c r="J58" s="1" t="str">
        <f>IF(I58&lt;VLOOKUP(B58,Время!A$4:H$9,8,FALSE),"Поздно","")</f>
        <v/>
      </c>
    </row>
    <row r="59" spans="1:10" ht="15.75" thickBot="1" x14ac:dyDescent="0.3">
      <c r="A59" s="3" t="s">
        <v>4</v>
      </c>
      <c r="B59" s="3"/>
      <c r="C59" s="28"/>
    </row>
    <row r="60" spans="1:10" ht="15.75" thickBot="1" x14ac:dyDescent="0.3">
      <c r="A60" s="3" t="s">
        <v>5</v>
      </c>
      <c r="B60" s="3"/>
      <c r="C60" s="28"/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N35" sqref="N35"/>
    </sheetView>
  </sheetViews>
  <sheetFormatPr defaultRowHeight="15" x14ac:dyDescent="0.25"/>
  <cols>
    <col min="1" max="1" width="27.42578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3.28515625" customWidth="1"/>
  </cols>
  <sheetData>
    <row r="1" spans="1:16" x14ac:dyDescent="0.25">
      <c r="B1" s="8" t="s">
        <v>11</v>
      </c>
      <c r="C1" s="8" t="s">
        <v>8</v>
      </c>
      <c r="D1" s="8" t="s">
        <v>32</v>
      </c>
      <c r="E1" s="12" t="s">
        <v>0</v>
      </c>
      <c r="F1" s="8" t="s">
        <v>9</v>
      </c>
      <c r="G1" s="8" t="s">
        <v>10</v>
      </c>
      <c r="H1" s="10" t="s">
        <v>31</v>
      </c>
      <c r="I1" s="10"/>
      <c r="J1" s="19" t="s">
        <v>12</v>
      </c>
      <c r="K1" s="14"/>
      <c r="L1" s="14"/>
      <c r="M1" s="14"/>
      <c r="N1" s="15"/>
      <c r="O1" s="8" t="s">
        <v>26</v>
      </c>
      <c r="P1" s="8" t="s">
        <v>5</v>
      </c>
    </row>
    <row r="2" spans="1:16" x14ac:dyDescent="0.25">
      <c r="A2" s="9" t="s">
        <v>20</v>
      </c>
      <c r="B2" s="16" t="s">
        <v>28</v>
      </c>
      <c r="C2" s="11" t="s">
        <v>25</v>
      </c>
      <c r="D2" s="11" t="s">
        <v>24</v>
      </c>
      <c r="E2" s="11"/>
      <c r="F2" s="13" t="s">
        <v>22</v>
      </c>
      <c r="G2" s="13" t="s">
        <v>21</v>
      </c>
      <c r="H2" s="13" t="s">
        <v>19</v>
      </c>
      <c r="I2" s="20" t="s">
        <v>23</v>
      </c>
      <c r="J2" s="21"/>
      <c r="K2" s="21"/>
      <c r="L2" s="21"/>
      <c r="M2" s="21"/>
      <c r="N2" s="22"/>
      <c r="O2" s="11" t="s">
        <v>27</v>
      </c>
      <c r="P2" s="1"/>
    </row>
    <row r="3" spans="1:16" x14ac:dyDescent="0.25">
      <c r="B3" s="8"/>
      <c r="C3" s="8"/>
      <c r="D3" s="8"/>
      <c r="E3" s="8"/>
      <c r="F3" s="8"/>
      <c r="G3" s="8"/>
      <c r="H3" s="8"/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O3" s="8"/>
      <c r="P3" s="8"/>
    </row>
    <row r="4" spans="1:16" x14ac:dyDescent="0.25">
      <c r="B4" s="17">
        <v>1</v>
      </c>
      <c r="C4" s="1"/>
      <c r="D4" s="1"/>
      <c r="E4" s="1"/>
      <c r="F4" s="1"/>
      <c r="G4" s="1"/>
      <c r="H4" s="1" t="s">
        <v>29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B5" s="17">
        <v>2</v>
      </c>
      <c r="C5" s="1"/>
      <c r="D5" s="1"/>
      <c r="E5" s="1"/>
      <c r="F5" s="1"/>
      <c r="G5" s="1"/>
      <c r="H5" s="1" t="s">
        <v>29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B6" s="17">
        <v>3</v>
      </c>
      <c r="C6" s="1"/>
      <c r="D6" s="1"/>
      <c r="E6" s="1"/>
      <c r="F6" s="1"/>
      <c r="G6" s="1"/>
      <c r="H6" s="1" t="s">
        <v>29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B7" s="17">
        <v>4</v>
      </c>
      <c r="C7" s="1"/>
      <c r="D7" s="1"/>
      <c r="E7" s="1"/>
      <c r="F7" s="1"/>
      <c r="G7" s="1"/>
      <c r="H7" s="1" t="s">
        <v>29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B8" s="17">
        <v>5</v>
      </c>
      <c r="C8" s="1"/>
      <c r="D8" s="1"/>
      <c r="E8" s="1"/>
      <c r="F8" s="1"/>
      <c r="G8" s="1"/>
      <c r="H8" s="1" t="s">
        <v>29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B9" s="17">
        <v>6</v>
      </c>
      <c r="C9" s="1"/>
      <c r="D9" s="1"/>
      <c r="E9" s="1"/>
      <c r="F9" s="1"/>
      <c r="G9" s="1"/>
      <c r="H9" s="1" t="s">
        <v>29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B10" s="17">
        <v>7</v>
      </c>
      <c r="C10" s="1"/>
      <c r="D10" s="1"/>
      <c r="E10" s="1"/>
      <c r="F10" s="1"/>
      <c r="G10" s="1"/>
      <c r="H10" s="1" t="s">
        <v>29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7">
        <v>8</v>
      </c>
      <c r="C11" s="1"/>
      <c r="D11" s="1"/>
      <c r="E11" s="1"/>
      <c r="F11" s="1"/>
      <c r="G11" s="1"/>
      <c r="H11" s="1" t="s">
        <v>29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7">
        <v>9</v>
      </c>
      <c r="C12" s="1"/>
      <c r="D12" s="1"/>
      <c r="E12" s="1"/>
      <c r="F12" s="1"/>
      <c r="G12" s="1"/>
      <c r="H12" s="1" t="s">
        <v>29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7">
        <v>10</v>
      </c>
      <c r="C13" s="1"/>
      <c r="D13" s="1"/>
      <c r="E13" s="1"/>
      <c r="F13" s="1"/>
      <c r="G13" s="1"/>
      <c r="H13" s="1" t="s">
        <v>29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7">
        <v>11</v>
      </c>
      <c r="C14" s="1"/>
      <c r="D14" s="1"/>
      <c r="E14" s="1"/>
      <c r="F14" s="1"/>
      <c r="G14" s="1"/>
      <c r="H14" s="1" t="s">
        <v>29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7">
        <v>12</v>
      </c>
      <c r="C15" s="1"/>
      <c r="D15" s="1"/>
      <c r="E15" s="1"/>
      <c r="F15" s="1"/>
      <c r="G15" s="1"/>
      <c r="H15" s="1" t="s">
        <v>29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7">
        <v>13</v>
      </c>
      <c r="C16" s="1"/>
      <c r="D16" s="1"/>
      <c r="E16" s="1"/>
      <c r="F16" s="1"/>
      <c r="G16" s="1"/>
      <c r="H16" s="1" t="s">
        <v>29</v>
      </c>
      <c r="I16" s="1"/>
      <c r="J16" s="1"/>
      <c r="K16" s="1"/>
      <c r="L16" s="1"/>
      <c r="M16" s="1"/>
      <c r="N16" s="1"/>
      <c r="O16" s="1"/>
      <c r="P16" s="1"/>
    </row>
    <row r="17" spans="2:16" x14ac:dyDescent="0.25">
      <c r="B17" s="17">
        <v>14</v>
      </c>
      <c r="C17" s="1"/>
      <c r="D17" s="1"/>
      <c r="E17" s="1"/>
      <c r="F17" s="1"/>
      <c r="G17" s="1"/>
      <c r="H17" s="1" t="s">
        <v>29</v>
      </c>
      <c r="I17" s="1"/>
      <c r="K17" s="1"/>
      <c r="O17" s="1"/>
      <c r="P17" s="1"/>
    </row>
    <row r="18" spans="2:16" x14ac:dyDescent="0.25">
      <c r="B18" s="18">
        <v>15</v>
      </c>
      <c r="C18" s="1"/>
      <c r="D18" s="1"/>
      <c r="E18" s="1"/>
      <c r="F18" s="1"/>
      <c r="G18" s="1"/>
      <c r="H18" s="18" t="s">
        <v>30</v>
      </c>
      <c r="I18" s="29">
        <f>'2019_05_14'!I5</f>
        <v>54</v>
      </c>
      <c r="J18" s="29">
        <f>'2019_05_14'!I4</f>
        <v>204</v>
      </c>
      <c r="K18" s="29">
        <f>'2019_05_14'!I6</f>
        <v>392</v>
      </c>
      <c r="L18" s="29">
        <f>'2019_05_14'!I7</f>
        <v>71</v>
      </c>
      <c r="M18" s="29">
        <f>'2019_05_14'!I9</f>
        <v>30</v>
      </c>
      <c r="N18" s="29">
        <f>'2019_05_14'!I8</f>
        <v>207</v>
      </c>
      <c r="O18" s="1"/>
      <c r="P18" s="1"/>
    </row>
    <row r="19" spans="2:16" x14ac:dyDescent="0.25">
      <c r="B19" s="1">
        <v>16</v>
      </c>
      <c r="C19" s="1"/>
      <c r="D19" s="1"/>
      <c r="E19" s="1"/>
      <c r="F19" s="1"/>
      <c r="G19" s="1"/>
      <c r="H19" s="18" t="s">
        <v>30</v>
      </c>
      <c r="I19" s="29">
        <f>'2019_05_14'!I17</f>
        <v>36</v>
      </c>
      <c r="J19" s="29">
        <f>'2019_05_14'!I16</f>
        <v>161</v>
      </c>
      <c r="K19" s="29">
        <f>'2019_05_14'!I19</f>
        <v>236</v>
      </c>
      <c r="L19" s="29">
        <f>'2019_05_14'!I18</f>
        <v>55</v>
      </c>
      <c r="M19" s="29">
        <f>'2019_05_14'!I21</f>
        <v>29</v>
      </c>
      <c r="N19" s="29">
        <f>'2019_05_14'!I20</f>
        <v>207</v>
      </c>
      <c r="O19" s="1"/>
      <c r="P19" s="1"/>
    </row>
    <row r="20" spans="2:16" x14ac:dyDescent="0.25">
      <c r="B20" s="1">
        <v>17</v>
      </c>
      <c r="C20" s="1"/>
      <c r="D20" s="1"/>
      <c r="E20" s="1"/>
      <c r="F20" s="1"/>
      <c r="G20" s="1"/>
      <c r="H20" s="18" t="s">
        <v>30</v>
      </c>
      <c r="I20" s="29">
        <f>'2019_05_14'!I29</f>
        <v>43</v>
      </c>
      <c r="J20" s="29">
        <f>'2019_05_14'!I28</f>
        <v>116</v>
      </c>
      <c r="K20" s="29">
        <f>'2019_05_14'!I30</f>
        <v>396</v>
      </c>
      <c r="L20" s="29">
        <f>'2019_05_14'!I31</f>
        <v>80</v>
      </c>
      <c r="M20" s="29">
        <f>'2019_05_14'!I32</f>
        <v>25</v>
      </c>
      <c r="N20" s="29">
        <f>'2019_05_14'!I33</f>
        <v>18</v>
      </c>
      <c r="O20" s="1"/>
      <c r="P20" s="1"/>
    </row>
    <row r="21" spans="2:16" x14ac:dyDescent="0.25">
      <c r="B21" s="1">
        <v>18</v>
      </c>
      <c r="C21" s="1"/>
      <c r="D21" s="1"/>
      <c r="E21" s="1"/>
      <c r="F21" s="1"/>
      <c r="G21" s="1"/>
      <c r="H21" s="18" t="s">
        <v>30</v>
      </c>
      <c r="I21" s="29">
        <f>'2019_05_14'!I41</f>
        <v>138</v>
      </c>
      <c r="J21" s="29">
        <f>'2019_05_14'!I40</f>
        <v>271</v>
      </c>
      <c r="K21" s="37" t="s">
        <v>50</v>
      </c>
      <c r="L21" s="35">
        <f>'2019_05_14'!I44</f>
        <v>78</v>
      </c>
      <c r="M21" s="29">
        <f>'2019_05_14'!I45</f>
        <v>112</v>
      </c>
      <c r="N21" s="29">
        <f>'2019_05_14'!I46</f>
        <v>57</v>
      </c>
      <c r="O21" s="1">
        <v>2</v>
      </c>
      <c r="P21" s="1"/>
    </row>
    <row r="22" spans="2:16" x14ac:dyDescent="0.25">
      <c r="B22" s="1">
        <v>19</v>
      </c>
      <c r="C22" s="1"/>
      <c r="D22" s="1"/>
      <c r="E22" s="1"/>
      <c r="F22" s="1"/>
      <c r="G22" s="1"/>
      <c r="H22" s="18" t="s">
        <v>30</v>
      </c>
      <c r="I22" s="36">
        <f>'2019_05_14'!I55</f>
        <v>19</v>
      </c>
      <c r="J22" s="29">
        <f>'2019_05_14'!I54</f>
        <v>219</v>
      </c>
      <c r="K22" s="29">
        <f>'2019_05_14'!I57</f>
        <v>220</v>
      </c>
      <c r="L22" s="29">
        <f>'2019_05_14'!I56</f>
        <v>85</v>
      </c>
      <c r="M22" s="29">
        <f>'2019_05_14'!I59</f>
        <v>18</v>
      </c>
      <c r="N22" s="29">
        <f>'2019_05_14'!I58</f>
        <v>83</v>
      </c>
      <c r="O22" s="1"/>
      <c r="P22" s="1"/>
    </row>
    <row r="23" spans="2:16" x14ac:dyDescent="0.25">
      <c r="B23" s="1">
        <v>20</v>
      </c>
      <c r="C23" s="1"/>
      <c r="D23" s="1"/>
      <c r="E23" s="1"/>
      <c r="F23" s="1"/>
      <c r="G23" s="1"/>
      <c r="H23" s="18" t="s">
        <v>30</v>
      </c>
      <c r="I23" s="29">
        <f>'2019_05_14'!I67</f>
        <v>66</v>
      </c>
      <c r="J23" s="29">
        <f>'2019_05_14'!I68</f>
        <v>82</v>
      </c>
      <c r="K23" s="29">
        <f>'2019_05_14'!I70</f>
        <v>202</v>
      </c>
      <c r="L23" s="29">
        <f>'2019_05_14'!I69</f>
        <v>67</v>
      </c>
      <c r="M23" s="29">
        <f>'2019_05_14'!I71</f>
        <v>39</v>
      </c>
      <c r="N23" s="29">
        <f>'2019_05_14'!I72</f>
        <v>28</v>
      </c>
      <c r="O23" s="1">
        <v>1</v>
      </c>
      <c r="P23" s="1"/>
    </row>
    <row r="24" spans="2:16" x14ac:dyDescent="0.25">
      <c r="B24" s="1">
        <v>21</v>
      </c>
      <c r="C24" s="1"/>
      <c r="D24" s="1"/>
      <c r="E24" s="1"/>
      <c r="F24" s="1"/>
      <c r="G24" s="1"/>
      <c r="H24" s="18" t="s">
        <v>30</v>
      </c>
      <c r="I24" s="36">
        <f>'2019_05_21'!I5</f>
        <v>12</v>
      </c>
      <c r="J24" s="29">
        <f>'2019_05_21'!I4</f>
        <v>285</v>
      </c>
      <c r="K24" s="29">
        <f>'2019_05_21'!I7</f>
        <v>291</v>
      </c>
      <c r="L24" s="29">
        <f>'2019_05_21'!I8</f>
        <v>71</v>
      </c>
      <c r="M24" s="29">
        <f>'2019_05_21'!I10</f>
        <v>26</v>
      </c>
      <c r="N24" s="29">
        <f>'2019_05_21'!I9</f>
        <v>203</v>
      </c>
      <c r="O24" s="1">
        <v>1</v>
      </c>
      <c r="P24" s="1"/>
    </row>
    <row r="25" spans="2:16" x14ac:dyDescent="0.25">
      <c r="B25" s="1">
        <v>22</v>
      </c>
      <c r="C25" s="1"/>
      <c r="D25" s="1"/>
      <c r="E25" s="1"/>
      <c r="F25" s="1"/>
      <c r="G25" s="1"/>
      <c r="H25" s="18" t="s">
        <v>30</v>
      </c>
      <c r="I25" s="36">
        <f>'2019_05_21'!I19</f>
        <v>9</v>
      </c>
      <c r="J25" s="29">
        <f>'2019_05_21'!I18</f>
        <v>137</v>
      </c>
      <c r="K25" s="29">
        <f>'2019_05_21'!I20</f>
        <v>321</v>
      </c>
      <c r="L25" s="29">
        <f>'2019_05_21'!I21</f>
        <v>66</v>
      </c>
      <c r="M25" s="29">
        <f>'2019_05_21'!I22</f>
        <v>36</v>
      </c>
      <c r="N25" s="29">
        <f>'2019_05_21'!I23</f>
        <v>39</v>
      </c>
      <c r="O25" s="1">
        <v>1</v>
      </c>
      <c r="P25" s="1"/>
    </row>
    <row r="26" spans="2:16" x14ac:dyDescent="0.25">
      <c r="B26" s="1">
        <v>23</v>
      </c>
      <c r="C26" s="1"/>
      <c r="D26" s="1"/>
      <c r="E26" s="1"/>
      <c r="F26" s="1"/>
      <c r="G26" s="1"/>
      <c r="H26" s="18" t="s">
        <v>30</v>
      </c>
      <c r="I26" s="37" t="s">
        <v>50</v>
      </c>
      <c r="J26" s="29">
        <f>'2019_05_21'!I30</f>
        <v>116</v>
      </c>
      <c r="K26" s="29">
        <f>'2019_05_21'!I32</f>
        <v>396</v>
      </c>
      <c r="L26" s="29">
        <f>'2019_05_21'!I33</f>
        <v>80</v>
      </c>
      <c r="M26" s="29">
        <f>'2019_05_21'!I35</f>
        <v>30</v>
      </c>
      <c r="N26" s="29">
        <f>'2019_05_21'!I34</f>
        <v>73</v>
      </c>
      <c r="O26" s="1"/>
      <c r="P26" s="1"/>
    </row>
    <row r="27" spans="2:16" x14ac:dyDescent="0.25">
      <c r="B27" s="1">
        <v>24</v>
      </c>
      <c r="C27" s="1"/>
      <c r="D27" s="1"/>
      <c r="E27" s="1"/>
      <c r="F27" s="1"/>
      <c r="G27" s="1"/>
      <c r="H27" s="18" t="s">
        <v>30</v>
      </c>
      <c r="I27" s="36">
        <f>'2019_05_21'!I44</f>
        <v>-19</v>
      </c>
      <c r="J27" s="29">
        <f>'2019_05_21'!I43</f>
        <v>74</v>
      </c>
      <c r="K27" s="29">
        <f>'2019_05_21'!I45</f>
        <v>318</v>
      </c>
      <c r="L27" s="29">
        <f>'2019_05_21'!I46</f>
        <v>62</v>
      </c>
      <c r="M27" s="36">
        <f>'2019_05_21'!I48</f>
        <v>7</v>
      </c>
      <c r="N27" s="29">
        <f>'2019_05_21'!I47</f>
        <v>183</v>
      </c>
      <c r="O27" s="1"/>
      <c r="P27" s="1"/>
    </row>
    <row r="28" spans="2:16" x14ac:dyDescent="0.25">
      <c r="B28" s="1">
        <v>25</v>
      </c>
      <c r="C28" s="1"/>
      <c r="D28" s="1"/>
      <c r="E28" s="1"/>
      <c r="F28" s="1"/>
      <c r="G28" s="1"/>
      <c r="H28" s="18" t="s">
        <v>30</v>
      </c>
      <c r="I28" s="36">
        <f>'2019_05_21'!I57</f>
        <v>28</v>
      </c>
      <c r="J28" s="29">
        <f>'2019_05_21'!I56</f>
        <v>111</v>
      </c>
      <c r="K28" s="29">
        <f>'2019_05_21'!I58</f>
        <v>241</v>
      </c>
      <c r="L28" s="29">
        <f>'2019_05_21'!I59</f>
        <v>64</v>
      </c>
      <c r="M28" s="29">
        <f>'2019_05_21'!I61</f>
        <v>17</v>
      </c>
      <c r="N28" s="29">
        <f>'2019_05_21'!I60</f>
        <v>117</v>
      </c>
      <c r="O28" s="1">
        <v>1</v>
      </c>
      <c r="P28" s="1"/>
    </row>
    <row r="29" spans="2:16" x14ac:dyDescent="0.25">
      <c r="B29" s="1">
        <v>26</v>
      </c>
      <c r="C29" s="1"/>
      <c r="D29" s="1"/>
      <c r="E29" s="1"/>
      <c r="F29" s="1"/>
      <c r="G29" s="1"/>
      <c r="H29" s="18" t="s">
        <v>30</v>
      </c>
      <c r="I29" s="29">
        <f>'2019_05_21'!I68</f>
        <v>189</v>
      </c>
      <c r="J29" s="29">
        <f>'2019_05_21'!I69</f>
        <v>172</v>
      </c>
      <c r="K29" s="29">
        <f>'2019_05_21'!I70</f>
        <v>295</v>
      </c>
      <c r="L29" s="29">
        <f>'2019_05_21'!I72</f>
        <v>52</v>
      </c>
      <c r="M29" s="29">
        <f>'2019_05_21'!I71</f>
        <v>263</v>
      </c>
      <c r="N29" s="37" t="s">
        <v>50</v>
      </c>
      <c r="O29" s="1"/>
      <c r="P29" s="1"/>
    </row>
    <row r="30" spans="2:16" x14ac:dyDescent="0.25">
      <c r="B30" s="1">
        <v>27</v>
      </c>
      <c r="C30" s="1"/>
      <c r="D30" s="1"/>
      <c r="E30" s="1"/>
      <c r="F30" s="1"/>
      <c r="G30" s="1"/>
      <c r="H30" s="18" t="s">
        <v>30</v>
      </c>
      <c r="I30" s="37" t="s">
        <v>50</v>
      </c>
      <c r="J30" s="29">
        <f>'2019_05_28'!I4</f>
        <v>76</v>
      </c>
      <c r="K30" s="29">
        <f>'2019_05_28'!I6</f>
        <v>217</v>
      </c>
      <c r="L30" s="29">
        <f>'2019_05_28'!I5</f>
        <v>63</v>
      </c>
      <c r="M30" s="29">
        <f>'2019_05_28'!I7</f>
        <v>17</v>
      </c>
      <c r="N30" s="29">
        <f>'2019_05_28'!I8</f>
        <v>42</v>
      </c>
      <c r="O30" s="1"/>
      <c r="P30" s="1"/>
    </row>
    <row r="31" spans="2:16" x14ac:dyDescent="0.25">
      <c r="B31" s="1">
        <v>28</v>
      </c>
      <c r="C31" s="1"/>
      <c r="D31" s="1"/>
      <c r="E31" s="1"/>
      <c r="F31" s="1"/>
      <c r="G31" s="1"/>
      <c r="H31" s="18" t="s">
        <v>30</v>
      </c>
      <c r="I31" s="36">
        <f>'2019_05_28'!I16</f>
        <v>-9</v>
      </c>
      <c r="J31" s="36">
        <f>'2019_05_28'!I17</f>
        <v>14</v>
      </c>
      <c r="K31" s="36">
        <f>'2019_05_28'!I18</f>
        <v>80</v>
      </c>
      <c r="L31" s="37" t="s">
        <v>50</v>
      </c>
      <c r="M31" s="36">
        <f>'2019_05_28'!I19</f>
        <v>3</v>
      </c>
      <c r="N31" s="36">
        <f>'2019_05_28'!I20</f>
        <v>8</v>
      </c>
      <c r="O31" s="1"/>
      <c r="P31" s="1"/>
    </row>
    <row r="32" spans="2:16" x14ac:dyDescent="0.25">
      <c r="B32" s="1">
        <v>29</v>
      </c>
      <c r="C32" s="1"/>
      <c r="D32" s="1"/>
      <c r="E32" s="1"/>
      <c r="F32" s="1"/>
      <c r="G32" s="1"/>
      <c r="H32" s="18" t="s">
        <v>30</v>
      </c>
      <c r="I32" s="37" t="s">
        <v>50</v>
      </c>
      <c r="J32" s="29">
        <f>'2019_05_28'!I28</f>
        <v>285</v>
      </c>
      <c r="K32" s="29">
        <f>'2019_05_28'!I29</f>
        <v>357</v>
      </c>
      <c r="L32" s="29">
        <f>'2019_05_28'!I31</f>
        <v>67</v>
      </c>
      <c r="M32" s="37" t="s">
        <v>50</v>
      </c>
      <c r="N32" s="29">
        <f>'2019_05_28'!I32</f>
        <v>91</v>
      </c>
      <c r="O32" s="1">
        <v>1</v>
      </c>
      <c r="P32" s="1"/>
    </row>
    <row r="33" spans="2:16" x14ac:dyDescent="0.25">
      <c r="B33" s="1">
        <v>30</v>
      </c>
      <c r="C33" s="1"/>
      <c r="D33" s="1"/>
      <c r="E33" s="1"/>
      <c r="F33" s="1"/>
      <c r="G33" s="1"/>
      <c r="H33" s="18" t="s">
        <v>30</v>
      </c>
      <c r="I33" s="37" t="s">
        <v>50</v>
      </c>
      <c r="J33" s="29">
        <f>'2019_05_28'!I41</f>
        <v>152</v>
      </c>
      <c r="K33" s="37" t="s">
        <v>50</v>
      </c>
      <c r="L33" s="29">
        <f>'2019_05_28'!I42</f>
        <v>80</v>
      </c>
      <c r="M33" s="29">
        <f>'2019_05_28'!I44</f>
        <v>29</v>
      </c>
      <c r="N33" s="29">
        <f>'2019_05_28'!I43</f>
        <v>153</v>
      </c>
      <c r="O33" s="1"/>
      <c r="P33" s="1"/>
    </row>
    <row r="34" spans="2:16" x14ac:dyDescent="0.25">
      <c r="B34" s="1">
        <v>31</v>
      </c>
      <c r="C34" s="1"/>
      <c r="D34" s="1"/>
      <c r="E34" s="1"/>
      <c r="F34" s="1"/>
      <c r="G34" s="1"/>
      <c r="H34" s="18" t="s">
        <v>30</v>
      </c>
      <c r="I34" s="29">
        <f>'2019_05_28'!I54</f>
        <v>65</v>
      </c>
      <c r="J34" s="29">
        <f>'2019_05_28'!I53</f>
        <v>233</v>
      </c>
      <c r="K34" s="29">
        <f>'2019_05_28'!I55</f>
        <v>394</v>
      </c>
      <c r="L34" s="29">
        <f>'2019_05_28'!I56</f>
        <v>68</v>
      </c>
      <c r="M34" s="29">
        <f>'2019_05_28'!I58</f>
        <v>27</v>
      </c>
      <c r="N34" s="29">
        <f>'2019_05_28'!I57</f>
        <v>242</v>
      </c>
      <c r="O34" s="1"/>
      <c r="P34" s="1"/>
    </row>
    <row r="37" spans="2:16" x14ac:dyDescent="0.25">
      <c r="I37" s="37" t="s">
        <v>50</v>
      </c>
      <c r="K37" t="s">
        <v>81</v>
      </c>
    </row>
    <row r="39" spans="2:16" x14ac:dyDescent="0.25">
      <c r="I39" s="36">
        <v>9</v>
      </c>
      <c r="K39" t="s">
        <v>82</v>
      </c>
    </row>
    <row r="40" spans="2:16" x14ac:dyDescent="0.25">
      <c r="K40" t="s">
        <v>83</v>
      </c>
    </row>
    <row r="41" spans="2:16" x14ac:dyDescent="0.25">
      <c r="K41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8" sqref="F8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6.140625" bestFit="1" customWidth="1"/>
    <col min="4" max="4" width="11" bestFit="1" customWidth="1"/>
    <col min="5" max="5" width="16.5703125" customWidth="1"/>
    <col min="6" max="6" width="16.140625" bestFit="1" customWidth="1"/>
    <col min="7" max="7" width="11" bestFit="1" customWidth="1"/>
    <col min="8" max="8" width="34.140625" bestFit="1" customWidth="1"/>
  </cols>
  <sheetData>
    <row r="1" spans="1:10" x14ac:dyDescent="0.25">
      <c r="B1" t="s">
        <v>77</v>
      </c>
      <c r="E1" t="s">
        <v>76</v>
      </c>
    </row>
    <row r="2" spans="1:10" x14ac:dyDescent="0.25">
      <c r="A2" s="33" t="s">
        <v>51</v>
      </c>
      <c r="B2" s="33" t="s">
        <v>52</v>
      </c>
      <c r="C2" s="33" t="s">
        <v>53</v>
      </c>
      <c r="D2" s="33" t="s">
        <v>54</v>
      </c>
      <c r="E2" s="33" t="s">
        <v>52</v>
      </c>
      <c r="F2" s="33" t="s">
        <v>53</v>
      </c>
      <c r="G2" s="33" t="s">
        <v>54</v>
      </c>
      <c r="H2" t="s">
        <v>80</v>
      </c>
    </row>
    <row r="3" spans="1:10" x14ac:dyDescent="0.25">
      <c r="C3" s="27">
        <v>0.41736111111111113</v>
      </c>
      <c r="D3">
        <v>0.5</v>
      </c>
      <c r="F3" s="27">
        <v>0.41736111111111113</v>
      </c>
      <c r="G3">
        <v>0.5</v>
      </c>
    </row>
    <row r="4" spans="1:10" x14ac:dyDescent="0.25">
      <c r="A4">
        <v>1</v>
      </c>
      <c r="B4" s="27">
        <v>0.42407407407407405</v>
      </c>
      <c r="C4" s="27">
        <f>B4-C$3</f>
        <v>6.7129629629629206E-3</v>
      </c>
      <c r="D4" s="27">
        <f>C4*D$3</f>
        <v>3.3564814814814603E-3</v>
      </c>
      <c r="E4" s="27">
        <v>0.42332175925925924</v>
      </c>
      <c r="F4" s="27">
        <f>E4-F$3</f>
        <v>5.9606481481481177E-3</v>
      </c>
      <c r="G4" s="27">
        <f>F4*G$3</f>
        <v>2.9803240740740589E-3</v>
      </c>
      <c r="H4">
        <f>MINUTE(D4-G4)*60+SECOND(D4-G4)</f>
        <v>32</v>
      </c>
      <c r="I4" t="s">
        <v>65</v>
      </c>
      <c r="J4" t="s">
        <v>66</v>
      </c>
    </row>
    <row r="5" spans="1:10" x14ac:dyDescent="0.25">
      <c r="A5">
        <v>2</v>
      </c>
      <c r="B5" s="27">
        <v>0.42517361111111113</v>
      </c>
      <c r="C5" s="27">
        <f t="shared" ref="C5:C9" si="0">B5-C$3</f>
        <v>7.8125E-3</v>
      </c>
      <c r="D5" s="27">
        <f t="shared" ref="D5:D9" si="1">C5*D$3</f>
        <v>3.90625E-3</v>
      </c>
      <c r="E5" s="27">
        <v>0.42471064814814818</v>
      </c>
      <c r="F5" s="27">
        <f t="shared" ref="F5:F9" si="2">E5-F$3</f>
        <v>7.3495370370370572E-3</v>
      </c>
      <c r="G5" s="27">
        <f t="shared" ref="G5:G9" si="3">F5*G$3</f>
        <v>3.6747685185185286E-3</v>
      </c>
      <c r="H5">
        <f t="shared" ref="H5:H9" si="4">MINUTE(D5-G5)*60+SECOND(D5-G5)</f>
        <v>20</v>
      </c>
      <c r="I5" t="s">
        <v>67</v>
      </c>
      <c r="J5" t="s">
        <v>68</v>
      </c>
    </row>
    <row r="6" spans="1:10" x14ac:dyDescent="0.25">
      <c r="A6">
        <v>3</v>
      </c>
      <c r="B6" s="27">
        <v>0.43478009259259259</v>
      </c>
      <c r="C6" s="27">
        <f t="shared" si="0"/>
        <v>1.7418981481481466E-2</v>
      </c>
      <c r="D6" s="27">
        <f t="shared" si="1"/>
        <v>8.7094907407407329E-3</v>
      </c>
      <c r="E6" s="27">
        <v>0.43240740740740741</v>
      </c>
      <c r="F6" s="27">
        <f t="shared" si="2"/>
        <v>1.504629629629628E-2</v>
      </c>
      <c r="G6" s="27">
        <f t="shared" si="3"/>
        <v>7.5231481481481399E-3</v>
      </c>
      <c r="H6">
        <f t="shared" si="4"/>
        <v>103</v>
      </c>
      <c r="I6" t="s">
        <v>69</v>
      </c>
      <c r="J6" t="s">
        <v>70</v>
      </c>
    </row>
    <row r="7" spans="1:10" x14ac:dyDescent="0.25">
      <c r="A7">
        <v>4</v>
      </c>
      <c r="B7" s="27">
        <v>0.43096064814814811</v>
      </c>
      <c r="C7" s="27">
        <f t="shared" ref="C7" si="5">B7-C$3</f>
        <v>1.3599537037036979E-2</v>
      </c>
      <c r="D7" s="27">
        <f t="shared" ref="D7" si="6">C7*D$3</f>
        <v>6.7997685185184897E-3</v>
      </c>
      <c r="E7" s="27">
        <v>0.4303819444444445</v>
      </c>
      <c r="F7" s="27">
        <f t="shared" ref="F7" si="7">E7-F$3</f>
        <v>1.302083333333337E-2</v>
      </c>
      <c r="G7" s="27">
        <f t="shared" ref="G7" si="8">F7*G$3</f>
        <v>6.5104166666666852E-3</v>
      </c>
      <c r="H7">
        <f t="shared" si="4"/>
        <v>25</v>
      </c>
      <c r="I7" t="s">
        <v>71</v>
      </c>
      <c r="J7" t="s">
        <v>72</v>
      </c>
    </row>
    <row r="8" spans="1:10" x14ac:dyDescent="0.25">
      <c r="A8">
        <v>5</v>
      </c>
      <c r="B8" s="27">
        <v>0.43524305555555554</v>
      </c>
      <c r="C8" s="27">
        <f t="shared" si="0"/>
        <v>1.7881944444444409E-2</v>
      </c>
      <c r="D8" s="27">
        <f t="shared" si="1"/>
        <v>8.9409722222222043E-3</v>
      </c>
      <c r="E8" s="27">
        <v>0.43489583333333331</v>
      </c>
      <c r="F8" s="27">
        <f t="shared" si="2"/>
        <v>1.7534722222222188E-2</v>
      </c>
      <c r="G8" s="27">
        <f t="shared" si="3"/>
        <v>8.7673611111110938E-3</v>
      </c>
      <c r="H8">
        <f t="shared" si="4"/>
        <v>15</v>
      </c>
      <c r="I8" t="s">
        <v>73</v>
      </c>
      <c r="J8" t="s">
        <v>74</v>
      </c>
    </row>
    <row r="9" spans="1:10" x14ac:dyDescent="0.25">
      <c r="A9">
        <v>6</v>
      </c>
      <c r="B9" s="27">
        <v>0.43634259259259256</v>
      </c>
      <c r="C9" s="27">
        <f t="shared" si="0"/>
        <v>1.8981481481481433E-2</v>
      </c>
      <c r="D9" s="27">
        <f t="shared" si="1"/>
        <v>9.4907407407407163E-3</v>
      </c>
      <c r="E9" s="27">
        <v>0.43599537037037034</v>
      </c>
      <c r="F9" s="27">
        <f t="shared" si="2"/>
        <v>1.8634259259259212E-2</v>
      </c>
      <c r="G9" s="27">
        <f t="shared" si="3"/>
        <v>9.3171296296296058E-3</v>
      </c>
      <c r="H9">
        <f t="shared" si="4"/>
        <v>15</v>
      </c>
      <c r="I9" t="s">
        <v>74</v>
      </c>
      <c r="J9" t="s">
        <v>75</v>
      </c>
    </row>
    <row r="13" spans="1:10" x14ac:dyDescent="0.25">
      <c r="A1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2019_05_14</vt:lpstr>
      <vt:lpstr>2019_05_21</vt:lpstr>
      <vt:lpstr>2019_05_28</vt:lpstr>
      <vt:lpstr>Итог</vt:lpstr>
      <vt:lpstr>Время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cp:lastPrinted>2019-05-16T22:47:53Z</cp:lastPrinted>
  <dcterms:created xsi:type="dcterms:W3CDTF">2019-04-17T08:20:54Z</dcterms:created>
  <dcterms:modified xsi:type="dcterms:W3CDTF">2019-05-31T09:01:05Z</dcterms:modified>
</cp:coreProperties>
</file>