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ublic\AG_ACER\aviareal\Projects\ОКО\OKO_test\results\"/>
    </mc:Choice>
  </mc:AlternateContent>
  <bookViews>
    <workbookView xWindow="0" yWindow="0" windowWidth="24000" windowHeight="10425"/>
  </bookViews>
  <sheets>
    <sheet name="Лист2" sheetId="2" r:id="rId1"/>
  </sheets>
  <calcPr calcId="152511"/>
</workbook>
</file>

<file path=xl/calcChain.xml><?xml version="1.0" encoding="utf-8"?>
<calcChain xmlns="http://schemas.openxmlformats.org/spreadsheetml/2006/main">
  <c r="Q35" i="2" l="1"/>
  <c r="P35" i="2"/>
  <c r="Q19" i="2"/>
  <c r="P19" i="2"/>
  <c r="M18" i="2"/>
  <c r="N19" i="2" s="1"/>
  <c r="N35" i="2"/>
  <c r="Q34" i="2"/>
  <c r="Q18" i="2"/>
  <c r="P34" i="2"/>
  <c r="P18" i="2"/>
  <c r="N34" i="2"/>
  <c r="M34" i="2"/>
  <c r="L34" i="2"/>
  <c r="K34" i="2"/>
  <c r="J34" i="2"/>
  <c r="I34" i="2"/>
  <c r="J18" i="2"/>
  <c r="K18" i="2"/>
  <c r="L18" i="2"/>
  <c r="I18" i="2"/>
  <c r="P9" i="2" l="1"/>
  <c r="P21" i="2"/>
  <c r="P22" i="2"/>
  <c r="P23" i="2"/>
  <c r="P24" i="2"/>
  <c r="P25" i="2"/>
  <c r="P20" i="2"/>
  <c r="P5" i="2"/>
  <c r="P6" i="2"/>
  <c r="P7" i="2"/>
  <c r="P8" i="2"/>
  <c r="P4" i="2"/>
</calcChain>
</file>

<file path=xl/sharedStrings.xml><?xml version="1.0" encoding="utf-8"?>
<sst xmlns="http://schemas.openxmlformats.org/spreadsheetml/2006/main" count="70" uniqueCount="44">
  <si>
    <t>ФИО</t>
  </si>
  <si>
    <t>Нагрузка TLX</t>
  </si>
  <si>
    <t>Дата</t>
  </si>
  <si>
    <t>Пол</t>
  </si>
  <si>
    <t>Возраст</t>
  </si>
  <si>
    <t>№ п/п</t>
  </si>
  <si>
    <t>Время реакции</t>
  </si>
  <si>
    <t>конф. 1</t>
  </si>
  <si>
    <t>конф. 2</t>
  </si>
  <si>
    <t>конф. 3</t>
  </si>
  <si>
    <t>конф. 4</t>
  </si>
  <si>
    <t>конф. 5</t>
  </si>
  <si>
    <t>конф. 6</t>
  </si>
  <si>
    <t>2D или VR</t>
  </si>
  <si>
    <t>Что указывается в ячейке:</t>
  </si>
  <si>
    <t>Годы</t>
  </si>
  <si>
    <t>М или Ж</t>
  </si>
  <si>
    <t>Время от сообщения "УГРОЗА" до конфликта в секундах</t>
  </si>
  <si>
    <t>час:мин:сек</t>
  </si>
  <si>
    <t>дд.мм.гггг</t>
  </si>
  <si>
    <t>Ложное сообщение "УГРОЗА"</t>
  </si>
  <si>
    <t>Кол-во ложных сообщений</t>
  </si>
  <si>
    <t>1..14 - 2D, 15..28 - VR</t>
  </si>
  <si>
    <t>2D</t>
  </si>
  <si>
    <t>VR</t>
  </si>
  <si>
    <t>Тип интерфейса</t>
  </si>
  <si>
    <t>Время начала теста</t>
  </si>
  <si>
    <t>Гончаров Евгений</t>
  </si>
  <si>
    <t>Анарбаева Нигина</t>
  </si>
  <si>
    <t>Задорожная Юлия</t>
  </si>
  <si>
    <t>Ерофеева Лиза</t>
  </si>
  <si>
    <t>Жирнов Дмитрий</t>
  </si>
  <si>
    <t>Маркадинов Антон</t>
  </si>
  <si>
    <t>Всего ошибок</t>
  </si>
  <si>
    <t>Среднее время реакции в 2D:</t>
  </si>
  <si>
    <t>Среднее время реакции в VR:</t>
  </si>
  <si>
    <t>Средние в 2D:</t>
  </si>
  <si>
    <t>Средние в VR:</t>
  </si>
  <si>
    <t>Овчинникова Анастасия</t>
  </si>
  <si>
    <t>Кочегаров Артем</t>
  </si>
  <si>
    <t xml:space="preserve">Рыбачук Анастасия </t>
  </si>
  <si>
    <t>Алимбаева Динара</t>
  </si>
  <si>
    <t>Костылевский Александр</t>
  </si>
  <si>
    <t>Барковская Екатерина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</si>
</sst>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right"/>
    </xf>
    <xf numFmtId="0" fontId="0" fillId="2" borderId="3" xfId="0" applyFill="1" applyBorder="1"/>
    <xf numFmtId="0" fontId="0" fillId="0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17" fontId="0" fillId="0" borderId="1" xfId="0" quotePrefix="1" applyNumberFormat="1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2" borderId="5" xfId="0" applyFill="1" applyBorder="1" applyAlignment="1">
      <alignment horizontal="left"/>
    </xf>
    <xf numFmtId="0" fontId="0" fillId="0" borderId="2" xfId="0" applyFill="1" applyBorder="1"/>
    <xf numFmtId="0" fontId="0" fillId="0" borderId="6" xfId="0" applyFill="1" applyBorder="1"/>
    <xf numFmtId="0" fontId="0" fillId="0" borderId="7" xfId="0" applyFill="1" applyBorder="1"/>
    <xf numFmtId="1" fontId="0" fillId="0" borderId="1" xfId="0" applyNumberFormat="1" applyBorder="1"/>
    <xf numFmtId="0" fontId="2" fillId="3" borderId="1" xfId="0" applyFont="1" applyFill="1" applyBorder="1"/>
    <xf numFmtId="2" fontId="1" fillId="2" borderId="0" xfId="0" applyNumberFormat="1" applyFont="1" applyFill="1"/>
    <xf numFmtId="2" fontId="1" fillId="2" borderId="1" xfId="0" applyNumberFormat="1" applyFont="1" applyFill="1" applyBorder="1" applyAlignment="1">
      <alignment horizontal="left"/>
    </xf>
    <xf numFmtId="2" fontId="1" fillId="2" borderId="1" xfId="0" applyNumberFormat="1" applyFont="1" applyFill="1" applyBorder="1"/>
    <xf numFmtId="2" fontId="1" fillId="2" borderId="1" xfId="0" applyNumberFormat="1" applyFont="1" applyFill="1" applyBorder="1" applyAlignment="1">
      <alignment horizontal="right"/>
    </xf>
    <xf numFmtId="2" fontId="1" fillId="4" borderId="1" xfId="0" applyNumberFormat="1" applyFont="1" applyFill="1" applyBorder="1"/>
    <xf numFmtId="14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zoomScale="90" zoomScaleNormal="90" workbookViewId="0"/>
  </sheetViews>
  <sheetFormatPr defaultRowHeight="15" x14ac:dyDescent="0.25"/>
  <cols>
    <col min="1" max="1" width="11.5703125" customWidth="1"/>
    <col min="2" max="2" width="19.5703125" customWidth="1"/>
    <col min="3" max="3" width="11.7109375" customWidth="1"/>
    <col min="4" max="4" width="19.42578125" customWidth="1"/>
    <col min="5" max="5" width="8" customWidth="1"/>
    <col min="8" max="8" width="15.85546875" customWidth="1"/>
    <col min="15" max="15" width="29.42578125" customWidth="1"/>
    <col min="16" max="16" width="15.140625" customWidth="1"/>
    <col min="17" max="17" width="13.28515625" customWidth="1"/>
    <col min="18" max="18" width="14.85546875" customWidth="1"/>
  </cols>
  <sheetData>
    <row r="1" spans="1:17" x14ac:dyDescent="0.25">
      <c r="B1" s="2" t="s">
        <v>5</v>
      </c>
      <c r="C1" s="2" t="s">
        <v>2</v>
      </c>
      <c r="D1" s="2" t="s">
        <v>26</v>
      </c>
      <c r="E1" s="6" t="s">
        <v>0</v>
      </c>
      <c r="F1" s="2" t="s">
        <v>3</v>
      </c>
      <c r="G1" s="2" t="s">
        <v>4</v>
      </c>
      <c r="H1" s="4" t="s">
        <v>25</v>
      </c>
      <c r="I1" s="4"/>
      <c r="J1" s="13" t="s">
        <v>6</v>
      </c>
      <c r="K1" s="8"/>
      <c r="L1" s="8"/>
      <c r="M1" s="8"/>
      <c r="N1" s="9"/>
      <c r="O1" s="2" t="s">
        <v>20</v>
      </c>
      <c r="P1" s="2" t="s">
        <v>33</v>
      </c>
      <c r="Q1" s="2" t="s">
        <v>1</v>
      </c>
    </row>
    <row r="2" spans="1:17" x14ac:dyDescent="0.25">
      <c r="A2" s="3" t="s">
        <v>14</v>
      </c>
      <c r="B2" s="10" t="s">
        <v>22</v>
      </c>
      <c r="C2" s="5" t="s">
        <v>19</v>
      </c>
      <c r="D2" s="5" t="s">
        <v>18</v>
      </c>
      <c r="E2" s="5"/>
      <c r="F2" s="7" t="s">
        <v>16</v>
      </c>
      <c r="G2" s="7" t="s">
        <v>15</v>
      </c>
      <c r="H2" s="7" t="s">
        <v>13</v>
      </c>
      <c r="I2" s="14" t="s">
        <v>17</v>
      </c>
      <c r="J2" s="15"/>
      <c r="K2" s="15"/>
      <c r="L2" s="15"/>
      <c r="M2" s="15"/>
      <c r="N2" s="16"/>
      <c r="O2" s="5" t="s">
        <v>21</v>
      </c>
      <c r="P2" s="5"/>
      <c r="Q2" s="1"/>
    </row>
    <row r="3" spans="1:17" x14ac:dyDescent="0.25">
      <c r="B3" s="2"/>
      <c r="C3" s="2"/>
      <c r="D3" s="2"/>
      <c r="E3" s="2"/>
      <c r="F3" s="2"/>
      <c r="G3" s="2"/>
      <c r="H3" s="2"/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  <c r="N3" s="6" t="s">
        <v>12</v>
      </c>
      <c r="O3" s="2"/>
      <c r="P3" s="2"/>
      <c r="Q3" s="2"/>
    </row>
    <row r="4" spans="1:17" x14ac:dyDescent="0.25">
      <c r="B4" s="11">
        <v>1</v>
      </c>
      <c r="C4" s="24">
        <v>43599</v>
      </c>
      <c r="D4" s="1"/>
      <c r="E4" s="1" t="s">
        <v>38</v>
      </c>
      <c r="F4" s="1"/>
      <c r="G4" s="1"/>
      <c r="H4" s="1" t="s">
        <v>23</v>
      </c>
      <c r="I4" s="1">
        <v>45</v>
      </c>
      <c r="J4" s="1">
        <v>18</v>
      </c>
      <c r="K4" s="1">
        <v>121</v>
      </c>
      <c r="L4" s="1">
        <v>75</v>
      </c>
      <c r="M4" s="1">
        <v>1</v>
      </c>
      <c r="N4" s="18"/>
      <c r="O4" s="1">
        <v>7</v>
      </c>
      <c r="P4" s="1">
        <f>COUNTBLANK(I4:N4)+O4</f>
        <v>8</v>
      </c>
      <c r="Q4" s="1">
        <v>56.33</v>
      </c>
    </row>
    <row r="5" spans="1:17" x14ac:dyDescent="0.25">
      <c r="B5" s="11">
        <v>2</v>
      </c>
      <c r="C5" s="24">
        <v>43599</v>
      </c>
      <c r="D5" s="1"/>
      <c r="E5" s="1" t="s">
        <v>39</v>
      </c>
      <c r="F5" s="1"/>
      <c r="G5" s="1"/>
      <c r="H5" s="1" t="s">
        <v>23</v>
      </c>
      <c r="I5" s="1">
        <v>198</v>
      </c>
      <c r="J5" s="1">
        <v>103</v>
      </c>
      <c r="K5" s="1">
        <v>226</v>
      </c>
      <c r="L5" s="1">
        <v>104</v>
      </c>
      <c r="M5" s="1">
        <v>28</v>
      </c>
      <c r="N5" s="18"/>
      <c r="O5" s="1">
        <v>6</v>
      </c>
      <c r="P5" s="1">
        <f t="shared" ref="P5:P9" si="0">COUNTBLANK(I5:N5)+O5</f>
        <v>7</v>
      </c>
      <c r="Q5" s="1">
        <v>75.67</v>
      </c>
    </row>
    <row r="6" spans="1:17" x14ac:dyDescent="0.25">
      <c r="B6" s="11">
        <v>3</v>
      </c>
      <c r="C6" s="24">
        <v>43599</v>
      </c>
      <c r="D6" s="1"/>
      <c r="E6" s="1" t="s">
        <v>40</v>
      </c>
      <c r="F6" s="1"/>
      <c r="G6" s="1"/>
      <c r="H6" s="1" t="s">
        <v>23</v>
      </c>
      <c r="I6" s="1">
        <v>32</v>
      </c>
      <c r="J6" s="1">
        <v>51</v>
      </c>
      <c r="K6" s="1">
        <v>77</v>
      </c>
      <c r="L6" s="1">
        <v>111</v>
      </c>
      <c r="M6" s="1">
        <v>29</v>
      </c>
      <c r="N6" s="18"/>
      <c r="O6" s="1"/>
      <c r="P6" s="1">
        <f t="shared" si="0"/>
        <v>1</v>
      </c>
      <c r="Q6" s="1">
        <v>32.33</v>
      </c>
    </row>
    <row r="7" spans="1:17" x14ac:dyDescent="0.25">
      <c r="B7" s="11">
        <v>4</v>
      </c>
      <c r="C7" s="24">
        <v>43599</v>
      </c>
      <c r="D7" s="1"/>
      <c r="E7" s="1" t="s">
        <v>41</v>
      </c>
      <c r="F7" s="1"/>
      <c r="G7" s="1"/>
      <c r="H7" s="1" t="s">
        <v>23</v>
      </c>
      <c r="I7" s="18"/>
      <c r="J7" s="1">
        <v>260</v>
      </c>
      <c r="K7" s="1">
        <v>266</v>
      </c>
      <c r="L7" s="1">
        <v>36</v>
      </c>
      <c r="M7" s="1">
        <v>57</v>
      </c>
      <c r="N7" s="18"/>
      <c r="O7" s="1">
        <v>9</v>
      </c>
      <c r="P7" s="1">
        <f t="shared" si="0"/>
        <v>11</v>
      </c>
      <c r="Q7" s="1">
        <v>60</v>
      </c>
    </row>
    <row r="8" spans="1:17" x14ac:dyDescent="0.25">
      <c r="B8" s="11">
        <v>5</v>
      </c>
      <c r="C8" s="24">
        <v>43599</v>
      </c>
      <c r="D8" s="1"/>
      <c r="E8" s="1" t="s">
        <v>42</v>
      </c>
      <c r="F8" s="1"/>
      <c r="G8" s="1"/>
      <c r="H8" s="1" t="s">
        <v>23</v>
      </c>
      <c r="I8" s="1">
        <v>134</v>
      </c>
      <c r="J8" s="1">
        <v>111</v>
      </c>
      <c r="K8" s="1">
        <v>102</v>
      </c>
      <c r="L8" s="1">
        <v>60</v>
      </c>
      <c r="M8" s="1">
        <v>35</v>
      </c>
      <c r="N8" s="18"/>
      <c r="O8" s="1">
        <v>3</v>
      </c>
      <c r="P8" s="1">
        <f t="shared" si="0"/>
        <v>4</v>
      </c>
      <c r="Q8" s="1">
        <v>60.33</v>
      </c>
    </row>
    <row r="9" spans="1:17" x14ac:dyDescent="0.25">
      <c r="B9" s="11">
        <v>6</v>
      </c>
      <c r="C9" s="24">
        <v>43599</v>
      </c>
      <c r="D9" s="1"/>
      <c r="E9" s="1" t="s">
        <v>43</v>
      </c>
      <c r="F9" s="1"/>
      <c r="G9" s="1"/>
      <c r="H9" s="1" t="s">
        <v>23</v>
      </c>
      <c r="I9" s="1">
        <v>27</v>
      </c>
      <c r="J9" s="1">
        <v>89</v>
      </c>
      <c r="K9" s="1">
        <v>214</v>
      </c>
      <c r="L9" s="1">
        <v>90</v>
      </c>
      <c r="M9" s="1">
        <v>9</v>
      </c>
      <c r="N9" s="18"/>
      <c r="O9" s="1"/>
      <c r="P9" s="1">
        <f t="shared" si="0"/>
        <v>1</v>
      </c>
      <c r="Q9" s="1">
        <v>72.67</v>
      </c>
    </row>
    <row r="10" spans="1:17" x14ac:dyDescent="0.25">
      <c r="B10" s="11">
        <v>7</v>
      </c>
      <c r="C10" s="1"/>
      <c r="D10" s="1"/>
      <c r="E10" s="1"/>
      <c r="F10" s="1"/>
      <c r="G10" s="1"/>
      <c r="H10" s="1" t="s">
        <v>23</v>
      </c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25">
      <c r="B11" s="11">
        <v>8</v>
      </c>
      <c r="C11" s="1"/>
      <c r="D11" s="1"/>
      <c r="E11" s="1"/>
      <c r="F11" s="1"/>
      <c r="G11" s="1"/>
      <c r="H11" s="1" t="s">
        <v>23</v>
      </c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25">
      <c r="B12" s="11">
        <v>9</v>
      </c>
      <c r="C12" s="1"/>
      <c r="D12" s="1"/>
      <c r="E12" s="1"/>
      <c r="F12" s="1"/>
      <c r="G12" s="1"/>
      <c r="H12" s="1" t="s">
        <v>23</v>
      </c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25">
      <c r="B13" s="11">
        <v>10</v>
      </c>
      <c r="C13" s="1"/>
      <c r="D13" s="1"/>
      <c r="E13" s="1"/>
      <c r="F13" s="1"/>
      <c r="G13" s="1"/>
      <c r="H13" s="1" t="s">
        <v>23</v>
      </c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25">
      <c r="B14" s="11">
        <v>11</v>
      </c>
      <c r="C14" s="1"/>
      <c r="D14" s="1"/>
      <c r="E14" s="1"/>
      <c r="F14" s="1"/>
      <c r="G14" s="1"/>
      <c r="H14" s="1" t="s">
        <v>23</v>
      </c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25">
      <c r="B15" s="11">
        <v>12</v>
      </c>
      <c r="C15" s="1"/>
      <c r="D15" s="1"/>
      <c r="E15" s="1"/>
      <c r="F15" s="1"/>
      <c r="G15" s="1"/>
      <c r="H15" s="1" t="s">
        <v>23</v>
      </c>
      <c r="I15" s="1"/>
      <c r="J15" s="1"/>
      <c r="K15" s="1"/>
      <c r="L15" s="1"/>
      <c r="M15" s="1"/>
      <c r="N15" s="1"/>
      <c r="O15" s="1"/>
      <c r="P15" s="1"/>
      <c r="Q15" s="1"/>
    </row>
    <row r="16" spans="1:17" x14ac:dyDescent="0.25">
      <c r="B16" s="11">
        <v>13</v>
      </c>
      <c r="C16" s="1"/>
      <c r="D16" s="1"/>
      <c r="E16" s="1"/>
      <c r="F16" s="1"/>
      <c r="G16" s="1"/>
      <c r="H16" s="1" t="s">
        <v>23</v>
      </c>
      <c r="I16" s="1"/>
      <c r="J16" s="1"/>
      <c r="K16" s="1"/>
      <c r="L16" s="1"/>
      <c r="M16" s="1"/>
      <c r="N16" s="1"/>
      <c r="O16" s="1"/>
      <c r="P16" s="1"/>
      <c r="Q16" s="1"/>
    </row>
    <row r="17" spans="2:17" x14ac:dyDescent="0.25">
      <c r="B17" s="11">
        <v>14</v>
      </c>
      <c r="C17" s="1"/>
      <c r="D17" s="1"/>
      <c r="E17" s="1"/>
      <c r="F17" s="1"/>
      <c r="G17" s="1"/>
      <c r="H17" s="1" t="s">
        <v>23</v>
      </c>
      <c r="I17" s="1"/>
      <c r="K17" s="1"/>
      <c r="O17" s="1"/>
      <c r="P17" s="1"/>
      <c r="Q17" s="1"/>
    </row>
    <row r="18" spans="2:17" s="19" customFormat="1" x14ac:dyDescent="0.25">
      <c r="B18" s="20"/>
      <c r="C18" s="21"/>
      <c r="D18" s="21"/>
      <c r="E18" s="21"/>
      <c r="F18" s="21"/>
      <c r="G18" s="21"/>
      <c r="H18" s="21"/>
      <c r="I18" s="21">
        <f>SUM(I4:I17)/(14-COUNTBLANK(I4:I17))</f>
        <v>87.2</v>
      </c>
      <c r="J18" s="21">
        <f t="shared" ref="J18:M18" si="1">SUM(J4:J17)/(14-COUNTBLANK(J4:J17))</f>
        <v>105.33333333333333</v>
      </c>
      <c r="K18" s="21">
        <f t="shared" si="1"/>
        <v>167.66666666666666</v>
      </c>
      <c r="L18" s="21">
        <f t="shared" si="1"/>
        <v>79.333333333333329</v>
      </c>
      <c r="M18" s="21">
        <f>SUM(M4:M17)/(14-COUNTBLANK(M4:M17))</f>
        <v>26.5</v>
      </c>
      <c r="N18" s="21">
        <v>0</v>
      </c>
      <c r="O18" s="21"/>
      <c r="P18" s="21">
        <f>SUM(P4:P17)</f>
        <v>32</v>
      </c>
      <c r="Q18" s="21">
        <f>SUM(Q4:Q17)</f>
        <v>357.33</v>
      </c>
    </row>
    <row r="19" spans="2:17" s="19" customFormat="1" x14ac:dyDescent="0.25">
      <c r="B19" s="20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2" t="s">
        <v>34</v>
      </c>
      <c r="N19" s="23">
        <f>AVERAGE(I18:N18)</f>
        <v>77.672222222222217</v>
      </c>
      <c r="O19" s="22" t="s">
        <v>36</v>
      </c>
      <c r="P19" s="23">
        <f>P18/(14-COUNTBLANK(P4:P17))</f>
        <v>5.333333333333333</v>
      </c>
      <c r="Q19" s="23">
        <f>Q18/(14-COUNTBLANK(Q4:Q17))</f>
        <v>59.555</v>
      </c>
    </row>
    <row r="20" spans="2:17" x14ac:dyDescent="0.25">
      <c r="B20" s="12">
        <v>15</v>
      </c>
      <c r="C20" s="24">
        <v>43599</v>
      </c>
      <c r="D20" s="1"/>
      <c r="E20" s="1" t="s">
        <v>27</v>
      </c>
      <c r="F20" s="1"/>
      <c r="G20" s="1"/>
      <c r="H20" s="12" t="s">
        <v>24</v>
      </c>
      <c r="I20" s="17">
        <v>54</v>
      </c>
      <c r="J20" s="17">
        <v>204</v>
      </c>
      <c r="K20" s="17">
        <v>71</v>
      </c>
      <c r="L20" s="17">
        <v>392</v>
      </c>
      <c r="M20" s="17">
        <v>30</v>
      </c>
      <c r="N20" s="17">
        <v>207</v>
      </c>
      <c r="O20" s="1"/>
      <c r="P20" s="1">
        <f t="shared" ref="P20:P25" si="2">COUNTBLANK(I20:N20)+O20</f>
        <v>0</v>
      </c>
      <c r="Q20" s="1">
        <v>56.67</v>
      </c>
    </row>
    <row r="21" spans="2:17" x14ac:dyDescent="0.25">
      <c r="B21" s="1">
        <v>16</v>
      </c>
      <c r="C21" s="24">
        <v>43599</v>
      </c>
      <c r="D21" s="1"/>
      <c r="E21" s="1" t="s">
        <v>28</v>
      </c>
      <c r="F21" s="1"/>
      <c r="G21" s="1"/>
      <c r="H21" s="12" t="s">
        <v>24</v>
      </c>
      <c r="I21" s="17">
        <v>36</v>
      </c>
      <c r="J21" s="17">
        <v>161</v>
      </c>
      <c r="K21" s="17">
        <v>55</v>
      </c>
      <c r="L21" s="17">
        <v>236</v>
      </c>
      <c r="M21" s="17">
        <v>29</v>
      </c>
      <c r="N21" s="17">
        <v>207</v>
      </c>
      <c r="O21" s="1"/>
      <c r="P21" s="1">
        <f t="shared" si="2"/>
        <v>0</v>
      </c>
      <c r="Q21" s="1">
        <v>30.67</v>
      </c>
    </row>
    <row r="22" spans="2:17" x14ac:dyDescent="0.25">
      <c r="B22" s="1">
        <v>17</v>
      </c>
      <c r="C22" s="24">
        <v>43599</v>
      </c>
      <c r="D22" s="1"/>
      <c r="E22" s="1" t="s">
        <v>29</v>
      </c>
      <c r="F22" s="1"/>
      <c r="G22" s="1"/>
      <c r="H22" s="12" t="s">
        <v>24</v>
      </c>
      <c r="I22" s="17">
        <v>43</v>
      </c>
      <c r="J22" s="17">
        <v>116</v>
      </c>
      <c r="K22" s="17">
        <v>80</v>
      </c>
      <c r="L22" s="17">
        <v>396</v>
      </c>
      <c r="M22" s="17">
        <v>25</v>
      </c>
      <c r="N22" s="17">
        <v>18</v>
      </c>
      <c r="O22" s="1"/>
      <c r="P22" s="1">
        <f t="shared" si="2"/>
        <v>0</v>
      </c>
      <c r="Q22" s="1">
        <v>56.67</v>
      </c>
    </row>
    <row r="23" spans="2:17" x14ac:dyDescent="0.25">
      <c r="B23" s="1">
        <v>18</v>
      </c>
      <c r="C23" s="24">
        <v>43599</v>
      </c>
      <c r="D23" s="1"/>
      <c r="E23" s="1" t="s">
        <v>30</v>
      </c>
      <c r="F23" s="1"/>
      <c r="G23" s="1"/>
      <c r="H23" s="12" t="s">
        <v>24</v>
      </c>
      <c r="I23" s="17">
        <v>138</v>
      </c>
      <c r="J23" s="17">
        <v>271</v>
      </c>
      <c r="K23" s="17">
        <v>78</v>
      </c>
      <c r="L23" s="18"/>
      <c r="M23" s="17">
        <v>112</v>
      </c>
      <c r="N23" s="17">
        <v>57</v>
      </c>
      <c r="O23" s="1">
        <v>2</v>
      </c>
      <c r="P23" s="1">
        <f t="shared" si="2"/>
        <v>3</v>
      </c>
      <c r="Q23" s="1">
        <v>32.67</v>
      </c>
    </row>
    <row r="24" spans="2:17" x14ac:dyDescent="0.25">
      <c r="B24" s="1">
        <v>19</v>
      </c>
      <c r="C24" s="24">
        <v>43599</v>
      </c>
      <c r="D24" s="1"/>
      <c r="E24" s="1" t="s">
        <v>31</v>
      </c>
      <c r="F24" s="1"/>
      <c r="G24" s="1"/>
      <c r="H24" s="12" t="s">
        <v>24</v>
      </c>
      <c r="I24" s="17">
        <v>19</v>
      </c>
      <c r="J24" s="17">
        <v>219</v>
      </c>
      <c r="K24" s="17">
        <v>85</v>
      </c>
      <c r="L24" s="17">
        <v>220</v>
      </c>
      <c r="M24" s="17">
        <v>18</v>
      </c>
      <c r="N24" s="17">
        <v>83</v>
      </c>
      <c r="O24" s="1"/>
      <c r="P24" s="1">
        <f t="shared" si="2"/>
        <v>0</v>
      </c>
      <c r="Q24" s="1">
        <v>55.33</v>
      </c>
    </row>
    <row r="25" spans="2:17" x14ac:dyDescent="0.25">
      <c r="B25" s="1">
        <v>20</v>
      </c>
      <c r="C25" s="24">
        <v>43599</v>
      </c>
      <c r="D25" s="1"/>
      <c r="E25" s="1" t="s">
        <v>32</v>
      </c>
      <c r="F25" s="1"/>
      <c r="G25" s="1"/>
      <c r="H25" s="12" t="s">
        <v>24</v>
      </c>
      <c r="I25" s="17">
        <v>66</v>
      </c>
      <c r="J25" s="17">
        <v>82</v>
      </c>
      <c r="K25" s="17">
        <v>67</v>
      </c>
      <c r="L25" s="17">
        <v>202</v>
      </c>
      <c r="M25" s="17">
        <v>39</v>
      </c>
      <c r="N25" s="17">
        <v>28</v>
      </c>
      <c r="O25" s="1">
        <v>1</v>
      </c>
      <c r="P25" s="1">
        <f t="shared" si="2"/>
        <v>1</v>
      </c>
      <c r="Q25" s="1">
        <v>32.67</v>
      </c>
    </row>
    <row r="26" spans="2:17" x14ac:dyDescent="0.25">
      <c r="B26" s="1">
        <v>21</v>
      </c>
      <c r="C26" s="1"/>
      <c r="D26" s="1"/>
      <c r="E26" s="1"/>
      <c r="F26" s="1"/>
      <c r="G26" s="1"/>
      <c r="H26" s="12" t="s">
        <v>24</v>
      </c>
      <c r="I26" s="1"/>
      <c r="J26" s="1"/>
      <c r="K26" s="1"/>
      <c r="L26" s="1"/>
      <c r="M26" s="1"/>
      <c r="N26" s="1"/>
      <c r="O26" s="1"/>
      <c r="P26" s="1"/>
      <c r="Q26" s="1"/>
    </row>
    <row r="27" spans="2:17" x14ac:dyDescent="0.25">
      <c r="B27" s="1">
        <v>22</v>
      </c>
      <c r="C27" s="1"/>
      <c r="D27" s="1"/>
      <c r="E27" s="1"/>
      <c r="F27" s="1"/>
      <c r="G27" s="1"/>
      <c r="H27" s="12" t="s">
        <v>24</v>
      </c>
      <c r="I27" s="1"/>
      <c r="J27" s="1"/>
      <c r="K27" s="1"/>
      <c r="L27" s="1"/>
      <c r="M27" s="1"/>
      <c r="N27" s="1"/>
      <c r="O27" s="1"/>
      <c r="P27" s="1"/>
      <c r="Q27" s="1"/>
    </row>
    <row r="28" spans="2:17" x14ac:dyDescent="0.25">
      <c r="B28" s="1">
        <v>23</v>
      </c>
      <c r="C28" s="1"/>
      <c r="D28" s="1"/>
      <c r="E28" s="1"/>
      <c r="F28" s="1"/>
      <c r="G28" s="1"/>
      <c r="H28" s="12" t="s">
        <v>24</v>
      </c>
      <c r="I28" s="1"/>
      <c r="J28" s="1"/>
      <c r="K28" s="1"/>
      <c r="L28" s="1"/>
      <c r="M28" s="1"/>
      <c r="N28" s="1"/>
      <c r="O28" s="1"/>
      <c r="P28" s="1"/>
      <c r="Q28" s="1"/>
    </row>
    <row r="29" spans="2:17" x14ac:dyDescent="0.25">
      <c r="B29" s="1">
        <v>24</v>
      </c>
      <c r="C29" s="1"/>
      <c r="D29" s="1"/>
      <c r="E29" s="1"/>
      <c r="F29" s="1"/>
      <c r="G29" s="1"/>
      <c r="H29" s="12" t="s">
        <v>24</v>
      </c>
      <c r="I29" s="1"/>
      <c r="J29" s="1"/>
      <c r="K29" s="1"/>
      <c r="L29" s="1"/>
      <c r="M29" s="1"/>
      <c r="N29" s="1"/>
      <c r="O29" s="1"/>
      <c r="P29" s="1"/>
      <c r="Q29" s="1"/>
    </row>
    <row r="30" spans="2:17" x14ac:dyDescent="0.25">
      <c r="B30" s="1">
        <v>25</v>
      </c>
      <c r="C30" s="1"/>
      <c r="D30" s="1"/>
      <c r="E30" s="1"/>
      <c r="F30" s="1"/>
      <c r="G30" s="1"/>
      <c r="H30" s="12" t="s">
        <v>24</v>
      </c>
      <c r="I30" s="1"/>
      <c r="J30" s="1"/>
      <c r="K30" s="1"/>
      <c r="L30" s="1"/>
      <c r="M30" s="1"/>
      <c r="N30" s="1"/>
      <c r="O30" s="1"/>
      <c r="P30" s="1"/>
      <c r="Q30" s="1"/>
    </row>
    <row r="31" spans="2:17" x14ac:dyDescent="0.25">
      <c r="B31" s="1">
        <v>26</v>
      </c>
      <c r="C31" s="1"/>
      <c r="D31" s="1"/>
      <c r="E31" s="1"/>
      <c r="F31" s="1"/>
      <c r="G31" s="1"/>
      <c r="H31" s="12" t="s">
        <v>24</v>
      </c>
      <c r="I31" s="1"/>
      <c r="J31" s="1"/>
      <c r="K31" s="1"/>
      <c r="L31" s="1"/>
      <c r="M31" s="1"/>
      <c r="N31" s="1"/>
      <c r="O31" s="1"/>
      <c r="P31" s="1"/>
      <c r="Q31" s="1"/>
    </row>
    <row r="32" spans="2:17" x14ac:dyDescent="0.25">
      <c r="B32" s="1">
        <v>27</v>
      </c>
      <c r="C32" s="1"/>
      <c r="D32" s="1"/>
      <c r="E32" s="1"/>
      <c r="F32" s="1"/>
      <c r="G32" s="1"/>
      <c r="H32" s="12" t="s">
        <v>24</v>
      </c>
      <c r="I32" s="1"/>
      <c r="J32" s="1"/>
      <c r="K32" s="1"/>
      <c r="L32" s="1"/>
      <c r="M32" s="1"/>
      <c r="N32" s="1"/>
      <c r="O32" s="1"/>
      <c r="P32" s="1"/>
      <c r="Q32" s="1"/>
    </row>
    <row r="33" spans="2:17" x14ac:dyDescent="0.25">
      <c r="B33" s="1">
        <v>28</v>
      </c>
      <c r="C33" s="1"/>
      <c r="D33" s="1"/>
      <c r="E33" s="1"/>
      <c r="F33" s="1"/>
      <c r="G33" s="1"/>
      <c r="H33" s="12" t="s">
        <v>24</v>
      </c>
      <c r="I33" s="1"/>
      <c r="J33" s="1"/>
      <c r="K33" s="1"/>
      <c r="L33" s="1"/>
      <c r="M33" s="1"/>
      <c r="N33" s="1"/>
      <c r="O33" s="1"/>
      <c r="P33" s="1"/>
      <c r="Q33" s="1"/>
    </row>
    <row r="34" spans="2:17" s="19" customFormat="1" x14ac:dyDescent="0.25">
      <c r="B34" s="20"/>
      <c r="C34" s="21"/>
      <c r="D34" s="21"/>
      <c r="E34" s="21"/>
      <c r="F34" s="21"/>
      <c r="G34" s="21"/>
      <c r="H34" s="21"/>
      <c r="I34" s="21">
        <f>SUM(I20:I33)/(14-COUNTBLANK(I20:I33))</f>
        <v>59.333333333333336</v>
      </c>
      <c r="J34" s="21">
        <f t="shared" ref="J34" si="3">SUM(J20:J33)/(14-COUNTBLANK(J20:J33))</f>
        <v>175.5</v>
      </c>
      <c r="K34" s="21">
        <f t="shared" ref="K34" si="4">SUM(K20:K33)/(14-COUNTBLANK(K20:K33))</f>
        <v>72.666666666666671</v>
      </c>
      <c r="L34" s="21">
        <f t="shared" ref="L34" si="5">SUM(L20:L33)/(14-COUNTBLANK(L20:L33))</f>
        <v>289.2</v>
      </c>
      <c r="M34" s="21">
        <f t="shared" ref="M34" si="6">SUM(M20:M33)/(14-COUNTBLANK(M20:M33))</f>
        <v>42.166666666666664</v>
      </c>
      <c r="N34" s="21">
        <f t="shared" ref="N34" si="7">SUM(N20:N33)/(14-COUNTBLANK(N20:N33))</f>
        <v>100</v>
      </c>
      <c r="O34" s="21"/>
      <c r="P34" s="21">
        <f>SUM(P20:P33)</f>
        <v>4</v>
      </c>
      <c r="Q34" s="21">
        <f>SUM(Q20:Q33)</f>
        <v>264.68</v>
      </c>
    </row>
    <row r="35" spans="2:17" s="19" customFormat="1" x14ac:dyDescent="0.25">
      <c r="B35" s="20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2" t="s">
        <v>35</v>
      </c>
      <c r="N35" s="23">
        <f>AVERAGE(I34:N34)</f>
        <v>123.14444444444445</v>
      </c>
      <c r="O35" s="22" t="s">
        <v>37</v>
      </c>
      <c r="P35" s="23">
        <f>P34/(14-COUNTBLANK(P20:P33))</f>
        <v>0.66666666666666663</v>
      </c>
      <c r="Q35" s="23">
        <f>Q34/(14-COUNTBLANK(Q20:Q33))</f>
        <v>44.113333333333337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</dc:creator>
  <cp:lastModifiedBy>AG2</cp:lastModifiedBy>
  <cp:lastPrinted>2019-05-16T22:47:53Z</cp:lastPrinted>
  <dcterms:created xsi:type="dcterms:W3CDTF">2019-04-17T08:20:54Z</dcterms:created>
  <dcterms:modified xsi:type="dcterms:W3CDTF">2019-05-20T08:55:41Z</dcterms:modified>
</cp:coreProperties>
</file>