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Chandler\Documents\Research Projects\LL_carbon_census\raw_data\soil_respiration\test_run_gooseberry\"/>
    </mc:Choice>
  </mc:AlternateContent>
  <xr:revisionPtr revIDLastSave="0" documentId="8_{54A8B6B0-CD35-4A65-B057-0FB4959FF210}" xr6:coauthVersionLast="33" xr6:coauthVersionMax="33" xr10:uidLastSave="{00000000-0000-0000-0000-000000000000}"/>
  <bookViews>
    <workbookView xWindow="0" yWindow="0" windowWidth="18270" windowHeight="8184"/>
  </bookViews>
  <sheets>
    <sheet name="test20180621_" sheetId="1" r:id="rId1"/>
  </sheets>
  <calcPr calcId="0"/>
</workbook>
</file>

<file path=xl/calcChain.xml><?xml version="1.0" encoding="utf-8"?>
<calcChain xmlns="http://schemas.openxmlformats.org/spreadsheetml/2006/main">
  <c r="L13" i="1" l="1"/>
  <c r="N13" i="1"/>
  <c r="P13" i="1"/>
  <c r="K13" i="1" s="1"/>
  <c r="H13" i="1" s="1"/>
  <c r="L14" i="1"/>
  <c r="N14" i="1"/>
  <c r="P14" i="1"/>
  <c r="K14" i="1" s="1"/>
  <c r="H14" i="1" s="1"/>
  <c r="AH14" i="1"/>
  <c r="M14" i="1" s="1"/>
  <c r="L15" i="1"/>
  <c r="M15" i="1"/>
  <c r="N15" i="1"/>
  <c r="P15" i="1"/>
  <c r="K15" i="1" s="1"/>
  <c r="H15" i="1" s="1"/>
  <c r="AH15" i="1"/>
  <c r="L16" i="1"/>
  <c r="M16" i="1"/>
  <c r="N16" i="1"/>
  <c r="P16" i="1"/>
  <c r="K16" i="1" s="1"/>
  <c r="H16" i="1" s="1"/>
  <c r="AH16" i="1"/>
  <c r="L17" i="1"/>
  <c r="N17" i="1"/>
  <c r="P17" i="1"/>
  <c r="AH17" i="1" s="1"/>
  <c r="M17" i="1" s="1"/>
  <c r="K18" i="1"/>
  <c r="H18" i="1" s="1"/>
  <c r="L18" i="1"/>
  <c r="N18" i="1"/>
  <c r="P18" i="1"/>
  <c r="AH18" i="1"/>
  <c r="M18" i="1" s="1"/>
  <c r="L19" i="1"/>
  <c r="N19" i="1"/>
  <c r="P19" i="1"/>
  <c r="K19" i="1" s="1"/>
  <c r="H19" i="1" s="1"/>
  <c r="K20" i="1"/>
  <c r="L20" i="1"/>
  <c r="H20" i="1" s="1"/>
  <c r="N20" i="1"/>
  <c r="P20" i="1"/>
  <c r="AH20" i="1"/>
  <c r="M20" i="1" s="1"/>
  <c r="L21" i="1"/>
  <c r="M21" i="1"/>
  <c r="N21" i="1"/>
  <c r="P21" i="1"/>
  <c r="AH21" i="1" s="1"/>
  <c r="K22" i="1"/>
  <c r="H22" i="1" s="1"/>
  <c r="L22" i="1"/>
  <c r="N22" i="1"/>
  <c r="P22" i="1"/>
  <c r="AH22" i="1"/>
  <c r="M22" i="1" s="1"/>
  <c r="L23" i="1"/>
  <c r="N23" i="1"/>
  <c r="P23" i="1"/>
  <c r="AH23" i="1" s="1"/>
  <c r="M23" i="1" s="1"/>
  <c r="L24" i="1"/>
  <c r="N24" i="1"/>
  <c r="P24" i="1"/>
  <c r="K24" i="1" s="1"/>
  <c r="H24" i="1" s="1"/>
  <c r="AH24" i="1"/>
  <c r="M24" i="1" s="1"/>
  <c r="L25" i="1"/>
  <c r="M25" i="1"/>
  <c r="N25" i="1"/>
  <c r="P25" i="1"/>
  <c r="AH25" i="1" s="1"/>
  <c r="K26" i="1"/>
  <c r="H26" i="1" s="1"/>
  <c r="L26" i="1"/>
  <c r="N26" i="1"/>
  <c r="P26" i="1"/>
  <c r="AH26" i="1"/>
  <c r="M26" i="1" s="1"/>
  <c r="L27" i="1"/>
  <c r="N27" i="1"/>
  <c r="P27" i="1"/>
  <c r="AH27" i="1" s="1"/>
  <c r="M27" i="1" s="1"/>
  <c r="K28" i="1"/>
  <c r="L28" i="1"/>
  <c r="H28" i="1" s="1"/>
  <c r="N28" i="1"/>
  <c r="P28" i="1"/>
  <c r="AH28" i="1"/>
  <c r="M28" i="1" s="1"/>
  <c r="L29" i="1"/>
  <c r="M29" i="1"/>
  <c r="N29" i="1"/>
  <c r="P29" i="1"/>
  <c r="AH29" i="1" s="1"/>
  <c r="L30" i="1"/>
  <c r="N30" i="1"/>
  <c r="P30" i="1"/>
  <c r="K30" i="1" s="1"/>
  <c r="H30" i="1" s="1"/>
  <c r="L31" i="1"/>
  <c r="M31" i="1"/>
  <c r="N31" i="1"/>
  <c r="P31" i="1"/>
  <c r="K31" i="1" s="1"/>
  <c r="H31" i="1" s="1"/>
  <c r="AH31" i="1"/>
  <c r="L32" i="1"/>
  <c r="N32" i="1"/>
  <c r="P32" i="1"/>
  <c r="K32" i="1" s="1"/>
  <c r="H32" i="1" s="1"/>
  <c r="AH32" i="1"/>
  <c r="M32" i="1" s="1"/>
  <c r="L33" i="1"/>
  <c r="N33" i="1"/>
  <c r="P33" i="1"/>
  <c r="AH33" i="1" s="1"/>
  <c r="M33" i="1" s="1"/>
  <c r="L34" i="1"/>
  <c r="N34" i="1"/>
  <c r="P34" i="1"/>
  <c r="K34" i="1" s="1"/>
  <c r="H34" i="1" s="1"/>
  <c r="L35" i="1"/>
  <c r="M35" i="1"/>
  <c r="N35" i="1"/>
  <c r="P35" i="1"/>
  <c r="K35" i="1" s="1"/>
  <c r="H35" i="1" s="1"/>
  <c r="AH35" i="1"/>
  <c r="H36" i="1"/>
  <c r="K36" i="1"/>
  <c r="L36" i="1"/>
  <c r="M36" i="1"/>
  <c r="N36" i="1"/>
  <c r="P36" i="1"/>
  <c r="AH36" i="1"/>
  <c r="L40" i="1"/>
  <c r="N40" i="1"/>
  <c r="P40" i="1"/>
  <c r="AH40" i="1" s="1"/>
  <c r="M40" i="1" s="1"/>
  <c r="L41" i="1"/>
  <c r="N41" i="1"/>
  <c r="P41" i="1"/>
  <c r="K41" i="1" s="1"/>
  <c r="H41" i="1" s="1"/>
  <c r="L42" i="1"/>
  <c r="N42" i="1"/>
  <c r="P42" i="1"/>
  <c r="K42" i="1" s="1"/>
  <c r="H42" i="1" s="1"/>
  <c r="AH42" i="1"/>
  <c r="M42" i="1" s="1"/>
  <c r="L43" i="1"/>
  <c r="M43" i="1"/>
  <c r="N43" i="1"/>
  <c r="P43" i="1"/>
  <c r="K43" i="1" s="1"/>
  <c r="H43" i="1" s="1"/>
  <c r="AH43" i="1"/>
  <c r="L44" i="1"/>
  <c r="N44" i="1"/>
  <c r="P44" i="1"/>
  <c r="AH44" i="1" s="1"/>
  <c r="M44" i="1" s="1"/>
  <c r="L45" i="1"/>
  <c r="N45" i="1"/>
  <c r="P45" i="1"/>
  <c r="K45" i="1" s="1"/>
  <c r="H45" i="1" s="1"/>
  <c r="L46" i="1"/>
  <c r="N46" i="1"/>
  <c r="P46" i="1"/>
  <c r="K46" i="1" s="1"/>
  <c r="H46" i="1" s="1"/>
  <c r="AH46" i="1"/>
  <c r="M46" i="1" s="1"/>
  <c r="K47" i="1"/>
  <c r="L47" i="1"/>
  <c r="H47" i="1" s="1"/>
  <c r="M47" i="1"/>
  <c r="N47" i="1"/>
  <c r="P47" i="1"/>
  <c r="AH47" i="1"/>
  <c r="L48" i="1"/>
  <c r="M48" i="1"/>
  <c r="N48" i="1"/>
  <c r="P48" i="1"/>
  <c r="AH48" i="1" s="1"/>
  <c r="K49" i="1"/>
  <c r="H49" i="1" s="1"/>
  <c r="L49" i="1"/>
  <c r="N49" i="1"/>
  <c r="P49" i="1"/>
  <c r="AH49" i="1"/>
  <c r="M49" i="1" s="1"/>
  <c r="L50" i="1"/>
  <c r="N50" i="1"/>
  <c r="P50" i="1"/>
  <c r="K50" i="1" s="1"/>
  <c r="H50" i="1" s="1"/>
  <c r="L51" i="1"/>
  <c r="M51" i="1"/>
  <c r="N51" i="1"/>
  <c r="P51" i="1"/>
  <c r="K51" i="1" s="1"/>
  <c r="H51" i="1" s="1"/>
  <c r="AH51" i="1"/>
  <c r="L52" i="1"/>
  <c r="M52" i="1"/>
  <c r="N52" i="1"/>
  <c r="P52" i="1"/>
  <c r="AH52" i="1" s="1"/>
  <c r="K53" i="1"/>
  <c r="H53" i="1" s="1"/>
  <c r="L53" i="1"/>
  <c r="N53" i="1"/>
  <c r="P53" i="1"/>
  <c r="AH53" i="1"/>
  <c r="M53" i="1" s="1"/>
  <c r="L54" i="1"/>
  <c r="N54" i="1"/>
  <c r="P54" i="1"/>
  <c r="K54" i="1" s="1"/>
  <c r="H54" i="1" s="1"/>
  <c r="K55" i="1"/>
  <c r="L55" i="1"/>
  <c r="H55" i="1" s="1"/>
  <c r="N55" i="1"/>
  <c r="P55" i="1"/>
  <c r="AH55" i="1"/>
  <c r="M55" i="1" s="1"/>
  <c r="L56" i="1"/>
  <c r="M56" i="1"/>
  <c r="N56" i="1"/>
  <c r="P56" i="1"/>
  <c r="AH56" i="1" s="1"/>
  <c r="K57" i="1"/>
  <c r="H57" i="1" s="1"/>
  <c r="L57" i="1"/>
  <c r="N57" i="1"/>
  <c r="P57" i="1"/>
  <c r="AH57" i="1"/>
  <c r="M57" i="1" s="1"/>
  <c r="L58" i="1"/>
  <c r="N58" i="1"/>
  <c r="P58" i="1"/>
  <c r="AH58" i="1" s="1"/>
  <c r="M58" i="1" s="1"/>
  <c r="L59" i="1"/>
  <c r="N59" i="1"/>
  <c r="P59" i="1"/>
  <c r="K59" i="1" s="1"/>
  <c r="H59" i="1" s="1"/>
  <c r="AH59" i="1"/>
  <c r="M59" i="1" s="1"/>
  <c r="L60" i="1"/>
  <c r="M60" i="1"/>
  <c r="N60" i="1"/>
  <c r="P60" i="1"/>
  <c r="AH60" i="1" s="1"/>
  <c r="K61" i="1"/>
  <c r="H61" i="1" s="1"/>
  <c r="L61" i="1"/>
  <c r="N61" i="1"/>
  <c r="P61" i="1"/>
  <c r="AH61" i="1"/>
  <c r="M61" i="1" s="1"/>
  <c r="L62" i="1"/>
  <c r="N62" i="1"/>
  <c r="P62" i="1"/>
  <c r="AH62" i="1" s="1"/>
  <c r="M62" i="1" s="1"/>
  <c r="H63" i="1"/>
  <c r="K63" i="1"/>
  <c r="L63" i="1"/>
  <c r="N63" i="1"/>
  <c r="P63" i="1"/>
  <c r="AH63" i="1"/>
  <c r="M63" i="1" s="1"/>
  <c r="L65" i="1"/>
  <c r="N65" i="1"/>
  <c r="P65" i="1"/>
  <c r="AH65" i="1" s="1"/>
  <c r="M65" i="1" s="1"/>
  <c r="L66" i="1"/>
  <c r="N66" i="1"/>
  <c r="P66" i="1"/>
  <c r="K66" i="1" s="1"/>
  <c r="H66" i="1" s="1"/>
  <c r="L67" i="1"/>
  <c r="M67" i="1"/>
  <c r="N67" i="1"/>
  <c r="P67" i="1"/>
  <c r="K67" i="1" s="1"/>
  <c r="H67" i="1" s="1"/>
  <c r="AH67" i="1"/>
  <c r="L68" i="1"/>
  <c r="N68" i="1"/>
  <c r="P68" i="1"/>
  <c r="K68" i="1" s="1"/>
  <c r="H68" i="1" s="1"/>
  <c r="AH68" i="1"/>
  <c r="M68" i="1" s="1"/>
  <c r="L69" i="1"/>
  <c r="N69" i="1"/>
  <c r="P69" i="1"/>
  <c r="AH69" i="1" s="1"/>
  <c r="M69" i="1" s="1"/>
  <c r="L70" i="1"/>
  <c r="N70" i="1"/>
  <c r="P70" i="1"/>
  <c r="K70" i="1" s="1"/>
  <c r="H70" i="1" s="1"/>
  <c r="L71" i="1"/>
  <c r="M71" i="1"/>
  <c r="N71" i="1"/>
  <c r="P71" i="1"/>
  <c r="K71" i="1" s="1"/>
  <c r="H71" i="1" s="1"/>
  <c r="AH71" i="1"/>
  <c r="L72" i="1"/>
  <c r="N72" i="1"/>
  <c r="P72" i="1"/>
  <c r="K72" i="1" s="1"/>
  <c r="H72" i="1" s="1"/>
  <c r="AH72" i="1"/>
  <c r="M72" i="1" s="1"/>
  <c r="L73" i="1"/>
  <c r="N73" i="1"/>
  <c r="P73" i="1"/>
  <c r="AH73" i="1" s="1"/>
  <c r="M73" i="1" s="1"/>
  <c r="H74" i="1"/>
  <c r="K74" i="1"/>
  <c r="L74" i="1"/>
  <c r="N74" i="1"/>
  <c r="P74" i="1"/>
  <c r="AH74" i="1" s="1"/>
  <c r="M74" i="1" s="1"/>
  <c r="L75" i="1"/>
  <c r="M75" i="1"/>
  <c r="N75" i="1"/>
  <c r="P75" i="1"/>
  <c r="K75" i="1" s="1"/>
  <c r="H75" i="1" s="1"/>
  <c r="AH75" i="1"/>
  <c r="L76" i="1"/>
  <c r="N76" i="1"/>
  <c r="P76" i="1"/>
  <c r="K76" i="1" s="1"/>
  <c r="H76" i="1" s="1"/>
  <c r="AH76" i="1"/>
  <c r="M76" i="1" s="1"/>
  <c r="L77" i="1"/>
  <c r="N77" i="1"/>
  <c r="P77" i="1"/>
  <c r="AH77" i="1" s="1"/>
  <c r="M77" i="1" s="1"/>
  <c r="L78" i="1"/>
  <c r="N78" i="1"/>
  <c r="P78" i="1"/>
  <c r="K78" i="1" s="1"/>
  <c r="H78" i="1" s="1"/>
  <c r="L79" i="1"/>
  <c r="M79" i="1"/>
  <c r="N79" i="1"/>
  <c r="P79" i="1"/>
  <c r="K79" i="1" s="1"/>
  <c r="H79" i="1" s="1"/>
  <c r="AH79" i="1"/>
  <c r="L80" i="1"/>
  <c r="N80" i="1"/>
  <c r="P80" i="1"/>
  <c r="K80" i="1" s="1"/>
  <c r="H80" i="1" s="1"/>
  <c r="AH80" i="1"/>
  <c r="M80" i="1" s="1"/>
  <c r="L81" i="1"/>
  <c r="N81" i="1"/>
  <c r="P81" i="1"/>
  <c r="AH81" i="1" s="1"/>
  <c r="M81" i="1" s="1"/>
  <c r="L82" i="1"/>
  <c r="N82" i="1"/>
  <c r="P82" i="1"/>
  <c r="K82" i="1" s="1"/>
  <c r="H82" i="1" s="1"/>
  <c r="L83" i="1"/>
  <c r="N83" i="1"/>
  <c r="P83" i="1"/>
  <c r="K83" i="1" s="1"/>
  <c r="H83" i="1" s="1"/>
  <c r="AH83" i="1"/>
  <c r="M83" i="1" s="1"/>
  <c r="H84" i="1"/>
  <c r="K84" i="1"/>
  <c r="L84" i="1"/>
  <c r="M84" i="1"/>
  <c r="N84" i="1"/>
  <c r="P84" i="1"/>
  <c r="AH84" i="1"/>
  <c r="L85" i="1"/>
  <c r="N85" i="1"/>
  <c r="P85" i="1"/>
  <c r="AH85" i="1" s="1"/>
  <c r="M85" i="1" s="1"/>
  <c r="L86" i="1"/>
  <c r="N86" i="1"/>
  <c r="P86" i="1"/>
  <c r="K86" i="1" s="1"/>
  <c r="H86" i="1" s="1"/>
  <c r="L87" i="1"/>
  <c r="N87" i="1"/>
  <c r="P87" i="1"/>
  <c r="K87" i="1" s="1"/>
  <c r="H87" i="1" s="1"/>
  <c r="AH87" i="1"/>
  <c r="M87" i="1" s="1"/>
  <c r="L88" i="1"/>
  <c r="M88" i="1"/>
  <c r="N88" i="1"/>
  <c r="P88" i="1"/>
  <c r="K88" i="1" s="1"/>
  <c r="H88" i="1" s="1"/>
  <c r="AH88" i="1"/>
  <c r="L89" i="1"/>
  <c r="N89" i="1"/>
  <c r="P89" i="1"/>
  <c r="AH89" i="1" s="1"/>
  <c r="M89" i="1" s="1"/>
  <c r="L90" i="1"/>
  <c r="N90" i="1"/>
  <c r="P90" i="1"/>
  <c r="K90" i="1" s="1"/>
  <c r="H90" i="1" s="1"/>
  <c r="L91" i="1"/>
  <c r="N91" i="1"/>
  <c r="P91" i="1"/>
  <c r="K91" i="1" s="1"/>
  <c r="H91" i="1" s="1"/>
  <c r="AH91" i="1"/>
  <c r="M91" i="1" s="1"/>
  <c r="L92" i="1"/>
  <c r="M92" i="1"/>
  <c r="N92" i="1"/>
  <c r="P92" i="1"/>
  <c r="K92" i="1" s="1"/>
  <c r="H92" i="1" s="1"/>
  <c r="AH92" i="1"/>
  <c r="K93" i="1"/>
  <c r="H93" i="1" s="1"/>
  <c r="L93" i="1"/>
  <c r="N93" i="1"/>
  <c r="P93" i="1"/>
  <c r="AH93" i="1" s="1"/>
  <c r="M93" i="1" s="1"/>
  <c r="L95" i="1"/>
  <c r="N95" i="1"/>
  <c r="P95" i="1"/>
  <c r="K95" i="1" s="1"/>
  <c r="H95" i="1" s="1"/>
  <c r="L96" i="1"/>
  <c r="N96" i="1"/>
  <c r="P96" i="1"/>
  <c r="K96" i="1" s="1"/>
  <c r="H96" i="1" s="1"/>
  <c r="AH96" i="1"/>
  <c r="M96" i="1" s="1"/>
  <c r="L97" i="1"/>
  <c r="M97" i="1"/>
  <c r="N97" i="1"/>
  <c r="P97" i="1"/>
  <c r="K97" i="1" s="1"/>
  <c r="H97" i="1" s="1"/>
  <c r="AH97" i="1"/>
  <c r="L98" i="1"/>
  <c r="N98" i="1"/>
  <c r="P98" i="1"/>
  <c r="AH98" i="1" s="1"/>
  <c r="M98" i="1" s="1"/>
  <c r="L99" i="1"/>
  <c r="N99" i="1"/>
  <c r="P99" i="1"/>
  <c r="K99" i="1" s="1"/>
  <c r="H99" i="1" s="1"/>
  <c r="L100" i="1"/>
  <c r="N100" i="1"/>
  <c r="P100" i="1"/>
  <c r="K100" i="1" s="1"/>
  <c r="H100" i="1" s="1"/>
  <c r="AH100" i="1"/>
  <c r="M100" i="1" s="1"/>
  <c r="L101" i="1"/>
  <c r="M101" i="1"/>
  <c r="N101" i="1"/>
  <c r="P101" i="1"/>
  <c r="K101" i="1" s="1"/>
  <c r="H101" i="1" s="1"/>
  <c r="AH101" i="1"/>
  <c r="L102" i="1"/>
  <c r="N102" i="1"/>
  <c r="P102" i="1"/>
  <c r="AH102" i="1" s="1"/>
  <c r="M102" i="1" s="1"/>
  <c r="L103" i="1"/>
  <c r="N103" i="1"/>
  <c r="P103" i="1"/>
  <c r="K103" i="1" s="1"/>
  <c r="H103" i="1" s="1"/>
  <c r="K104" i="1"/>
  <c r="L104" i="1"/>
  <c r="N104" i="1"/>
  <c r="P104" i="1"/>
  <c r="AH104" i="1"/>
  <c r="M104" i="1" s="1"/>
  <c r="L105" i="1"/>
  <c r="M105" i="1"/>
  <c r="N105" i="1"/>
  <c r="P105" i="1"/>
  <c r="K105" i="1" s="1"/>
  <c r="H105" i="1" s="1"/>
  <c r="AH105" i="1"/>
  <c r="L106" i="1"/>
  <c r="N106" i="1"/>
  <c r="P106" i="1"/>
  <c r="AH106" i="1" s="1"/>
  <c r="M106" i="1" s="1"/>
  <c r="L107" i="1"/>
  <c r="N107" i="1"/>
  <c r="P107" i="1"/>
  <c r="K107" i="1" s="1"/>
  <c r="H107" i="1" s="1"/>
  <c r="L108" i="1"/>
  <c r="N108" i="1"/>
  <c r="P108" i="1"/>
  <c r="K108" i="1" s="1"/>
  <c r="H108" i="1" s="1"/>
  <c r="AH108" i="1"/>
  <c r="M108" i="1" s="1"/>
  <c r="L109" i="1"/>
  <c r="N109" i="1"/>
  <c r="P109" i="1"/>
  <c r="K109" i="1" s="1"/>
  <c r="H109" i="1" s="1"/>
  <c r="L110" i="1"/>
  <c r="N110" i="1"/>
  <c r="P110" i="1"/>
  <c r="K110" i="1" s="1"/>
  <c r="H110" i="1" s="1"/>
  <c r="L111" i="1"/>
  <c r="N111" i="1"/>
  <c r="P111" i="1"/>
  <c r="K111" i="1" s="1"/>
  <c r="H111" i="1" s="1"/>
  <c r="AH111" i="1"/>
  <c r="M111" i="1" s="1"/>
  <c r="L112" i="1"/>
  <c r="M112" i="1"/>
  <c r="N112" i="1"/>
  <c r="P112" i="1"/>
  <c r="K112" i="1" s="1"/>
  <c r="H112" i="1" s="1"/>
  <c r="AH112" i="1"/>
  <c r="L113" i="1"/>
  <c r="N113" i="1"/>
  <c r="P113" i="1"/>
  <c r="AH113" i="1" s="1"/>
  <c r="M113" i="1" s="1"/>
  <c r="K114" i="1"/>
  <c r="H114" i="1" s="1"/>
  <c r="L114" i="1"/>
  <c r="N114" i="1"/>
  <c r="P114" i="1"/>
  <c r="AH114" i="1" s="1"/>
  <c r="M114" i="1" s="1"/>
  <c r="L115" i="1"/>
  <c r="N115" i="1"/>
  <c r="P115" i="1"/>
  <c r="K115" i="1" s="1"/>
  <c r="H115" i="1" s="1"/>
  <c r="AH115" i="1"/>
  <c r="M115" i="1" s="1"/>
  <c r="L116" i="1"/>
  <c r="M116" i="1"/>
  <c r="N116" i="1"/>
  <c r="P116" i="1"/>
  <c r="K116" i="1" s="1"/>
  <c r="H116" i="1" s="1"/>
  <c r="AH116" i="1"/>
  <c r="L117" i="1"/>
  <c r="N117" i="1"/>
  <c r="P117" i="1"/>
  <c r="AH117" i="1" s="1"/>
  <c r="M117" i="1" s="1"/>
  <c r="L118" i="1"/>
  <c r="N118" i="1"/>
  <c r="P118" i="1"/>
  <c r="AH118" i="1" s="1"/>
  <c r="M118" i="1" s="1"/>
  <c r="L119" i="1"/>
  <c r="N119" i="1"/>
  <c r="P119" i="1"/>
  <c r="K119" i="1" s="1"/>
  <c r="H119" i="1" s="1"/>
  <c r="AH119" i="1"/>
  <c r="M119" i="1" s="1"/>
  <c r="L120" i="1"/>
  <c r="M120" i="1"/>
  <c r="N120" i="1"/>
  <c r="P120" i="1"/>
  <c r="K120" i="1" s="1"/>
  <c r="H120" i="1" s="1"/>
  <c r="AH120" i="1"/>
  <c r="L121" i="1"/>
  <c r="N121" i="1"/>
  <c r="P121" i="1"/>
  <c r="AH121" i="1" s="1"/>
  <c r="M121" i="1" s="1"/>
  <c r="K122" i="1"/>
  <c r="H122" i="1" s="1"/>
  <c r="L122" i="1"/>
  <c r="N122" i="1"/>
  <c r="P122" i="1"/>
  <c r="AH122" i="1" s="1"/>
  <c r="M122" i="1" s="1"/>
  <c r="K123" i="1"/>
  <c r="H123" i="1" s="1"/>
  <c r="L123" i="1"/>
  <c r="N123" i="1"/>
  <c r="P123" i="1"/>
  <c r="AH123" i="1"/>
  <c r="M123" i="1" s="1"/>
  <c r="K124" i="1"/>
  <c r="H124" i="1" s="1"/>
  <c r="L124" i="1"/>
  <c r="M124" i="1"/>
  <c r="N124" i="1"/>
  <c r="P124" i="1"/>
  <c r="AH124" i="1"/>
  <c r="K118" i="1" l="1"/>
  <c r="H118" i="1" s="1"/>
  <c r="K121" i="1"/>
  <c r="H121" i="1" s="1"/>
  <c r="K117" i="1"/>
  <c r="H117" i="1" s="1"/>
  <c r="K113" i="1"/>
  <c r="H113" i="1" s="1"/>
  <c r="AH110" i="1"/>
  <c r="M110" i="1" s="1"/>
  <c r="AH82" i="1"/>
  <c r="M82" i="1" s="1"/>
  <c r="AH78" i="1"/>
  <c r="M78" i="1" s="1"/>
  <c r="AH70" i="1"/>
  <c r="M70" i="1" s="1"/>
  <c r="AH66" i="1"/>
  <c r="M66" i="1" s="1"/>
  <c r="K62" i="1"/>
  <c r="H62" i="1" s="1"/>
  <c r="K58" i="1"/>
  <c r="H58" i="1" s="1"/>
  <c r="AH54" i="1"/>
  <c r="M54" i="1" s="1"/>
  <c r="K52" i="1"/>
  <c r="H52" i="1" s="1"/>
  <c r="AH50" i="1"/>
  <c r="M50" i="1" s="1"/>
  <c r="K48" i="1"/>
  <c r="H48" i="1" s="1"/>
  <c r="AH34" i="1"/>
  <c r="M34" i="1" s="1"/>
  <c r="AH30" i="1"/>
  <c r="M30" i="1" s="1"/>
  <c r="K27" i="1"/>
  <c r="H27" i="1" s="1"/>
  <c r="K23" i="1"/>
  <c r="H23" i="1" s="1"/>
  <c r="AH19" i="1"/>
  <c r="M19" i="1" s="1"/>
  <c r="K17" i="1"/>
  <c r="H17" i="1" s="1"/>
  <c r="K106" i="1"/>
  <c r="H106" i="1" s="1"/>
  <c r="K102" i="1"/>
  <c r="H102" i="1" s="1"/>
  <c r="K98" i="1"/>
  <c r="H98" i="1" s="1"/>
  <c r="K89" i="1"/>
  <c r="H89" i="1" s="1"/>
  <c r="K85" i="1"/>
  <c r="H85" i="1" s="1"/>
  <c r="K44" i="1"/>
  <c r="H44" i="1" s="1"/>
  <c r="K40" i="1"/>
  <c r="H40" i="1" s="1"/>
  <c r="H104" i="1"/>
  <c r="K81" i="1"/>
  <c r="H81" i="1" s="1"/>
  <c r="K77" i="1"/>
  <c r="H77" i="1" s="1"/>
  <c r="K73" i="1"/>
  <c r="H73" i="1" s="1"/>
  <c r="K69" i="1"/>
  <c r="H69" i="1" s="1"/>
  <c r="K65" i="1"/>
  <c r="H65" i="1" s="1"/>
  <c r="K33" i="1"/>
  <c r="H33" i="1" s="1"/>
  <c r="K29" i="1"/>
  <c r="H29" i="1" s="1"/>
  <c r="AH109" i="1"/>
  <c r="M109" i="1" s="1"/>
  <c r="AH107" i="1"/>
  <c r="M107" i="1" s="1"/>
  <c r="AH103" i="1"/>
  <c r="M103" i="1" s="1"/>
  <c r="AH99" i="1"/>
  <c r="M99" i="1" s="1"/>
  <c r="AH95" i="1"/>
  <c r="M95" i="1" s="1"/>
  <c r="AH90" i="1"/>
  <c r="M90" i="1" s="1"/>
  <c r="AH86" i="1"/>
  <c r="M86" i="1" s="1"/>
  <c r="K60" i="1"/>
  <c r="H60" i="1" s="1"/>
  <c r="K56" i="1"/>
  <c r="H56" i="1" s="1"/>
  <c r="AH45" i="1"/>
  <c r="M45" i="1" s="1"/>
  <c r="AH41" i="1"/>
  <c r="M41" i="1" s="1"/>
  <c r="K25" i="1"/>
  <c r="H25" i="1" s="1"/>
  <c r="K21" i="1"/>
  <c r="H21" i="1" s="1"/>
  <c r="AH13" i="1"/>
  <c r="M13" i="1" s="1"/>
</calcChain>
</file>

<file path=xl/sharedStrings.xml><?xml version="1.0" encoding="utf-8"?>
<sst xmlns="http://schemas.openxmlformats.org/spreadsheetml/2006/main" count="303" uniqueCount="177">
  <si>
    <t>OPEN 6.3.3</t>
  </si>
  <si>
    <t>Thr Jun 21 2018 14:13:17</t>
  </si>
  <si>
    <t>Unit=</t>
  </si>
  <si>
    <t>PSC-4871</t>
  </si>
  <si>
    <t>A/D AvgTime=</t>
  </si>
  <si>
    <t>Config=</t>
  </si>
  <si>
    <t>/User/Configs/UserPrefs/long lake rs.xml</t>
  </si>
  <si>
    <t>Remark=</t>
  </si>
  <si>
    <t/>
  </si>
  <si>
    <t>Area</t>
  </si>
  <si>
    <t>Target</t>
  </si>
  <si>
    <t>Delta</t>
  </si>
  <si>
    <t>ddMargin</t>
  </si>
  <si>
    <t>DeadTime</t>
  </si>
  <si>
    <t>MnMsrTme</t>
  </si>
  <si>
    <t>NumCycls</t>
  </si>
  <si>
    <t>ddFlow</t>
  </si>
  <si>
    <t>Vbase</t>
  </si>
  <si>
    <t>Obs</t>
  </si>
  <si>
    <t>HHMMSS</t>
  </si>
  <si>
    <t>subplot#</t>
  </si>
  <si>
    <t>FTime</t>
  </si>
  <si>
    <t>Plot#</t>
  </si>
  <si>
    <t>Mode</t>
  </si>
  <si>
    <t>Smpls</t>
  </si>
  <si>
    <t>EFFLUX</t>
  </si>
  <si>
    <t>C2avg</t>
  </si>
  <si>
    <t>Wavg</t>
  </si>
  <si>
    <t>dc'/dt</t>
  </si>
  <si>
    <t>Vtot</t>
  </si>
  <si>
    <t>RHcmbr%</t>
  </si>
  <si>
    <t>Tsoil_C</t>
  </si>
  <si>
    <t>RHirga%</t>
  </si>
  <si>
    <t>Tsch_C</t>
  </si>
  <si>
    <t>dC/dt</t>
  </si>
  <si>
    <t>dW/dt</t>
  </si>
  <si>
    <t>R(C)m</t>
  </si>
  <si>
    <t>R(C)b</t>
  </si>
  <si>
    <t>InsDpth</t>
  </si>
  <si>
    <t>TBlk</t>
  </si>
  <si>
    <t>CO2S</t>
  </si>
  <si>
    <t>H2OS</t>
  </si>
  <si>
    <t>Tair</t>
  </si>
  <si>
    <t>Tleaf</t>
  </si>
  <si>
    <t>PARo</t>
  </si>
  <si>
    <t>Press</t>
  </si>
  <si>
    <t>uc_21_mV</t>
  </si>
  <si>
    <t>Status</t>
  </si>
  <si>
    <t>PgSts</t>
  </si>
  <si>
    <t>MxWaitTme</t>
  </si>
  <si>
    <t>MxMsrTme</t>
  </si>
  <si>
    <t>satVapTsch</t>
  </si>
  <si>
    <t>eAir_2_kPa</t>
  </si>
  <si>
    <t>in</t>
  </si>
  <si>
    <t>out</t>
  </si>
  <si>
    <t>14:14:46</t>
  </si>
  <si>
    <t>3:Measuring (4)</t>
  </si>
  <si>
    <t>14:14:49</t>
  </si>
  <si>
    <t>3:Measuring (7)</t>
  </si>
  <si>
    <t>14:14:51</t>
  </si>
  <si>
    <t>3:Measuring (9)</t>
  </si>
  <si>
    <t>14:14:54</t>
  </si>
  <si>
    <t>3:Measuring (12)</t>
  </si>
  <si>
    <t>14:14:56</t>
  </si>
  <si>
    <t>3:Measuring (14)</t>
  </si>
  <si>
    <t>14:14:59</t>
  </si>
  <si>
    <t>3:Measuring (17)</t>
  </si>
  <si>
    <t>14:15:01</t>
  </si>
  <si>
    <t>3:Measuring (19)</t>
  </si>
  <si>
    <t>14:15:03</t>
  </si>
  <si>
    <t>4:Compute Final (1)</t>
  </si>
  <si>
    <t>14:15:26</t>
  </si>
  <si>
    <t>14:15:29</t>
  </si>
  <si>
    <t>14:15:31</t>
  </si>
  <si>
    <t>14:15:34</t>
  </si>
  <si>
    <t>14:15:36</t>
  </si>
  <si>
    <t>14:15:39</t>
  </si>
  <si>
    <t>14:15:41</t>
  </si>
  <si>
    <t>14:15:43</t>
  </si>
  <si>
    <t>14:16:05</t>
  </si>
  <si>
    <t>14:16:08</t>
  </si>
  <si>
    <t>14:16:10</t>
  </si>
  <si>
    <t>14:16:13</t>
  </si>
  <si>
    <t>14:16:15</t>
  </si>
  <si>
    <t>14:16:18</t>
  </si>
  <si>
    <t>14:16:20</t>
  </si>
  <si>
    <t>14:16:22</t>
  </si>
  <si>
    <t>14:18:23</t>
  </si>
  <si>
    <t>3:Measuring (5)</t>
  </si>
  <si>
    <t>14:18:26</t>
  </si>
  <si>
    <t>14:18:28</t>
  </si>
  <si>
    <t>3:Measuring (10)</t>
  </si>
  <si>
    <t>14:18:31</t>
  </si>
  <si>
    <t>14:18:33</t>
  </si>
  <si>
    <t>3:Measuring (15)</t>
  </si>
  <si>
    <t>14:18:36</t>
  </si>
  <si>
    <t>14:18:38</t>
  </si>
  <si>
    <t>3:Measuring (20)</t>
  </si>
  <si>
    <t>14:18:40</t>
  </si>
  <si>
    <t>4:Compute Final</t>
  </si>
  <si>
    <t>14:19:02</t>
  </si>
  <si>
    <t>14:19:05</t>
  </si>
  <si>
    <t>14:19:07</t>
  </si>
  <si>
    <t>14:19:10</t>
  </si>
  <si>
    <t>14:19:12</t>
  </si>
  <si>
    <t>14:19:15</t>
  </si>
  <si>
    <t>14:19:17</t>
  </si>
  <si>
    <t>14:19:19</t>
  </si>
  <si>
    <t>14:19:41</t>
  </si>
  <si>
    <t>14:19:43</t>
  </si>
  <si>
    <t>14:19:46</t>
  </si>
  <si>
    <t>14:19:48</t>
  </si>
  <si>
    <t>14:19:51</t>
  </si>
  <si>
    <t>14:19:53</t>
  </si>
  <si>
    <t>14:19:56</t>
  </si>
  <si>
    <t>14:19:57</t>
  </si>
  <si>
    <t>14:22:20</t>
  </si>
  <si>
    <t>14:22:22</t>
  </si>
  <si>
    <t>14:22:25</t>
  </si>
  <si>
    <t>14:22:27</t>
  </si>
  <si>
    <t>14:22:30</t>
  </si>
  <si>
    <t>14:22:32</t>
  </si>
  <si>
    <t>14:22:35</t>
  </si>
  <si>
    <t>14:22:37</t>
  </si>
  <si>
    <t>3:Measuring (22)</t>
  </si>
  <si>
    <t>14:22:40</t>
  </si>
  <si>
    <t>3:Measuring (25)</t>
  </si>
  <si>
    <t>14:22:41</t>
  </si>
  <si>
    <t>14:23:19</t>
  </si>
  <si>
    <t>14:23:22</t>
  </si>
  <si>
    <t>14:23:24</t>
  </si>
  <si>
    <t>14:23:27</t>
  </si>
  <si>
    <t>14:23:29</t>
  </si>
  <si>
    <t>14:23:32</t>
  </si>
  <si>
    <t>14:23:34</t>
  </si>
  <si>
    <t>14:23:37</t>
  </si>
  <si>
    <t>14:23:39</t>
  </si>
  <si>
    <t>3:Measuring (24)</t>
  </si>
  <si>
    <t>14:23:40</t>
  </si>
  <si>
    <t>14:24:18</t>
  </si>
  <si>
    <t>14:24:21</t>
  </si>
  <si>
    <t>14:24:23</t>
  </si>
  <si>
    <t>14:24:26</t>
  </si>
  <si>
    <t>14:24:28</t>
  </si>
  <si>
    <t>14:24:31</t>
  </si>
  <si>
    <t>14:24:33</t>
  </si>
  <si>
    <t>14:24:36</t>
  </si>
  <si>
    <t>14:24:38</t>
  </si>
  <si>
    <t>14:25:41</t>
  </si>
  <si>
    <t>14:25:44</t>
  </si>
  <si>
    <t>14:25:46</t>
  </si>
  <si>
    <t>14:25:49</t>
  </si>
  <si>
    <t>14:25:51</t>
  </si>
  <si>
    <t>14:25:54</t>
  </si>
  <si>
    <t>14:25:56</t>
  </si>
  <si>
    <t>14:25:59</t>
  </si>
  <si>
    <t>14:26:01</t>
  </si>
  <si>
    <t>14:26:02</t>
  </si>
  <si>
    <t>14:26:39</t>
  </si>
  <si>
    <t>14:26:42</t>
  </si>
  <si>
    <t>14:26:44</t>
  </si>
  <si>
    <t>14:26:47</t>
  </si>
  <si>
    <t>14:26:49</t>
  </si>
  <si>
    <t>14:26:52</t>
  </si>
  <si>
    <t>14:26:54</t>
  </si>
  <si>
    <t>14:26:57</t>
  </si>
  <si>
    <t>14:26:59</t>
  </si>
  <si>
    <t>14:27:00</t>
  </si>
  <si>
    <t>14:27:37</t>
  </si>
  <si>
    <t>14:27:39</t>
  </si>
  <si>
    <t>14:27:42</t>
  </si>
  <si>
    <t>14:27:44</t>
  </si>
  <si>
    <t>14:27:47</t>
  </si>
  <si>
    <t>14:27:49</t>
  </si>
  <si>
    <t>14:27:52</t>
  </si>
  <si>
    <t>14:27:54</t>
  </si>
  <si>
    <t>14:27:57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</si>
</sst>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tabSelected="1" topLeftCell="A91" workbookViewId="0">
      <selection activeCell="J94" sqref="J94"/>
    </sheetView>
  </sheetViews>
  <sheetFormatPr defaultRowHeight="14.4" x14ac:dyDescent="0.55000000000000004"/>
  <sheetData>
    <row r="1" spans="1:35" x14ac:dyDescent="0.55000000000000004">
      <c r="A1" s="1" t="s">
        <v>0</v>
      </c>
    </row>
    <row r="2" spans="1:35" x14ac:dyDescent="0.55000000000000004">
      <c r="A2" s="1" t="s">
        <v>1</v>
      </c>
    </row>
    <row r="3" spans="1:35" x14ac:dyDescent="0.55000000000000004">
      <c r="A3" s="1" t="s">
        <v>2</v>
      </c>
      <c r="B3" s="1" t="s">
        <v>3</v>
      </c>
    </row>
    <row r="4" spans="1:35" x14ac:dyDescent="0.55000000000000004">
      <c r="A4" s="1" t="s">
        <v>4</v>
      </c>
      <c r="B4" s="1">
        <v>1</v>
      </c>
    </row>
    <row r="5" spans="1:35" x14ac:dyDescent="0.55000000000000004">
      <c r="A5" s="1" t="s">
        <v>5</v>
      </c>
      <c r="B5" s="1" t="s">
        <v>6</v>
      </c>
    </row>
    <row r="6" spans="1:35" x14ac:dyDescent="0.55000000000000004">
      <c r="A6" s="1" t="s">
        <v>7</v>
      </c>
      <c r="B6" s="1" t="s">
        <v>8</v>
      </c>
    </row>
    <row r="8" spans="1:35" x14ac:dyDescent="0.55000000000000004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</row>
    <row r="9" spans="1:35" x14ac:dyDescent="0.55000000000000004">
      <c r="A9" s="1">
        <v>81</v>
      </c>
      <c r="B9" s="1">
        <v>430</v>
      </c>
      <c r="C9" s="1">
        <v>10</v>
      </c>
      <c r="D9" s="1">
        <v>5</v>
      </c>
      <c r="E9" s="1">
        <v>10</v>
      </c>
      <c r="F9" s="1">
        <v>20</v>
      </c>
      <c r="G9" s="1">
        <v>3</v>
      </c>
      <c r="H9" s="1">
        <v>700</v>
      </c>
      <c r="I9" s="1">
        <v>991</v>
      </c>
    </row>
    <row r="11" spans="1:35" x14ac:dyDescent="0.55000000000000004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 t="s">
        <v>37</v>
      </c>
      <c r="U11" s="1" t="s">
        <v>38</v>
      </c>
      <c r="V11" s="1" t="s">
        <v>39</v>
      </c>
      <c r="W11" s="1" t="s">
        <v>40</v>
      </c>
      <c r="X11" s="1" t="s">
        <v>41</v>
      </c>
      <c r="Y11" s="1" t="s">
        <v>42</v>
      </c>
      <c r="Z11" s="1" t="s">
        <v>43</v>
      </c>
      <c r="AA11" s="1" t="s">
        <v>44</v>
      </c>
      <c r="AB11" s="1" t="s">
        <v>45</v>
      </c>
      <c r="AC11" s="1" t="s">
        <v>46</v>
      </c>
      <c r="AD11" s="1" t="s">
        <v>47</v>
      </c>
      <c r="AE11" s="1" t="s">
        <v>48</v>
      </c>
      <c r="AF11" s="1" t="s">
        <v>49</v>
      </c>
      <c r="AG11" s="1" t="s">
        <v>50</v>
      </c>
      <c r="AH11" s="1" t="s">
        <v>51</v>
      </c>
      <c r="AI11" s="1" t="s">
        <v>52</v>
      </c>
    </row>
    <row r="12" spans="1:35" x14ac:dyDescent="0.55000000000000004">
      <c r="A12" s="1" t="s">
        <v>53</v>
      </c>
      <c r="B12" s="1" t="s">
        <v>53</v>
      </c>
      <c r="C12" s="1" t="s">
        <v>53</v>
      </c>
      <c r="D12" s="1" t="s">
        <v>53</v>
      </c>
      <c r="E12" s="1" t="s">
        <v>53</v>
      </c>
      <c r="F12" s="1" t="s">
        <v>53</v>
      </c>
      <c r="G12" s="1" t="s">
        <v>53</v>
      </c>
      <c r="H12" s="1" t="s">
        <v>54</v>
      </c>
      <c r="I12" s="1" t="s">
        <v>53</v>
      </c>
      <c r="J12" s="1" t="s">
        <v>53</v>
      </c>
      <c r="K12" s="1" t="s">
        <v>54</v>
      </c>
      <c r="L12" s="1" t="s">
        <v>54</v>
      </c>
      <c r="M12" s="1" t="s">
        <v>54</v>
      </c>
      <c r="N12" s="1" t="s">
        <v>54</v>
      </c>
      <c r="O12" s="1" t="s">
        <v>53</v>
      </c>
      <c r="P12" s="1" t="s">
        <v>54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 t="s">
        <v>53</v>
      </c>
      <c r="Z12" s="1" t="s">
        <v>53</v>
      </c>
      <c r="AA12" s="1" t="s">
        <v>53</v>
      </c>
      <c r="AB12" s="1" t="s">
        <v>53</v>
      </c>
      <c r="AC12" s="1" t="s">
        <v>53</v>
      </c>
      <c r="AD12" s="1" t="s">
        <v>53</v>
      </c>
      <c r="AE12" s="1" t="s">
        <v>53</v>
      </c>
      <c r="AF12" s="1" t="s">
        <v>53</v>
      </c>
      <c r="AG12" s="1" t="s">
        <v>53</v>
      </c>
      <c r="AH12" s="1" t="s">
        <v>54</v>
      </c>
      <c r="AI12" s="1" t="s">
        <v>53</v>
      </c>
    </row>
    <row r="13" spans="1:35" x14ac:dyDescent="0.55000000000000004">
      <c r="A13" s="1">
        <v>1</v>
      </c>
      <c r="B13" s="1" t="s">
        <v>55</v>
      </c>
      <c r="C13" s="1">
        <v>77</v>
      </c>
      <c r="D13" s="1">
        <v>104.49999766424298</v>
      </c>
      <c r="E13" s="1">
        <v>77</v>
      </c>
      <c r="F13" s="1">
        <v>3</v>
      </c>
      <c r="G13" s="1">
        <v>8</v>
      </c>
      <c r="H13">
        <f t="shared" ref="H13:H36" si="0">K13*L13/$A$9</f>
        <v>12.71880106741439</v>
      </c>
      <c r="I13" s="1">
        <v>435.494384765625</v>
      </c>
      <c r="J13" s="1">
        <v>27.371372222900391</v>
      </c>
      <c r="K13">
        <f t="shared" ref="K13:K36" si="1">IF(F13=3,AB13*1.2028/(P13+273)*(R13/(1000-J13)*I13+Q13),IF(F13=4,(S13*I13+T13),0))</f>
        <v>1.2427296579741443</v>
      </c>
      <c r="L13">
        <f t="shared" ref="L13:L36" si="2">($I$9-$A$9*U13)</f>
        <v>829</v>
      </c>
      <c r="M13">
        <f t="shared" ref="M13:M36" si="3">100*AI13/AH13</f>
        <v>80.515857848826926</v>
      </c>
      <c r="N13">
        <f t="shared" ref="N13:N36" si="4">AC13/-10</f>
        <v>18.457479858398436</v>
      </c>
      <c r="O13" s="1">
        <v>68.270294189453125</v>
      </c>
      <c r="P13">
        <f t="shared" ref="P13:P36" si="5">Z13</f>
        <v>25.88831901550293</v>
      </c>
      <c r="Q13" s="1">
        <v>3.1105055809020996</v>
      </c>
      <c r="R13" s="1">
        <v>8.8339850306510925E-2</v>
      </c>
      <c r="S13" s="1">
        <v>0</v>
      </c>
      <c r="T13" s="1">
        <v>0</v>
      </c>
      <c r="U13" s="1">
        <v>2</v>
      </c>
      <c r="V13" s="1">
        <v>28.668300628662109</v>
      </c>
      <c r="W13" s="1">
        <v>441.27215576171875</v>
      </c>
      <c r="X13" s="1">
        <v>27.53056526184082</v>
      </c>
      <c r="Y13" s="1">
        <v>28.703447341918945</v>
      </c>
      <c r="Z13" s="1">
        <v>25.88831901550293</v>
      </c>
      <c r="AA13" s="1">
        <v>0.11820840090513229</v>
      </c>
      <c r="AB13" s="1">
        <v>98.033248901367188</v>
      </c>
      <c r="AC13" s="1">
        <v>-184.57479858398438</v>
      </c>
      <c r="AD13" s="1">
        <v>110005</v>
      </c>
      <c r="AE13" s="1" t="s">
        <v>56</v>
      </c>
      <c r="AF13" s="1">
        <v>120</v>
      </c>
      <c r="AG13" s="1">
        <v>100</v>
      </c>
      <c r="AH13">
        <f t="shared" ref="AH13:AH36" si="6">0.61365*EXP(17.502*P13/(240.97+P13))</f>
        <v>3.3520237941986015</v>
      </c>
      <c r="AI13" s="1">
        <v>2.6989107131958008</v>
      </c>
    </row>
    <row r="14" spans="1:35" x14ac:dyDescent="0.55000000000000004">
      <c r="A14" s="1">
        <v>2</v>
      </c>
      <c r="B14" s="1" t="s">
        <v>57</v>
      </c>
      <c r="C14" s="1">
        <v>77</v>
      </c>
      <c r="D14" s="1">
        <v>106.99999760836363</v>
      </c>
      <c r="E14" s="1">
        <v>77</v>
      </c>
      <c r="F14" s="1">
        <v>3</v>
      </c>
      <c r="G14" s="1">
        <v>13</v>
      </c>
      <c r="H14">
        <f t="shared" si="0"/>
        <v>11.268867202194652</v>
      </c>
      <c r="I14" s="1">
        <v>438.77383422851563</v>
      </c>
      <c r="J14" s="1">
        <v>27.456548690795898</v>
      </c>
      <c r="K14">
        <f t="shared" si="1"/>
        <v>1.1010594009381989</v>
      </c>
      <c r="L14">
        <f t="shared" si="2"/>
        <v>829</v>
      </c>
      <c r="M14">
        <f t="shared" si="3"/>
        <v>81.792212774613233</v>
      </c>
      <c r="N14">
        <f t="shared" si="4"/>
        <v>18.451492309570313</v>
      </c>
      <c r="O14" s="1">
        <v>68.693489074707031</v>
      </c>
      <c r="P14">
        <f t="shared" si="5"/>
        <v>25.728374481201172</v>
      </c>
      <c r="Q14" s="1">
        <v>2.7564527988433838</v>
      </c>
      <c r="R14" s="1">
        <v>7.3051348328590393E-2</v>
      </c>
      <c r="S14" s="1">
        <v>0</v>
      </c>
      <c r="T14" s="1">
        <v>0</v>
      </c>
      <c r="U14" s="1">
        <v>2</v>
      </c>
      <c r="V14" s="1">
        <v>28.673084259033203</v>
      </c>
      <c r="W14" s="1">
        <v>448.41024780273438</v>
      </c>
      <c r="X14" s="1">
        <v>27.702657699584961</v>
      </c>
      <c r="Y14" s="1">
        <v>28.704656600952148</v>
      </c>
      <c r="Z14" s="1">
        <v>25.728374481201172</v>
      </c>
      <c r="AA14" s="1">
        <v>0.13713222742080688</v>
      </c>
      <c r="AB14" s="1">
        <v>98.035041809082031</v>
      </c>
      <c r="AC14" s="1">
        <v>-184.51492309570313</v>
      </c>
      <c r="AD14" s="1">
        <v>110005</v>
      </c>
      <c r="AE14" s="1" t="s">
        <v>58</v>
      </c>
      <c r="AF14" s="1">
        <v>120</v>
      </c>
      <c r="AG14" s="1">
        <v>100</v>
      </c>
      <c r="AH14">
        <f t="shared" si="6"/>
        <v>3.3204032359882332</v>
      </c>
      <c r="AI14" s="1">
        <v>2.7158312797546387</v>
      </c>
    </row>
    <row r="15" spans="1:35" x14ac:dyDescent="0.55000000000000004">
      <c r="A15" s="1">
        <v>3</v>
      </c>
      <c r="B15" s="1" t="s">
        <v>59</v>
      </c>
      <c r="C15" s="1">
        <v>77</v>
      </c>
      <c r="D15" s="1">
        <v>109.49999755248427</v>
      </c>
      <c r="E15" s="1">
        <v>77</v>
      </c>
      <c r="F15" s="1">
        <v>3</v>
      </c>
      <c r="G15" s="1">
        <v>18</v>
      </c>
      <c r="H15">
        <f t="shared" si="0"/>
        <v>11.310075844602029</v>
      </c>
      <c r="I15" s="1">
        <v>442.26168823242188</v>
      </c>
      <c r="J15" s="1">
        <v>27.542591094970703</v>
      </c>
      <c r="K15">
        <f t="shared" si="1"/>
        <v>1.105085818350741</v>
      </c>
      <c r="L15">
        <f t="shared" si="2"/>
        <v>829</v>
      </c>
      <c r="M15">
        <f t="shared" si="3"/>
        <v>80.512967047959478</v>
      </c>
      <c r="N15">
        <f t="shared" si="4"/>
        <v>18.43660125732422</v>
      </c>
      <c r="O15" s="1">
        <v>68.978012084960938</v>
      </c>
      <c r="P15">
        <f t="shared" si="5"/>
        <v>26.066522598266602</v>
      </c>
      <c r="Q15" s="1">
        <v>2.7709550857543945</v>
      </c>
      <c r="R15" s="1">
        <v>7.0024110376834869E-2</v>
      </c>
      <c r="S15" s="1">
        <v>0</v>
      </c>
      <c r="T15" s="1">
        <v>0</v>
      </c>
      <c r="U15" s="1">
        <v>2</v>
      </c>
      <c r="V15" s="1">
        <v>28.670845031738281</v>
      </c>
      <c r="W15" s="1">
        <v>454.09619140625</v>
      </c>
      <c r="X15" s="1">
        <v>27.821157455444336</v>
      </c>
      <c r="Y15" s="1">
        <v>28.706855773925781</v>
      </c>
      <c r="Z15" s="1">
        <v>26.066522598266602</v>
      </c>
      <c r="AA15" s="1">
        <v>9.9302157759666443E-2</v>
      </c>
      <c r="AB15" s="1">
        <v>98.034309387207031</v>
      </c>
      <c r="AC15" s="1">
        <v>-184.36601257324219</v>
      </c>
      <c r="AD15" s="1">
        <v>110005</v>
      </c>
      <c r="AE15" s="1" t="s">
        <v>60</v>
      </c>
      <c r="AF15" s="1">
        <v>120</v>
      </c>
      <c r="AG15" s="1">
        <v>100</v>
      </c>
      <c r="AH15">
        <f t="shared" si="6"/>
        <v>3.3875635931010724</v>
      </c>
      <c r="AI15" s="1">
        <v>2.7274279594421387</v>
      </c>
    </row>
    <row r="16" spans="1:35" x14ac:dyDescent="0.55000000000000004">
      <c r="A16" s="1">
        <v>4</v>
      </c>
      <c r="B16" s="1" t="s">
        <v>61</v>
      </c>
      <c r="C16" s="1">
        <v>77</v>
      </c>
      <c r="D16" s="1">
        <v>111.99999749660492</v>
      </c>
      <c r="E16" s="1">
        <v>77</v>
      </c>
      <c r="F16" s="1">
        <v>3</v>
      </c>
      <c r="G16" s="1">
        <v>20</v>
      </c>
      <c r="H16">
        <f t="shared" si="0"/>
        <v>10.860535374967778</v>
      </c>
      <c r="I16" s="1">
        <v>447.7513427734375</v>
      </c>
      <c r="J16" s="1">
        <v>27.674413681030273</v>
      </c>
      <c r="K16">
        <f t="shared" si="1"/>
        <v>1.0611620812694693</v>
      </c>
      <c r="L16">
        <f t="shared" si="2"/>
        <v>829</v>
      </c>
      <c r="M16">
        <f t="shared" si="3"/>
        <v>82.580792337762688</v>
      </c>
      <c r="N16">
        <f t="shared" si="4"/>
        <v>18.445599365234376</v>
      </c>
      <c r="O16" s="1">
        <v>69.419486999511719</v>
      </c>
      <c r="P16">
        <f t="shared" si="5"/>
        <v>25.743429183959961</v>
      </c>
      <c r="Q16" s="1">
        <v>2.6602632999420166</v>
      </c>
      <c r="R16" s="1">
        <v>6.1359241604804993E-2</v>
      </c>
      <c r="S16" s="1">
        <v>0</v>
      </c>
      <c r="T16" s="1">
        <v>0</v>
      </c>
      <c r="U16" s="1">
        <v>2</v>
      </c>
      <c r="V16" s="1">
        <v>28.670299530029297</v>
      </c>
      <c r="W16" s="1">
        <v>462.835693359375</v>
      </c>
      <c r="X16" s="1">
        <v>27.995223999023438</v>
      </c>
      <c r="Y16" s="1">
        <v>28.704216003417969</v>
      </c>
      <c r="Z16" s="1">
        <v>25.743429183959961</v>
      </c>
      <c r="AA16" s="1">
        <v>0.37357261776924133</v>
      </c>
      <c r="AB16" s="1">
        <v>98.033287048339844</v>
      </c>
      <c r="AC16" s="1">
        <v>-184.45599365234375</v>
      </c>
      <c r="AD16" s="1">
        <v>110005</v>
      </c>
      <c r="AE16" s="1" t="s">
        <v>62</v>
      </c>
      <c r="AF16" s="1">
        <v>120</v>
      </c>
      <c r="AG16" s="1">
        <v>100</v>
      </c>
      <c r="AH16">
        <f t="shared" si="6"/>
        <v>3.3233683558861524</v>
      </c>
      <c r="AI16" s="1">
        <v>2.7444639205932617</v>
      </c>
    </row>
    <row r="17" spans="1:35" x14ac:dyDescent="0.55000000000000004">
      <c r="A17" s="1">
        <v>5</v>
      </c>
      <c r="B17" s="1" t="s">
        <v>63</v>
      </c>
      <c r="C17" s="1">
        <v>77</v>
      </c>
      <c r="D17" s="1">
        <v>114.49999744072556</v>
      </c>
      <c r="E17" s="1">
        <v>77</v>
      </c>
      <c r="F17" s="1">
        <v>3</v>
      </c>
      <c r="G17" s="1">
        <v>20</v>
      </c>
      <c r="H17">
        <f t="shared" si="0"/>
        <v>10.932837465193165</v>
      </c>
      <c r="I17" s="1">
        <v>454.30874633789063</v>
      </c>
      <c r="J17" s="1">
        <v>27.817092895507813</v>
      </c>
      <c r="K17">
        <f t="shared" si="1"/>
        <v>1.0682265798319015</v>
      </c>
      <c r="L17">
        <f t="shared" si="2"/>
        <v>829</v>
      </c>
      <c r="M17">
        <f t="shared" si="3"/>
        <v>82.06800134330534</v>
      </c>
      <c r="N17">
        <f t="shared" si="4"/>
        <v>18.453048706054688</v>
      </c>
      <c r="O17" s="1">
        <v>69.616935729980469</v>
      </c>
      <c r="P17">
        <f t="shared" si="5"/>
        <v>25.895059585571289</v>
      </c>
      <c r="Q17" s="1">
        <v>2.6817722320556641</v>
      </c>
      <c r="R17" s="1">
        <v>5.5701341480016708E-2</v>
      </c>
      <c r="S17" s="1">
        <v>0</v>
      </c>
      <c r="T17" s="1">
        <v>0</v>
      </c>
      <c r="U17" s="1">
        <v>2</v>
      </c>
      <c r="V17" s="1">
        <v>28.669584274291992</v>
      </c>
      <c r="W17" s="1">
        <v>467.60208129882813</v>
      </c>
      <c r="X17" s="1">
        <v>28.072591781616211</v>
      </c>
      <c r="Y17" s="1">
        <v>28.7027587890625</v>
      </c>
      <c r="Z17" s="1">
        <v>25.895059585571289</v>
      </c>
      <c r="AA17" s="1">
        <v>0.3309980034828186</v>
      </c>
      <c r="AB17" s="1">
        <v>98.032890319824219</v>
      </c>
      <c r="AC17" s="1">
        <v>-184.53048706054688</v>
      </c>
      <c r="AD17" s="1">
        <v>110005</v>
      </c>
      <c r="AE17" s="1" t="s">
        <v>64</v>
      </c>
      <c r="AF17" s="1">
        <v>120</v>
      </c>
      <c r="AG17" s="1">
        <v>100</v>
      </c>
      <c r="AH17">
        <f t="shared" si="6"/>
        <v>3.3533621408009582</v>
      </c>
      <c r="AI17" s="1">
        <v>2.7520372867584229</v>
      </c>
    </row>
    <row r="18" spans="1:35" x14ac:dyDescent="0.55000000000000004">
      <c r="A18" s="1">
        <v>6</v>
      </c>
      <c r="B18" s="1" t="s">
        <v>65</v>
      </c>
      <c r="C18" s="1">
        <v>77</v>
      </c>
      <c r="D18" s="1">
        <v>116.99999738484621</v>
      </c>
      <c r="E18" s="1">
        <v>77</v>
      </c>
      <c r="F18" s="1">
        <v>3</v>
      </c>
      <c r="G18" s="1">
        <v>20</v>
      </c>
      <c r="H18">
        <f t="shared" si="0"/>
        <v>10.648595702989549</v>
      </c>
      <c r="I18" s="1">
        <v>461.0233154296875</v>
      </c>
      <c r="J18" s="1">
        <v>27.950517654418945</v>
      </c>
      <c r="K18">
        <f t="shared" si="1"/>
        <v>1.0404538624151429</v>
      </c>
      <c r="L18">
        <f t="shared" si="2"/>
        <v>829</v>
      </c>
      <c r="M18">
        <f t="shared" si="3"/>
        <v>82.527605131392463</v>
      </c>
      <c r="N18">
        <f t="shared" si="4"/>
        <v>18.447607421874999</v>
      </c>
      <c r="O18" s="1">
        <v>69.86492919921875</v>
      </c>
      <c r="P18">
        <f t="shared" si="5"/>
        <v>25.862293243408203</v>
      </c>
      <c r="Q18" s="1">
        <v>2.6142983436584473</v>
      </c>
      <c r="R18" s="1">
        <v>4.8023991286754608E-2</v>
      </c>
      <c r="S18" s="1">
        <v>0</v>
      </c>
      <c r="T18" s="1">
        <v>0</v>
      </c>
      <c r="U18" s="1">
        <v>2</v>
      </c>
      <c r="V18" s="1">
        <v>28.670610427856445</v>
      </c>
      <c r="W18" s="1">
        <v>474.22384643554688</v>
      </c>
      <c r="X18" s="1">
        <v>28.174671173095703</v>
      </c>
      <c r="Y18" s="1">
        <v>28.704277038574219</v>
      </c>
      <c r="Z18" s="1">
        <v>25.862293243408203</v>
      </c>
      <c r="AA18" s="1">
        <v>4.2559273540973663E-2</v>
      </c>
      <c r="AB18" s="1">
        <v>98.034294128417969</v>
      </c>
      <c r="AC18" s="1">
        <v>-184.47607421875</v>
      </c>
      <c r="AD18" s="1">
        <v>110005</v>
      </c>
      <c r="AE18" s="1" t="s">
        <v>66</v>
      </c>
      <c r="AF18" s="1">
        <v>120</v>
      </c>
      <c r="AG18" s="1">
        <v>100</v>
      </c>
      <c r="AH18">
        <f t="shared" si="6"/>
        <v>3.3468607296499893</v>
      </c>
      <c r="AI18" s="1">
        <v>2.7620840072631836</v>
      </c>
    </row>
    <row r="19" spans="1:35" x14ac:dyDescent="0.55000000000000004">
      <c r="A19" s="1">
        <v>7</v>
      </c>
      <c r="B19" s="1" t="s">
        <v>67</v>
      </c>
      <c r="C19" s="1">
        <v>77</v>
      </c>
      <c r="D19" s="1">
        <v>119.49999732896686</v>
      </c>
      <c r="E19" s="1">
        <v>77</v>
      </c>
      <c r="F19" s="1">
        <v>3</v>
      </c>
      <c r="G19" s="1">
        <v>20</v>
      </c>
      <c r="H19">
        <f t="shared" si="0"/>
        <v>10.532695215808634</v>
      </c>
      <c r="I19" s="1">
        <v>467.41775512695313</v>
      </c>
      <c r="J19" s="1">
        <v>28.061407089233398</v>
      </c>
      <c r="K19">
        <f t="shared" si="1"/>
        <v>1.0291294481067543</v>
      </c>
      <c r="L19">
        <f t="shared" si="2"/>
        <v>829</v>
      </c>
      <c r="M19">
        <f t="shared" si="3"/>
        <v>83.076722710292813</v>
      </c>
      <c r="N19">
        <f t="shared" si="4"/>
        <v>18.454187011718751</v>
      </c>
      <c r="O19" s="1">
        <v>70.115219116210938</v>
      </c>
      <c r="P19">
        <f t="shared" si="5"/>
        <v>25.811073303222656</v>
      </c>
      <c r="Q19" s="1">
        <v>2.5874886512756348</v>
      </c>
      <c r="R19" s="1">
        <v>4.2418286204338074E-2</v>
      </c>
      <c r="S19" s="1">
        <v>0</v>
      </c>
      <c r="T19" s="1">
        <v>0</v>
      </c>
      <c r="U19" s="1">
        <v>2</v>
      </c>
      <c r="V19" s="1">
        <v>28.670600891113281</v>
      </c>
      <c r="W19" s="1">
        <v>481.76699829101563</v>
      </c>
      <c r="X19" s="1">
        <v>28.275791168212891</v>
      </c>
      <c r="Y19" s="1">
        <v>28.704639434814453</v>
      </c>
      <c r="Z19" s="1">
        <v>25.811073303222656</v>
      </c>
      <c r="AA19" s="1">
        <v>9.9303863942623138E-2</v>
      </c>
      <c r="AB19" s="1">
        <v>98.035713195800781</v>
      </c>
      <c r="AC19" s="1">
        <v>-184.5418701171875</v>
      </c>
      <c r="AD19" s="1">
        <v>110005</v>
      </c>
      <c r="AE19" s="1" t="s">
        <v>68</v>
      </c>
      <c r="AF19" s="1">
        <v>120</v>
      </c>
      <c r="AG19" s="1">
        <v>100</v>
      </c>
      <c r="AH19">
        <f t="shared" si="6"/>
        <v>3.3367198604719075</v>
      </c>
      <c r="AI19" s="1">
        <v>2.7720375061035156</v>
      </c>
    </row>
    <row r="20" spans="1:35" x14ac:dyDescent="0.55000000000000004">
      <c r="A20" s="1">
        <v>8</v>
      </c>
      <c r="B20" s="1" t="s">
        <v>69</v>
      </c>
      <c r="C20" s="1">
        <v>77</v>
      </c>
      <c r="D20" s="1">
        <v>120.99999729543924</v>
      </c>
      <c r="E20" s="1">
        <v>77</v>
      </c>
      <c r="F20" s="1">
        <v>4</v>
      </c>
      <c r="G20" s="1">
        <v>33</v>
      </c>
      <c r="H20">
        <f t="shared" si="0"/>
        <v>11.769967700866408</v>
      </c>
      <c r="I20" s="1">
        <v>430</v>
      </c>
      <c r="J20" s="1">
        <v>28.10594367980957</v>
      </c>
      <c r="K20">
        <f t="shared" si="1"/>
        <v>1.1500209695659578</v>
      </c>
      <c r="L20">
        <f t="shared" si="2"/>
        <v>829</v>
      </c>
      <c r="M20">
        <f t="shared" si="3"/>
        <v>84.115730559644774</v>
      </c>
      <c r="N20">
        <f t="shared" si="4"/>
        <v>18.446925354003906</v>
      </c>
      <c r="O20" s="1">
        <v>70.226203918457031</v>
      </c>
      <c r="P20">
        <f t="shared" si="5"/>
        <v>25.62652587890625</v>
      </c>
      <c r="Q20" s="1">
        <v>2.5817275047302246</v>
      </c>
      <c r="R20" s="1">
        <v>4.0051300078630447E-2</v>
      </c>
      <c r="S20" s="1">
        <v>-3.4941814374178648E-3</v>
      </c>
      <c r="T20" s="1">
        <v>2.6525189876556396</v>
      </c>
      <c r="U20" s="1">
        <v>2</v>
      </c>
      <c r="V20" s="1">
        <v>28.671785354614258</v>
      </c>
      <c r="W20" s="1">
        <v>485.6102294921875</v>
      </c>
      <c r="X20" s="1">
        <v>28.318418502807617</v>
      </c>
      <c r="Y20" s="1">
        <v>28.702985763549805</v>
      </c>
      <c r="Z20" s="1">
        <v>25.62652587890625</v>
      </c>
      <c r="AA20" s="1">
        <v>7.5659386813640594E-2</v>
      </c>
      <c r="AB20" s="1">
        <v>98.03369140625</v>
      </c>
      <c r="AC20" s="1">
        <v>-184.46925354003906</v>
      </c>
      <c r="AD20" s="1">
        <v>110005</v>
      </c>
      <c r="AE20" s="1" t="s">
        <v>70</v>
      </c>
      <c r="AF20" s="1">
        <v>120</v>
      </c>
      <c r="AG20" s="1">
        <v>100</v>
      </c>
      <c r="AH20">
        <f t="shared" si="6"/>
        <v>3.3004041332220564</v>
      </c>
      <c r="AI20" s="1">
        <v>2.7761590480804443</v>
      </c>
    </row>
    <row r="21" spans="1:35" x14ac:dyDescent="0.55000000000000004">
      <c r="A21" s="1">
        <v>9</v>
      </c>
      <c r="B21" s="1" t="s">
        <v>71</v>
      </c>
      <c r="C21" s="1">
        <v>77</v>
      </c>
      <c r="D21" s="1">
        <v>144.49999677017331</v>
      </c>
      <c r="E21" s="1">
        <v>77</v>
      </c>
      <c r="F21" s="1">
        <v>3</v>
      </c>
      <c r="G21" s="1">
        <v>8</v>
      </c>
      <c r="H21">
        <f t="shared" si="0"/>
        <v>12.134110622209731</v>
      </c>
      <c r="I21" s="1">
        <v>428.73367309570313</v>
      </c>
      <c r="J21" s="1">
        <v>27.956602096557617</v>
      </c>
      <c r="K21">
        <f t="shared" si="1"/>
        <v>1.1856006759939544</v>
      </c>
      <c r="L21">
        <f t="shared" si="2"/>
        <v>829</v>
      </c>
      <c r="M21">
        <f t="shared" si="3"/>
        <v>82.125679973834124</v>
      </c>
      <c r="N21">
        <f t="shared" si="4"/>
        <v>18.450895690917967</v>
      </c>
      <c r="O21" s="1">
        <v>69.638015747070313</v>
      </c>
      <c r="P21">
        <f t="shared" si="5"/>
        <v>25.888479232788086</v>
      </c>
      <c r="Q21" s="1">
        <v>2.9762313365936279</v>
      </c>
      <c r="R21" s="1">
        <v>6.5802805125713348E-2</v>
      </c>
      <c r="S21" s="1">
        <v>0</v>
      </c>
      <c r="T21" s="1">
        <v>0</v>
      </c>
      <c r="U21" s="1">
        <v>2</v>
      </c>
      <c r="V21" s="1">
        <v>28.673210144042969</v>
      </c>
      <c r="W21" s="1">
        <v>434.85723876953125</v>
      </c>
      <c r="X21" s="1">
        <v>28.081302642822266</v>
      </c>
      <c r="Y21" s="1">
        <v>28.702932357788086</v>
      </c>
      <c r="Z21" s="1">
        <v>25.888479232788086</v>
      </c>
      <c r="AA21" s="1">
        <v>8.0390632152557373E-2</v>
      </c>
      <c r="AB21" s="1">
        <v>98.03314208984375</v>
      </c>
      <c r="AC21" s="1">
        <v>-184.50895690917969</v>
      </c>
      <c r="AD21" s="1">
        <v>110005</v>
      </c>
      <c r="AE21" s="1" t="s">
        <v>56</v>
      </c>
      <c r="AF21" s="1">
        <v>120</v>
      </c>
      <c r="AG21" s="1">
        <v>100</v>
      </c>
      <c r="AH21">
        <f t="shared" si="6"/>
        <v>3.3520556000793325</v>
      </c>
      <c r="AI21" s="1">
        <v>2.7528984546661377</v>
      </c>
    </row>
    <row r="22" spans="1:35" x14ac:dyDescent="0.55000000000000004">
      <c r="A22" s="1">
        <v>10</v>
      </c>
      <c r="B22" s="1" t="s">
        <v>72</v>
      </c>
      <c r="C22" s="1">
        <v>77</v>
      </c>
      <c r="D22" s="1">
        <v>146.99999671429396</v>
      </c>
      <c r="E22" s="1">
        <v>77</v>
      </c>
      <c r="F22" s="1">
        <v>3</v>
      </c>
      <c r="G22" s="1">
        <v>13</v>
      </c>
      <c r="H22">
        <f t="shared" si="0"/>
        <v>11.323006918727318</v>
      </c>
      <c r="I22" s="1">
        <v>432.1427001953125</v>
      </c>
      <c r="J22" s="1">
        <v>28.024227142333984</v>
      </c>
      <c r="K22">
        <f t="shared" si="1"/>
        <v>1.1063492888020661</v>
      </c>
      <c r="L22">
        <f t="shared" si="2"/>
        <v>829</v>
      </c>
      <c r="M22">
        <f t="shared" si="3"/>
        <v>83.297374842477268</v>
      </c>
      <c r="N22">
        <f t="shared" si="4"/>
        <v>18.452813720703126</v>
      </c>
      <c r="O22" s="1">
        <v>69.951316833496094</v>
      </c>
      <c r="P22">
        <f t="shared" si="5"/>
        <v>25.727508544921875</v>
      </c>
      <c r="Q22" s="1">
        <v>2.7777121067047119</v>
      </c>
      <c r="R22" s="1">
        <v>5.6453265249729156E-2</v>
      </c>
      <c r="S22" s="1">
        <v>0</v>
      </c>
      <c r="T22" s="1">
        <v>0</v>
      </c>
      <c r="U22" s="1">
        <v>2</v>
      </c>
      <c r="V22" s="1">
        <v>28.671281814575195</v>
      </c>
      <c r="W22" s="1">
        <v>442.36221313476563</v>
      </c>
      <c r="X22" s="1">
        <v>28.211076736450195</v>
      </c>
      <c r="Y22" s="1">
        <v>28.705320358276367</v>
      </c>
      <c r="Z22" s="1">
        <v>25.727508544921875</v>
      </c>
      <c r="AA22" s="1">
        <v>6.1475414782762527E-2</v>
      </c>
      <c r="AB22" s="1">
        <v>98.034782409667969</v>
      </c>
      <c r="AC22" s="1">
        <v>-184.52813720703125</v>
      </c>
      <c r="AD22" s="1">
        <v>110005</v>
      </c>
      <c r="AE22" s="1" t="s">
        <v>58</v>
      </c>
      <c r="AF22" s="1">
        <v>120</v>
      </c>
      <c r="AG22" s="1">
        <v>100</v>
      </c>
      <c r="AH22">
        <f t="shared" si="6"/>
        <v>3.3202327546113719</v>
      </c>
      <c r="AI22" s="1">
        <v>2.7656667232513428</v>
      </c>
    </row>
    <row r="23" spans="1:35" x14ac:dyDescent="0.55000000000000004">
      <c r="A23" s="1">
        <v>11</v>
      </c>
      <c r="B23" s="1" t="s">
        <v>73</v>
      </c>
      <c r="C23" s="1">
        <v>77</v>
      </c>
      <c r="D23" s="1">
        <v>149.4999966584146</v>
      </c>
      <c r="E23" s="1">
        <v>77</v>
      </c>
      <c r="F23" s="1">
        <v>3</v>
      </c>
      <c r="G23" s="1">
        <v>18</v>
      </c>
      <c r="H23">
        <f t="shared" si="0"/>
        <v>11.374899174620207</v>
      </c>
      <c r="I23" s="1">
        <v>435.6646728515625</v>
      </c>
      <c r="J23" s="1">
        <v>28.087800979614258</v>
      </c>
      <c r="K23">
        <f t="shared" si="1"/>
        <v>1.1114195815973906</v>
      </c>
      <c r="L23">
        <f t="shared" si="2"/>
        <v>829</v>
      </c>
      <c r="M23">
        <f t="shared" si="3"/>
        <v>82.817951484949504</v>
      </c>
      <c r="N23">
        <f t="shared" si="4"/>
        <v>18.443453979492187</v>
      </c>
      <c r="O23" s="1">
        <v>70.193412780761719</v>
      </c>
      <c r="P23">
        <f t="shared" si="5"/>
        <v>25.881139755249023</v>
      </c>
      <c r="Q23" s="1">
        <v>2.7935276031494141</v>
      </c>
      <c r="R23" s="1">
        <v>5.2723068743944168E-2</v>
      </c>
      <c r="S23" s="1">
        <v>0</v>
      </c>
      <c r="T23" s="1">
        <v>0</v>
      </c>
      <c r="U23" s="1">
        <v>2</v>
      </c>
      <c r="V23" s="1">
        <v>28.674219131469727</v>
      </c>
      <c r="W23" s="1">
        <v>448.21517944335938</v>
      </c>
      <c r="X23" s="1">
        <v>28.305801391601563</v>
      </c>
      <c r="Y23" s="1">
        <v>28.703201293945313</v>
      </c>
      <c r="Z23" s="1">
        <v>25.881139755249023</v>
      </c>
      <c r="AA23" s="1">
        <v>0.42085355520248413</v>
      </c>
      <c r="AB23" s="1">
        <v>98.032814025878906</v>
      </c>
      <c r="AC23" s="1">
        <v>-184.43453979492188</v>
      </c>
      <c r="AD23" s="1">
        <v>110005</v>
      </c>
      <c r="AE23" s="1" t="s">
        <v>60</v>
      </c>
      <c r="AF23" s="1">
        <v>120</v>
      </c>
      <c r="AG23" s="1">
        <v>100</v>
      </c>
      <c r="AH23">
        <f t="shared" si="6"/>
        <v>3.3505988583454891</v>
      </c>
      <c r="AI23" s="1">
        <v>2.7748973369598389</v>
      </c>
    </row>
    <row r="24" spans="1:35" x14ac:dyDescent="0.55000000000000004">
      <c r="A24" s="1">
        <v>12</v>
      </c>
      <c r="B24" s="1" t="s">
        <v>74</v>
      </c>
      <c r="C24" s="1">
        <v>77</v>
      </c>
      <c r="D24" s="1">
        <v>151.99999660253525</v>
      </c>
      <c r="E24" s="1">
        <v>77</v>
      </c>
      <c r="F24" s="1">
        <v>3</v>
      </c>
      <c r="G24" s="1">
        <v>20</v>
      </c>
      <c r="H24">
        <f t="shared" si="0"/>
        <v>11.037235670369492</v>
      </c>
      <c r="I24" s="1">
        <v>441.25238037109375</v>
      </c>
      <c r="J24" s="1">
        <v>28.186960220336914</v>
      </c>
      <c r="K24">
        <f t="shared" si="1"/>
        <v>1.0784271282266935</v>
      </c>
      <c r="L24">
        <f t="shared" si="2"/>
        <v>829</v>
      </c>
      <c r="M24">
        <f t="shared" si="3"/>
        <v>85.044202178256569</v>
      </c>
      <c r="N24">
        <f t="shared" si="4"/>
        <v>18.436514282226561</v>
      </c>
      <c r="O24" s="1">
        <v>70.47637939453125</v>
      </c>
      <c r="P24">
        <f t="shared" si="5"/>
        <v>25.503440856933594</v>
      </c>
      <c r="Q24" s="1">
        <v>2.7093000411987305</v>
      </c>
      <c r="R24" s="1">
        <v>4.5639645308256149E-2</v>
      </c>
      <c r="S24" s="1">
        <v>0</v>
      </c>
      <c r="T24" s="1">
        <v>0</v>
      </c>
      <c r="U24" s="1">
        <v>2</v>
      </c>
      <c r="V24" s="1">
        <v>28.676841735839844</v>
      </c>
      <c r="W24" s="1">
        <v>456.2469482421875</v>
      </c>
      <c r="X24" s="1">
        <v>28.422214508056641</v>
      </c>
      <c r="Y24" s="1">
        <v>28.704957962036133</v>
      </c>
      <c r="Z24" s="1">
        <v>25.503440856933594</v>
      </c>
      <c r="AA24" s="1">
        <v>0.1276693195104599</v>
      </c>
      <c r="AB24" s="1">
        <v>98.034843444824219</v>
      </c>
      <c r="AC24" s="1">
        <v>-184.36514282226563</v>
      </c>
      <c r="AD24" s="1">
        <v>110005</v>
      </c>
      <c r="AE24" s="1" t="s">
        <v>62</v>
      </c>
      <c r="AF24" s="1">
        <v>120</v>
      </c>
      <c r="AG24" s="1">
        <v>100</v>
      </c>
      <c r="AH24">
        <f t="shared" si="6"/>
        <v>3.2763755141608377</v>
      </c>
      <c r="AI24" s="1">
        <v>2.7863674163818359</v>
      </c>
    </row>
    <row r="25" spans="1:35" x14ac:dyDescent="0.55000000000000004">
      <c r="A25" s="1">
        <v>13</v>
      </c>
      <c r="B25" s="1" t="s">
        <v>75</v>
      </c>
      <c r="C25" s="1">
        <v>77</v>
      </c>
      <c r="D25" s="1">
        <v>154.49999654665589</v>
      </c>
      <c r="E25" s="1">
        <v>77</v>
      </c>
      <c r="F25" s="1">
        <v>3</v>
      </c>
      <c r="G25" s="1">
        <v>20</v>
      </c>
      <c r="H25">
        <f t="shared" si="0"/>
        <v>11.010715462947207</v>
      </c>
      <c r="I25" s="1">
        <v>447.98077392578125</v>
      </c>
      <c r="J25" s="1">
        <v>28.294672012329102</v>
      </c>
      <c r="K25">
        <f t="shared" si="1"/>
        <v>1.0758358896245159</v>
      </c>
      <c r="L25">
        <f t="shared" si="2"/>
        <v>829</v>
      </c>
      <c r="M25">
        <f t="shared" si="3"/>
        <v>84.562173807334517</v>
      </c>
      <c r="N25">
        <f t="shared" si="4"/>
        <v>18.459941101074218</v>
      </c>
      <c r="O25" s="1">
        <v>70.599815368652344</v>
      </c>
      <c r="P25">
        <f t="shared" si="5"/>
        <v>25.628347396850586</v>
      </c>
      <c r="Q25" s="1">
        <v>2.7058241367340088</v>
      </c>
      <c r="R25" s="1">
        <v>4.0772609412670135E-2</v>
      </c>
      <c r="S25" s="1">
        <v>0</v>
      </c>
      <c r="T25" s="1">
        <v>0</v>
      </c>
      <c r="U25" s="1">
        <v>2</v>
      </c>
      <c r="V25" s="1">
        <v>28.676145553588867</v>
      </c>
      <c r="W25" s="1">
        <v>461.080810546875</v>
      </c>
      <c r="X25" s="1">
        <v>28.471654891967773</v>
      </c>
      <c r="Y25" s="1">
        <v>28.704633712768555</v>
      </c>
      <c r="Z25" s="1">
        <v>25.628347396850586</v>
      </c>
      <c r="AA25" s="1">
        <v>4.7287296503782272E-2</v>
      </c>
      <c r="AB25" s="1">
        <v>98.034172058105469</v>
      </c>
      <c r="AC25" s="1">
        <v>-184.59941101074219</v>
      </c>
      <c r="AD25" s="1">
        <v>110005</v>
      </c>
      <c r="AE25" s="1" t="s">
        <v>64</v>
      </c>
      <c r="AF25" s="1">
        <v>120</v>
      </c>
      <c r="AG25" s="1">
        <v>100</v>
      </c>
      <c r="AH25">
        <f t="shared" si="6"/>
        <v>3.3007608822231682</v>
      </c>
      <c r="AI25" s="1">
        <v>2.7911951541900635</v>
      </c>
    </row>
    <row r="26" spans="1:35" x14ac:dyDescent="0.55000000000000004">
      <c r="A26" s="1">
        <v>14</v>
      </c>
      <c r="B26" s="1" t="s">
        <v>76</v>
      </c>
      <c r="C26" s="1">
        <v>77</v>
      </c>
      <c r="D26" s="1">
        <v>156.99999649077654</v>
      </c>
      <c r="E26" s="1">
        <v>77</v>
      </c>
      <c r="F26" s="1">
        <v>3</v>
      </c>
      <c r="G26" s="1">
        <v>20</v>
      </c>
      <c r="H26">
        <f t="shared" si="0"/>
        <v>10.147536455670339</v>
      </c>
      <c r="I26" s="1">
        <v>454.45095825195313</v>
      </c>
      <c r="J26" s="1">
        <v>28.38450813293457</v>
      </c>
      <c r="K26">
        <f t="shared" si="1"/>
        <v>0.99149632437792212</v>
      </c>
      <c r="L26">
        <f t="shared" si="2"/>
        <v>829</v>
      </c>
      <c r="M26">
        <f t="shared" si="3"/>
        <v>83.832062132411338</v>
      </c>
      <c r="N26">
        <f t="shared" si="4"/>
        <v>18.429841613769533</v>
      </c>
      <c r="O26" s="1">
        <v>70.731895446777344</v>
      </c>
      <c r="P26">
        <f t="shared" si="5"/>
        <v>25.805973052978516</v>
      </c>
      <c r="Q26" s="1">
        <v>2.4975652694702148</v>
      </c>
      <c r="R26" s="1">
        <v>3.2052852213382721E-2</v>
      </c>
      <c r="S26" s="1">
        <v>0</v>
      </c>
      <c r="T26" s="1">
        <v>0</v>
      </c>
      <c r="U26" s="1">
        <v>2</v>
      </c>
      <c r="V26" s="1">
        <v>28.679222106933594</v>
      </c>
      <c r="W26" s="1">
        <v>467.04318237304688</v>
      </c>
      <c r="X26" s="1">
        <v>28.525131225585938</v>
      </c>
      <c r="Y26" s="1">
        <v>28.704502105712891</v>
      </c>
      <c r="Z26" s="1">
        <v>25.805973052978516</v>
      </c>
      <c r="AA26" s="1">
        <v>5.6745100766420364E-2</v>
      </c>
      <c r="AB26" s="1">
        <v>98.032707214355469</v>
      </c>
      <c r="AC26" s="1">
        <v>-184.29841613769531</v>
      </c>
      <c r="AD26" s="1">
        <v>110005</v>
      </c>
      <c r="AE26" s="1" t="s">
        <v>66</v>
      </c>
      <c r="AF26" s="1">
        <v>120</v>
      </c>
      <c r="AG26" s="1">
        <v>100</v>
      </c>
      <c r="AH26">
        <f t="shared" si="6"/>
        <v>3.3357115494059366</v>
      </c>
      <c r="AI26" s="1">
        <v>2.7963957786560059</v>
      </c>
    </row>
    <row r="27" spans="1:35" x14ac:dyDescent="0.55000000000000004">
      <c r="A27" s="1">
        <v>15</v>
      </c>
      <c r="B27" s="1" t="s">
        <v>77</v>
      </c>
      <c r="C27" s="1">
        <v>77</v>
      </c>
      <c r="D27" s="1">
        <v>159.49999643489718</v>
      </c>
      <c r="E27" s="1">
        <v>77</v>
      </c>
      <c r="F27" s="1">
        <v>3</v>
      </c>
      <c r="G27" s="1">
        <v>20</v>
      </c>
      <c r="H27">
        <f t="shared" si="0"/>
        <v>9.7610684572497188</v>
      </c>
      <c r="I27" s="1">
        <v>460.6568603515625</v>
      </c>
      <c r="J27" s="1">
        <v>28.459747314453125</v>
      </c>
      <c r="K27">
        <f t="shared" si="1"/>
        <v>0.95373527748760834</v>
      </c>
      <c r="L27">
        <f t="shared" si="2"/>
        <v>829</v>
      </c>
      <c r="M27">
        <f t="shared" si="3"/>
        <v>84.214941547866744</v>
      </c>
      <c r="N27">
        <f t="shared" si="4"/>
        <v>18.449023437499999</v>
      </c>
      <c r="O27" s="1">
        <v>70.892074584960938</v>
      </c>
      <c r="P27">
        <f t="shared" si="5"/>
        <v>25.766227722167969</v>
      </c>
      <c r="Q27" s="1">
        <v>2.4040729999542236</v>
      </c>
      <c r="R27" s="1">
        <v>2.6280621066689491E-2</v>
      </c>
      <c r="S27" s="1">
        <v>0</v>
      </c>
      <c r="T27" s="1">
        <v>0</v>
      </c>
      <c r="U27" s="1">
        <v>2</v>
      </c>
      <c r="V27" s="1">
        <v>28.675825119018555</v>
      </c>
      <c r="W27" s="1">
        <v>473.3170166015625</v>
      </c>
      <c r="X27" s="1">
        <v>28.587854385375977</v>
      </c>
      <c r="Y27" s="1">
        <v>28.703453063964844</v>
      </c>
      <c r="Z27" s="1">
        <v>25.766227722167969</v>
      </c>
      <c r="AA27" s="1">
        <v>1.4186565764248371E-2</v>
      </c>
      <c r="AB27" s="1">
        <v>98.033164978027344</v>
      </c>
      <c r="AC27" s="1">
        <v>-184.490234375</v>
      </c>
      <c r="AD27" s="1">
        <v>110005</v>
      </c>
      <c r="AE27" s="1" t="s">
        <v>68</v>
      </c>
      <c r="AF27" s="1">
        <v>120</v>
      </c>
      <c r="AG27" s="1">
        <v>100</v>
      </c>
      <c r="AH27">
        <f t="shared" si="6"/>
        <v>3.3278630771934039</v>
      </c>
      <c r="AI27" s="1">
        <v>2.8025579452514648</v>
      </c>
    </row>
    <row r="28" spans="1:35" x14ac:dyDescent="0.55000000000000004">
      <c r="A28" s="1">
        <v>16</v>
      </c>
      <c r="B28" s="1" t="s">
        <v>78</v>
      </c>
      <c r="C28" s="1">
        <v>77</v>
      </c>
      <c r="D28" s="1">
        <v>160.99999640136957</v>
      </c>
      <c r="E28" s="1">
        <v>77</v>
      </c>
      <c r="F28" s="1">
        <v>4</v>
      </c>
      <c r="G28" s="1">
        <v>33</v>
      </c>
      <c r="H28">
        <f t="shared" si="0"/>
        <v>11.777821956328864</v>
      </c>
      <c r="I28" s="1">
        <v>430</v>
      </c>
      <c r="J28" s="1">
        <v>28.487163543701172</v>
      </c>
      <c r="K28">
        <f t="shared" si="1"/>
        <v>1.1507883938029408</v>
      </c>
      <c r="L28">
        <f t="shared" si="2"/>
        <v>829</v>
      </c>
      <c r="M28">
        <f t="shared" si="3"/>
        <v>83.075568919643302</v>
      </c>
      <c r="N28">
        <f t="shared" si="4"/>
        <v>18.450080871582031</v>
      </c>
      <c r="O28" s="1">
        <v>70.961830139160156</v>
      </c>
      <c r="P28">
        <f t="shared" si="5"/>
        <v>26.011264801025391</v>
      </c>
      <c r="Q28" s="1">
        <v>2.3522250652313232</v>
      </c>
      <c r="R28" s="1">
        <v>2.4172047153115273E-2</v>
      </c>
      <c r="S28" s="1">
        <v>-5.9843161143362522E-3</v>
      </c>
      <c r="T28" s="1">
        <v>3.7240443229675293</v>
      </c>
      <c r="U28" s="1">
        <v>2</v>
      </c>
      <c r="V28" s="1">
        <v>28.67767333984375</v>
      </c>
      <c r="W28" s="1">
        <v>476.5218505859375</v>
      </c>
      <c r="X28" s="1">
        <v>28.613685607910156</v>
      </c>
      <c r="Y28" s="1">
        <v>28.701841354370117</v>
      </c>
      <c r="Z28" s="1">
        <v>26.011264801025391</v>
      </c>
      <c r="AA28" s="1">
        <v>0.27897182106971741</v>
      </c>
      <c r="AB28" s="1">
        <v>98.031883239746094</v>
      </c>
      <c r="AC28" s="1">
        <v>-184.50080871582031</v>
      </c>
      <c r="AD28" s="1">
        <v>110005</v>
      </c>
      <c r="AE28" s="1" t="s">
        <v>70</v>
      </c>
      <c r="AF28" s="1">
        <v>120</v>
      </c>
      <c r="AG28" s="1">
        <v>100</v>
      </c>
      <c r="AH28">
        <f t="shared" si="6"/>
        <v>3.37650829118266</v>
      </c>
      <c r="AI28" s="1">
        <v>2.8050534725189209</v>
      </c>
    </row>
    <row r="29" spans="1:35" x14ac:dyDescent="0.55000000000000004">
      <c r="A29" s="1">
        <v>17</v>
      </c>
      <c r="B29" s="1" t="s">
        <v>79</v>
      </c>
      <c r="C29" s="1">
        <v>77</v>
      </c>
      <c r="D29" s="1">
        <v>183.49999589845538</v>
      </c>
      <c r="E29" s="1">
        <v>77</v>
      </c>
      <c r="F29" s="1">
        <v>3</v>
      </c>
      <c r="G29" s="1">
        <v>8</v>
      </c>
      <c r="H29">
        <f t="shared" si="0"/>
        <v>11.457886771948642</v>
      </c>
      <c r="I29" s="1">
        <v>430.50393676757813</v>
      </c>
      <c r="J29" s="1">
        <v>28.196952819824219</v>
      </c>
      <c r="K29">
        <f t="shared" si="1"/>
        <v>1.1195281405643427</v>
      </c>
      <c r="L29">
        <f t="shared" si="2"/>
        <v>829</v>
      </c>
      <c r="M29">
        <f t="shared" si="3"/>
        <v>83.719898145490362</v>
      </c>
      <c r="N29">
        <f t="shared" si="4"/>
        <v>18.461724853515626</v>
      </c>
      <c r="O29" s="1">
        <v>70.164192199707031</v>
      </c>
      <c r="P29">
        <f t="shared" si="5"/>
        <v>25.695589065551758</v>
      </c>
      <c r="Q29" s="1">
        <v>2.8120648860931396</v>
      </c>
      <c r="R29" s="1">
        <v>5.3899310529232025E-2</v>
      </c>
      <c r="S29" s="1">
        <v>0</v>
      </c>
      <c r="T29" s="1">
        <v>0</v>
      </c>
      <c r="U29" s="1">
        <v>2</v>
      </c>
      <c r="V29" s="1">
        <v>28.686073303222656</v>
      </c>
      <c r="W29" s="1">
        <v>436.37619018554688</v>
      </c>
      <c r="X29" s="1">
        <v>28.301019668579102</v>
      </c>
      <c r="Y29" s="1">
        <v>28.707530975341797</v>
      </c>
      <c r="Z29" s="1">
        <v>25.695589065551758</v>
      </c>
      <c r="AA29" s="1">
        <v>0.32627570629119873</v>
      </c>
      <c r="AB29" s="1">
        <v>98.033172607421875</v>
      </c>
      <c r="AC29" s="1">
        <v>-184.61724853515625</v>
      </c>
      <c r="AD29" s="1">
        <v>110005</v>
      </c>
      <c r="AE29" s="1" t="s">
        <v>56</v>
      </c>
      <c r="AF29" s="1">
        <v>120</v>
      </c>
      <c r="AG29" s="1">
        <v>100</v>
      </c>
      <c r="AH29">
        <f t="shared" si="6"/>
        <v>3.3139539338793065</v>
      </c>
      <c r="AI29" s="1">
        <v>2.7744388580322266</v>
      </c>
    </row>
    <row r="30" spans="1:35" x14ac:dyDescent="0.55000000000000004">
      <c r="A30" s="1">
        <v>18</v>
      </c>
      <c r="B30" s="1" t="s">
        <v>80</v>
      </c>
      <c r="C30" s="1">
        <v>77</v>
      </c>
      <c r="D30" s="1">
        <v>185.99999584257603</v>
      </c>
      <c r="E30" s="1">
        <v>77</v>
      </c>
      <c r="F30" s="1">
        <v>3</v>
      </c>
      <c r="G30" s="1">
        <v>13</v>
      </c>
      <c r="H30">
        <f t="shared" si="0"/>
        <v>11.188906270392124</v>
      </c>
      <c r="I30" s="1">
        <v>433.8529052734375</v>
      </c>
      <c r="J30" s="1">
        <v>28.253089904785156</v>
      </c>
      <c r="K30">
        <f t="shared" si="1"/>
        <v>1.0932465716547191</v>
      </c>
      <c r="L30">
        <f t="shared" si="2"/>
        <v>829</v>
      </c>
      <c r="M30">
        <f t="shared" si="3"/>
        <v>83.40077594684108</v>
      </c>
      <c r="N30">
        <f t="shared" si="4"/>
        <v>18.457569885253907</v>
      </c>
      <c r="O30" s="1">
        <v>70.392463684082031</v>
      </c>
      <c r="P30">
        <f t="shared" si="5"/>
        <v>25.816179275512695</v>
      </c>
      <c r="Q30" s="1">
        <v>2.7492928504943848</v>
      </c>
      <c r="R30" s="1">
        <v>4.7418322414159775E-2</v>
      </c>
      <c r="S30" s="1">
        <v>0</v>
      </c>
      <c r="T30" s="1">
        <v>0</v>
      </c>
      <c r="U30" s="1">
        <v>2</v>
      </c>
      <c r="V30" s="1">
        <v>28.684396743774414</v>
      </c>
      <c r="W30" s="1">
        <v>442.9268798828125</v>
      </c>
      <c r="X30" s="1">
        <v>28.395195007324219</v>
      </c>
      <c r="Y30" s="1">
        <v>28.708938598632813</v>
      </c>
      <c r="Z30" s="1">
        <v>25.816179275512695</v>
      </c>
      <c r="AA30" s="1">
        <v>0.2080581933259964</v>
      </c>
      <c r="AB30" s="1">
        <v>98.033920288085938</v>
      </c>
      <c r="AC30" s="1">
        <v>-184.57569885253906</v>
      </c>
      <c r="AD30" s="1">
        <v>110005</v>
      </c>
      <c r="AE30" s="1" t="s">
        <v>58</v>
      </c>
      <c r="AF30" s="1">
        <v>120</v>
      </c>
      <c r="AG30" s="1">
        <v>100</v>
      </c>
      <c r="AH30">
        <f t="shared" si="6"/>
        <v>3.3377295694450342</v>
      </c>
      <c r="AI30" s="1">
        <v>2.7836923599243164</v>
      </c>
    </row>
    <row r="31" spans="1:35" x14ac:dyDescent="0.55000000000000004">
      <c r="A31" s="1">
        <v>19</v>
      </c>
      <c r="B31" s="1" t="s">
        <v>81</v>
      </c>
      <c r="C31" s="1">
        <v>77</v>
      </c>
      <c r="D31" s="1">
        <v>188.49999578669667</v>
      </c>
      <c r="E31" s="1">
        <v>77</v>
      </c>
      <c r="F31" s="1">
        <v>3</v>
      </c>
      <c r="G31" s="1">
        <v>18</v>
      </c>
      <c r="H31">
        <f t="shared" si="0"/>
        <v>11.188734560822597</v>
      </c>
      <c r="I31" s="1">
        <v>437.24142456054688</v>
      </c>
      <c r="J31" s="1">
        <v>28.305761337280273</v>
      </c>
      <c r="K31">
        <f t="shared" si="1"/>
        <v>1.0932297942420151</v>
      </c>
      <c r="L31">
        <f t="shared" si="2"/>
        <v>829</v>
      </c>
      <c r="M31">
        <f t="shared" si="3"/>
        <v>85.072208015938443</v>
      </c>
      <c r="N31">
        <f t="shared" si="4"/>
        <v>18.466610717773438</v>
      </c>
      <c r="O31" s="1">
        <v>70.691726684570313</v>
      </c>
      <c r="P31">
        <f t="shared" si="5"/>
        <v>25.552095413208008</v>
      </c>
      <c r="Q31" s="1">
        <v>2.7480437755584717</v>
      </c>
      <c r="R31" s="1">
        <v>4.4398125261068344E-2</v>
      </c>
      <c r="S31" s="1">
        <v>0</v>
      </c>
      <c r="T31" s="1">
        <v>0</v>
      </c>
      <c r="U31" s="1">
        <v>2</v>
      </c>
      <c r="V31" s="1">
        <v>28.683427810668945</v>
      </c>
      <c r="W31" s="1">
        <v>451.11428833007813</v>
      </c>
      <c r="X31" s="1">
        <v>28.514616012573242</v>
      </c>
      <c r="Y31" s="1">
        <v>28.707847595214844</v>
      </c>
      <c r="Z31" s="1">
        <v>25.552095413208008</v>
      </c>
      <c r="AA31" s="1">
        <v>9.4574004411697388E-2</v>
      </c>
      <c r="AB31" s="1">
        <v>98.032173156738281</v>
      </c>
      <c r="AC31" s="1">
        <v>-184.66610717773438</v>
      </c>
      <c r="AD31" s="1">
        <v>110005</v>
      </c>
      <c r="AE31" s="1" t="s">
        <v>60</v>
      </c>
      <c r="AF31" s="1">
        <v>120</v>
      </c>
      <c r="AG31" s="1">
        <v>100</v>
      </c>
      <c r="AH31">
        <f t="shared" si="6"/>
        <v>3.2858555120912967</v>
      </c>
      <c r="AI31" s="1">
        <v>2.7953498363494873</v>
      </c>
    </row>
    <row r="32" spans="1:35" x14ac:dyDescent="0.55000000000000004">
      <c r="A32" s="1">
        <v>20</v>
      </c>
      <c r="B32" s="1" t="s">
        <v>82</v>
      </c>
      <c r="C32" s="1">
        <v>77</v>
      </c>
      <c r="D32" s="1">
        <v>190.99999573081732</v>
      </c>
      <c r="E32" s="1">
        <v>77</v>
      </c>
      <c r="F32" s="1">
        <v>3</v>
      </c>
      <c r="G32" s="1">
        <v>20</v>
      </c>
      <c r="H32">
        <f t="shared" si="0"/>
        <v>10.755558724536389</v>
      </c>
      <c r="I32" s="1">
        <v>442.462890625</v>
      </c>
      <c r="J32" s="1">
        <v>28.385934829711914</v>
      </c>
      <c r="K32">
        <f t="shared" si="1"/>
        <v>1.0509050140982479</v>
      </c>
      <c r="L32">
        <f t="shared" si="2"/>
        <v>829</v>
      </c>
      <c r="M32">
        <f t="shared" si="3"/>
        <v>83.449850656937315</v>
      </c>
      <c r="N32">
        <f t="shared" si="4"/>
        <v>18.445054626464845</v>
      </c>
      <c r="O32" s="1">
        <v>70.792076110839844</v>
      </c>
      <c r="P32">
        <f t="shared" si="5"/>
        <v>25.902002334594727</v>
      </c>
      <c r="Q32" s="1">
        <v>2.6461541652679443</v>
      </c>
      <c r="R32" s="1">
        <v>3.9120320230722427E-2</v>
      </c>
      <c r="S32" s="1">
        <v>0</v>
      </c>
      <c r="T32" s="1">
        <v>0</v>
      </c>
      <c r="U32" s="1">
        <v>2</v>
      </c>
      <c r="V32" s="1">
        <v>28.686317443847656</v>
      </c>
      <c r="W32" s="1">
        <v>455.10812377929688</v>
      </c>
      <c r="X32" s="1">
        <v>28.557153701782227</v>
      </c>
      <c r="Y32" s="1">
        <v>28.709131240844727</v>
      </c>
      <c r="Z32" s="1">
        <v>25.902002334594727</v>
      </c>
      <c r="AA32" s="1">
        <v>0.18441031873226166</v>
      </c>
      <c r="AB32" s="1">
        <v>98.03240966796875</v>
      </c>
      <c r="AC32" s="1">
        <v>-184.45054626464844</v>
      </c>
      <c r="AD32" s="1">
        <v>110005</v>
      </c>
      <c r="AE32" s="1" t="s">
        <v>62</v>
      </c>
      <c r="AF32" s="1">
        <v>120</v>
      </c>
      <c r="AG32" s="1">
        <v>100</v>
      </c>
      <c r="AH32">
        <f t="shared" si="6"/>
        <v>3.3547411181441817</v>
      </c>
      <c r="AI32" s="1">
        <v>2.7995264530181885</v>
      </c>
    </row>
    <row r="33" spans="1:35" x14ac:dyDescent="0.55000000000000004">
      <c r="A33" s="1">
        <v>21</v>
      </c>
      <c r="B33" s="1" t="s">
        <v>83</v>
      </c>
      <c r="C33" s="1">
        <v>77</v>
      </c>
      <c r="D33" s="1">
        <v>193.49999567493796</v>
      </c>
      <c r="E33" s="1">
        <v>77</v>
      </c>
      <c r="F33" s="1">
        <v>3</v>
      </c>
      <c r="G33" s="1">
        <v>20</v>
      </c>
      <c r="H33">
        <f t="shared" si="0"/>
        <v>10.398425718796698</v>
      </c>
      <c r="I33" s="1">
        <v>448.9068603515625</v>
      </c>
      <c r="J33" s="1">
        <v>28.475557327270508</v>
      </c>
      <c r="K33">
        <f t="shared" si="1"/>
        <v>1.0160102330790501</v>
      </c>
      <c r="L33">
        <f t="shared" si="2"/>
        <v>829</v>
      </c>
      <c r="M33">
        <f t="shared" si="3"/>
        <v>84.252736853945024</v>
      </c>
      <c r="N33">
        <f t="shared" si="4"/>
        <v>18.455969238281249</v>
      </c>
      <c r="O33" s="1">
        <v>70.955924987792969</v>
      </c>
      <c r="P33">
        <f t="shared" si="5"/>
        <v>25.780513763427734</v>
      </c>
      <c r="Q33" s="1">
        <v>2.558823823928833</v>
      </c>
      <c r="R33" s="1">
        <v>3.3743873238563538E-2</v>
      </c>
      <c r="S33" s="1">
        <v>0</v>
      </c>
      <c r="T33" s="1">
        <v>0</v>
      </c>
      <c r="U33" s="1">
        <v>2</v>
      </c>
      <c r="V33" s="1">
        <v>28.684860229492188</v>
      </c>
      <c r="W33" s="1">
        <v>461.96917724609375</v>
      </c>
      <c r="X33" s="1">
        <v>28.624570846557617</v>
      </c>
      <c r="Y33" s="1">
        <v>28.710268020629883</v>
      </c>
      <c r="Z33" s="1">
        <v>25.780513763427734</v>
      </c>
      <c r="AA33" s="1">
        <v>0.31682544946670532</v>
      </c>
      <c r="AB33" s="1">
        <v>98.034347534179688</v>
      </c>
      <c r="AC33" s="1">
        <v>-184.5596923828125</v>
      </c>
      <c r="AD33" s="1">
        <v>110005</v>
      </c>
      <c r="AE33" s="1" t="s">
        <v>64</v>
      </c>
      <c r="AF33" s="1">
        <v>120</v>
      </c>
      <c r="AG33" s="1">
        <v>100</v>
      </c>
      <c r="AH33">
        <f t="shared" si="6"/>
        <v>3.330682269021648</v>
      </c>
      <c r="AI33" s="1">
        <v>2.8061909675598145</v>
      </c>
    </row>
    <row r="34" spans="1:35" x14ac:dyDescent="0.55000000000000004">
      <c r="A34" s="1">
        <v>22</v>
      </c>
      <c r="B34" s="1" t="s">
        <v>84</v>
      </c>
      <c r="C34" s="1">
        <v>77</v>
      </c>
      <c r="D34" s="1">
        <v>195.99999561905861</v>
      </c>
      <c r="E34" s="1">
        <v>77</v>
      </c>
      <c r="F34" s="1">
        <v>3</v>
      </c>
      <c r="G34" s="1">
        <v>20</v>
      </c>
      <c r="H34">
        <f t="shared" si="0"/>
        <v>10.023263120835603</v>
      </c>
      <c r="I34" s="1">
        <v>455.1900634765625</v>
      </c>
      <c r="J34" s="1">
        <v>28.553031921386719</v>
      </c>
      <c r="K34">
        <f t="shared" si="1"/>
        <v>0.9793538151841783</v>
      </c>
      <c r="L34">
        <f t="shared" si="2"/>
        <v>829</v>
      </c>
      <c r="M34">
        <f t="shared" si="3"/>
        <v>85.003019893276729</v>
      </c>
      <c r="N34">
        <f t="shared" si="4"/>
        <v>18.456192016601563</v>
      </c>
      <c r="O34" s="1">
        <v>71.1116943359375</v>
      </c>
      <c r="P34">
        <f t="shared" si="5"/>
        <v>25.670312881469727</v>
      </c>
      <c r="Q34" s="1">
        <v>2.4672565460205078</v>
      </c>
      <c r="R34" s="1">
        <v>2.8469732031226158E-2</v>
      </c>
      <c r="S34" s="1">
        <v>0</v>
      </c>
      <c r="T34" s="1">
        <v>0</v>
      </c>
      <c r="U34" s="1">
        <v>2</v>
      </c>
      <c r="V34" s="1">
        <v>28.689220428466797</v>
      </c>
      <c r="W34" s="1">
        <v>468.35784912109375</v>
      </c>
      <c r="X34" s="1">
        <v>28.691127777099609</v>
      </c>
      <c r="Y34" s="1">
        <v>28.712656021118164</v>
      </c>
      <c r="Z34" s="1">
        <v>25.670312881469727</v>
      </c>
      <c r="AA34" s="1">
        <v>0.13714423775672913</v>
      </c>
      <c r="AB34" s="1">
        <v>98.03521728515625</v>
      </c>
      <c r="AC34" s="1">
        <v>-184.56192016601563</v>
      </c>
      <c r="AD34" s="1">
        <v>110005</v>
      </c>
      <c r="AE34" s="1" t="s">
        <v>66</v>
      </c>
      <c r="AF34" s="1">
        <v>120</v>
      </c>
      <c r="AG34" s="1">
        <v>100</v>
      </c>
      <c r="AH34">
        <f t="shared" si="6"/>
        <v>3.3089892644947838</v>
      </c>
      <c r="AI34" s="1">
        <v>2.8127408027648926</v>
      </c>
    </row>
    <row r="35" spans="1:35" x14ac:dyDescent="0.55000000000000004">
      <c r="A35" s="1">
        <v>23</v>
      </c>
      <c r="B35" s="1" t="s">
        <v>85</v>
      </c>
      <c r="C35" s="1">
        <v>77</v>
      </c>
      <c r="D35" s="1">
        <v>198.49999556317925</v>
      </c>
      <c r="E35" s="1">
        <v>77</v>
      </c>
      <c r="F35" s="1">
        <v>3</v>
      </c>
      <c r="G35" s="1">
        <v>20</v>
      </c>
      <c r="H35">
        <f t="shared" si="0"/>
        <v>9.8013146898284713</v>
      </c>
      <c r="I35" s="1">
        <v>461.23489379882813</v>
      </c>
      <c r="J35" s="1">
        <v>28.618965148925781</v>
      </c>
      <c r="K35">
        <f t="shared" si="1"/>
        <v>0.95766765968167211</v>
      </c>
      <c r="L35">
        <f t="shared" si="2"/>
        <v>829</v>
      </c>
      <c r="M35">
        <f t="shared" si="3"/>
        <v>83.649725447967484</v>
      </c>
      <c r="N35">
        <f t="shared" si="4"/>
        <v>18.45057830810547</v>
      </c>
      <c r="O35" s="1">
        <v>71.224739074707031</v>
      </c>
      <c r="P35">
        <f t="shared" si="5"/>
        <v>25.969675064086914</v>
      </c>
      <c r="Q35" s="1">
        <v>2.4165527820587158</v>
      </c>
      <c r="R35" s="1">
        <v>2.4423921480774879E-2</v>
      </c>
      <c r="S35" s="1">
        <v>0</v>
      </c>
      <c r="T35" s="1">
        <v>0</v>
      </c>
      <c r="U35" s="1">
        <v>2</v>
      </c>
      <c r="V35" s="1">
        <v>28.691091537475586</v>
      </c>
      <c r="W35" s="1">
        <v>474.17324829101563</v>
      </c>
      <c r="X35" s="1">
        <v>28.740240097045898</v>
      </c>
      <c r="Y35" s="1">
        <v>28.714399337768555</v>
      </c>
      <c r="Z35" s="1">
        <v>25.969675064086914</v>
      </c>
      <c r="AA35" s="1">
        <v>4.7287787310779095E-3</v>
      </c>
      <c r="AB35" s="1">
        <v>98.033172607421875</v>
      </c>
      <c r="AC35" s="1">
        <v>-184.50578308105469</v>
      </c>
      <c r="AD35" s="1">
        <v>110005</v>
      </c>
      <c r="AE35" s="1" t="s">
        <v>68</v>
      </c>
      <c r="AF35" s="1">
        <v>120</v>
      </c>
      <c r="AG35" s="1">
        <v>100</v>
      </c>
      <c r="AH35">
        <f t="shared" si="6"/>
        <v>3.3682083233518241</v>
      </c>
      <c r="AI35" s="1">
        <v>2.8174970149993896</v>
      </c>
    </row>
    <row r="36" spans="1:35" x14ac:dyDescent="0.55000000000000004">
      <c r="A36" s="1">
        <v>24</v>
      </c>
      <c r="B36" s="1" t="s">
        <v>86</v>
      </c>
      <c r="C36" s="1">
        <v>77</v>
      </c>
      <c r="D36" s="1">
        <v>199.99999552965164</v>
      </c>
      <c r="E36" s="1">
        <v>77</v>
      </c>
      <c r="F36" s="1">
        <v>4</v>
      </c>
      <c r="G36" s="1">
        <v>33</v>
      </c>
      <c r="H36" s="2">
        <f t="shared" si="0"/>
        <v>11.21718079196634</v>
      </c>
      <c r="I36" s="1">
        <v>430</v>
      </c>
      <c r="J36" s="1">
        <v>28.642332077026367</v>
      </c>
      <c r="K36">
        <f t="shared" si="1"/>
        <v>1.0960092209279537</v>
      </c>
      <c r="L36">
        <f t="shared" si="2"/>
        <v>829</v>
      </c>
      <c r="M36">
        <f t="shared" si="3"/>
        <v>84.225946262159979</v>
      </c>
      <c r="N36">
        <f t="shared" si="4"/>
        <v>18.455422973632814</v>
      </c>
      <c r="O36" s="1">
        <v>71.320465087890625</v>
      </c>
      <c r="P36">
        <f t="shared" si="5"/>
        <v>25.872245788574219</v>
      </c>
      <c r="Q36" s="1">
        <v>2.5044231414794922</v>
      </c>
      <c r="R36" s="1">
        <v>2.4501889944076538E-2</v>
      </c>
      <c r="S36" s="1">
        <v>-4.4978242367506027E-3</v>
      </c>
      <c r="T36" s="1">
        <v>3.0300736427307129</v>
      </c>
      <c r="U36" s="1">
        <v>2</v>
      </c>
      <c r="V36" s="1">
        <v>28.686464309692383</v>
      </c>
      <c r="W36" s="1">
        <v>478.80233764648438</v>
      </c>
      <c r="X36" s="1">
        <v>28.771760940551758</v>
      </c>
      <c r="Y36" s="1">
        <v>28.710142135620117</v>
      </c>
      <c r="Z36" s="1">
        <v>25.872245788574219</v>
      </c>
      <c r="AA36" s="1">
        <v>0.3499104380607605</v>
      </c>
      <c r="AB36" s="1">
        <v>98.033180236816406</v>
      </c>
      <c r="AC36" s="1">
        <v>-184.55422973632813</v>
      </c>
      <c r="AD36" s="1">
        <v>110005</v>
      </c>
      <c r="AE36" s="1" t="s">
        <v>70</v>
      </c>
      <c r="AF36" s="1">
        <v>120</v>
      </c>
      <c r="AG36" s="1">
        <v>100</v>
      </c>
      <c r="AH36">
        <f t="shared" si="6"/>
        <v>3.3488343221961565</v>
      </c>
      <c r="AI36" s="1">
        <v>2.8205873966217041</v>
      </c>
    </row>
    <row r="38" spans="1:35" x14ac:dyDescent="0.55000000000000004">
      <c r="A38" s="1" t="s">
        <v>15</v>
      </c>
    </row>
    <row r="39" spans="1:35" x14ac:dyDescent="0.55000000000000004">
      <c r="A39" s="1">
        <v>3</v>
      </c>
    </row>
    <row r="40" spans="1:35" x14ac:dyDescent="0.55000000000000004">
      <c r="A40" s="1">
        <v>25</v>
      </c>
      <c r="B40" s="1" t="s">
        <v>87</v>
      </c>
      <c r="C40" s="1">
        <v>77</v>
      </c>
      <c r="D40" s="1">
        <v>321.49999281391501</v>
      </c>
      <c r="E40" s="1">
        <v>77</v>
      </c>
      <c r="F40" s="1">
        <v>3</v>
      </c>
      <c r="G40" s="1">
        <v>8</v>
      </c>
      <c r="H40">
        <f t="shared" ref="H40:H72" si="7">K40*L40/$A$9</f>
        <v>11.137620091653952</v>
      </c>
      <c r="I40" s="1">
        <v>435.71298217773438</v>
      </c>
      <c r="J40" s="1">
        <v>28.091226577758789</v>
      </c>
      <c r="K40">
        <f t="shared" ref="K40:K72" si="8">IF(F40=3,AB40*1.2028/(P40+273)*(R40/(1000-J40)*I40+Q40),IF(F40=4,(S40*I40+T40),0))</f>
        <v>1.088235497495742</v>
      </c>
      <c r="L40">
        <f t="shared" ref="L40:L72" si="9">($I$9-$A$9*U40)</f>
        <v>829</v>
      </c>
      <c r="M40">
        <f t="shared" ref="M40:M72" si="10">100*AI40/AH40</f>
        <v>83.073022208825037</v>
      </c>
      <c r="N40">
        <f t="shared" ref="N40:N72" si="11">AC40/-10</f>
        <v>18.451034545898438</v>
      </c>
      <c r="O40" s="1">
        <v>69.8155517578125</v>
      </c>
      <c r="P40">
        <f t="shared" ref="P40:P72" si="12">Z40</f>
        <v>25.775827407836914</v>
      </c>
      <c r="Q40" s="1">
        <v>2.7293651103973389</v>
      </c>
      <c r="R40" s="1">
        <v>6.261076033115387E-2</v>
      </c>
      <c r="S40" s="1">
        <v>0</v>
      </c>
      <c r="T40" s="1">
        <v>0</v>
      </c>
      <c r="U40" s="1">
        <v>2</v>
      </c>
      <c r="V40" s="1">
        <v>28.726173400878906</v>
      </c>
      <c r="W40" s="1">
        <v>441.44992065429688</v>
      </c>
      <c r="X40" s="1">
        <v>28.216476440429688</v>
      </c>
      <c r="Y40" s="1">
        <v>28.741714477539063</v>
      </c>
      <c r="Z40" s="1">
        <v>25.775827407836914</v>
      </c>
      <c r="AA40" s="1">
        <v>0.66675204038619995</v>
      </c>
      <c r="AB40" s="1">
        <v>98.032440185546875</v>
      </c>
      <c r="AC40" s="1">
        <v>-184.51034545898438</v>
      </c>
      <c r="AD40" s="1">
        <v>110005</v>
      </c>
      <c r="AE40" s="1" t="s">
        <v>88</v>
      </c>
      <c r="AF40" s="1">
        <v>120</v>
      </c>
      <c r="AG40" s="1">
        <v>100</v>
      </c>
      <c r="AH40">
        <f t="shared" ref="AH40:AH72" si="13">0.61365*EXP(17.502*P40/(240.97+P40))</f>
        <v>3.3297572388749388</v>
      </c>
      <c r="AI40" s="1">
        <v>2.7661299705505371</v>
      </c>
    </row>
    <row r="41" spans="1:35" x14ac:dyDescent="0.55000000000000004">
      <c r="A41" s="1">
        <v>26</v>
      </c>
      <c r="B41" s="1" t="s">
        <v>89</v>
      </c>
      <c r="C41" s="1">
        <v>77</v>
      </c>
      <c r="D41" s="1">
        <v>323.99999275803566</v>
      </c>
      <c r="E41" s="1">
        <v>77</v>
      </c>
      <c r="F41" s="1">
        <v>3</v>
      </c>
      <c r="G41" s="1">
        <v>13</v>
      </c>
      <c r="H41">
        <f t="shared" si="7"/>
        <v>10.928268557015079</v>
      </c>
      <c r="I41" s="1">
        <v>439.00173950195313</v>
      </c>
      <c r="J41" s="1">
        <v>28.162836074829102</v>
      </c>
      <c r="K41">
        <f t="shared" si="8"/>
        <v>1.0677801605768653</v>
      </c>
      <c r="L41">
        <f t="shared" si="9"/>
        <v>829</v>
      </c>
      <c r="M41">
        <f t="shared" si="10"/>
        <v>83.250210157435163</v>
      </c>
      <c r="N41">
        <f t="shared" si="11"/>
        <v>18.421166992187501</v>
      </c>
      <c r="O41" s="1">
        <v>70.181541442871094</v>
      </c>
      <c r="P41">
        <f t="shared" si="12"/>
        <v>25.829343795776367</v>
      </c>
      <c r="Q41" s="1">
        <v>2.6794283390045166</v>
      </c>
      <c r="R41" s="1">
        <v>5.8986056596040726E-2</v>
      </c>
      <c r="S41" s="1">
        <v>0</v>
      </c>
      <c r="T41" s="1">
        <v>0</v>
      </c>
      <c r="U41" s="1">
        <v>2</v>
      </c>
      <c r="V41" s="1">
        <v>28.722637176513672</v>
      </c>
      <c r="W41" s="1">
        <v>448.85751342773438</v>
      </c>
      <c r="X41" s="1">
        <v>28.3663330078125</v>
      </c>
      <c r="Y41" s="1">
        <v>28.742982864379883</v>
      </c>
      <c r="Z41" s="1">
        <v>25.829343795776367</v>
      </c>
      <c r="AA41" s="1">
        <v>4.2556595057249069E-2</v>
      </c>
      <c r="AB41" s="1">
        <v>98.032943725585938</v>
      </c>
      <c r="AC41" s="1">
        <v>-184.211669921875</v>
      </c>
      <c r="AD41" s="1">
        <v>110005</v>
      </c>
      <c r="AE41" s="1" t="s">
        <v>58</v>
      </c>
      <c r="AF41" s="1">
        <v>120</v>
      </c>
      <c r="AG41" s="1">
        <v>100</v>
      </c>
      <c r="AH41">
        <f t="shared" si="13"/>
        <v>3.3403340921464379</v>
      </c>
      <c r="AI41" s="1">
        <v>2.7808351516723633</v>
      </c>
    </row>
    <row r="42" spans="1:35" x14ac:dyDescent="0.55000000000000004">
      <c r="A42" s="1">
        <v>27</v>
      </c>
      <c r="B42" s="1" t="s">
        <v>90</v>
      </c>
      <c r="C42" s="1">
        <v>77</v>
      </c>
      <c r="D42" s="1">
        <v>326.49999270215631</v>
      </c>
      <c r="E42" s="1">
        <v>77</v>
      </c>
      <c r="F42" s="1">
        <v>3</v>
      </c>
      <c r="G42" s="1">
        <v>18</v>
      </c>
      <c r="H42">
        <f t="shared" si="7"/>
        <v>10.923706235144984</v>
      </c>
      <c r="I42" s="1">
        <v>442.36367797851563</v>
      </c>
      <c r="J42" s="1">
        <v>28.230926513671875</v>
      </c>
      <c r="K42">
        <f t="shared" si="8"/>
        <v>1.0673343848573507</v>
      </c>
      <c r="L42">
        <f t="shared" si="9"/>
        <v>829</v>
      </c>
      <c r="M42">
        <f t="shared" si="10"/>
        <v>83.871715234879488</v>
      </c>
      <c r="N42">
        <f t="shared" si="11"/>
        <v>18.443817138671875</v>
      </c>
      <c r="O42" s="1">
        <v>70.457046508789063</v>
      </c>
      <c r="P42">
        <f t="shared" si="12"/>
        <v>25.771398544311523</v>
      </c>
      <c r="Q42" s="1">
        <v>2.6789567470550537</v>
      </c>
      <c r="R42" s="1">
        <v>5.5960174649953842E-2</v>
      </c>
      <c r="S42" s="1">
        <v>0</v>
      </c>
      <c r="T42" s="1">
        <v>0</v>
      </c>
      <c r="U42" s="1">
        <v>2</v>
      </c>
      <c r="V42" s="1">
        <v>28.724981307983398</v>
      </c>
      <c r="W42" s="1">
        <v>455.23626708984375</v>
      </c>
      <c r="X42" s="1">
        <v>28.480251312255859</v>
      </c>
      <c r="Y42" s="1">
        <v>28.744462966918945</v>
      </c>
      <c r="Z42" s="1">
        <v>25.771398544311523</v>
      </c>
      <c r="AA42" s="1">
        <v>0.43977701663970947</v>
      </c>
      <c r="AB42" s="1">
        <v>98.032539367675781</v>
      </c>
      <c r="AC42" s="1">
        <v>-184.43817138671875</v>
      </c>
      <c r="AD42" s="1">
        <v>110005</v>
      </c>
      <c r="AE42" s="1" t="s">
        <v>91</v>
      </c>
      <c r="AF42" s="1">
        <v>120</v>
      </c>
      <c r="AG42" s="1">
        <v>100</v>
      </c>
      <c r="AH42">
        <f t="shared" si="13"/>
        <v>3.3288832408224858</v>
      </c>
      <c r="AI42" s="1">
        <v>2.7919914722442627</v>
      </c>
    </row>
    <row r="43" spans="1:35" x14ac:dyDescent="0.55000000000000004">
      <c r="A43" s="1">
        <v>28</v>
      </c>
      <c r="B43" s="1" t="s">
        <v>92</v>
      </c>
      <c r="C43" s="1">
        <v>77</v>
      </c>
      <c r="D43" s="1">
        <v>328.99999264627695</v>
      </c>
      <c r="E43" s="1">
        <v>77</v>
      </c>
      <c r="F43" s="1">
        <v>3</v>
      </c>
      <c r="G43" s="1">
        <v>20</v>
      </c>
      <c r="H43">
        <f t="shared" si="7"/>
        <v>11.242682765497525</v>
      </c>
      <c r="I43" s="1">
        <v>447.81716918945313</v>
      </c>
      <c r="J43" s="1">
        <v>28.33796501159668</v>
      </c>
      <c r="K43">
        <f t="shared" si="8"/>
        <v>1.0985009698495773</v>
      </c>
      <c r="L43">
        <f t="shared" si="9"/>
        <v>829</v>
      </c>
      <c r="M43">
        <f t="shared" si="10"/>
        <v>84.179567913981998</v>
      </c>
      <c r="N43">
        <f t="shared" si="11"/>
        <v>18.448112487792969</v>
      </c>
      <c r="O43" s="1">
        <v>70.683731079101563</v>
      </c>
      <c r="P43">
        <f t="shared" si="12"/>
        <v>25.761257171630859</v>
      </c>
      <c r="Q43" s="1">
        <v>2.7588574886322021</v>
      </c>
      <c r="R43" s="1">
        <v>5.3038258105516434E-2</v>
      </c>
      <c r="S43" s="1">
        <v>0</v>
      </c>
      <c r="T43" s="1">
        <v>0</v>
      </c>
      <c r="U43" s="1">
        <v>2</v>
      </c>
      <c r="V43" s="1">
        <v>28.725114822387695</v>
      </c>
      <c r="W43" s="1">
        <v>461.12234497070313</v>
      </c>
      <c r="X43" s="1">
        <v>28.567560195922852</v>
      </c>
      <c r="Y43" s="1">
        <v>28.741884231567383</v>
      </c>
      <c r="Z43" s="1">
        <v>25.761257171630859</v>
      </c>
      <c r="AA43" s="1">
        <v>0.18914800882339478</v>
      </c>
      <c r="AB43" s="1">
        <v>98.03271484375</v>
      </c>
      <c r="AC43" s="1">
        <v>-184.48112487792969</v>
      </c>
      <c r="AD43" s="1">
        <v>110005</v>
      </c>
      <c r="AE43" s="1" t="s">
        <v>62</v>
      </c>
      <c r="AF43" s="1">
        <v>120</v>
      </c>
      <c r="AG43" s="1">
        <v>100</v>
      </c>
      <c r="AH43">
        <f t="shared" si="13"/>
        <v>3.326882683060703</v>
      </c>
      <c r="AI43" s="1">
        <v>2.8005554676055908</v>
      </c>
    </row>
    <row r="44" spans="1:35" x14ac:dyDescent="0.55000000000000004">
      <c r="A44" s="1">
        <v>29</v>
      </c>
      <c r="B44" s="1" t="s">
        <v>93</v>
      </c>
      <c r="C44" s="1">
        <v>77</v>
      </c>
      <c r="D44" s="1">
        <v>331.4999925903976</v>
      </c>
      <c r="E44" s="1">
        <v>77</v>
      </c>
      <c r="F44" s="1">
        <v>3</v>
      </c>
      <c r="G44" s="1">
        <v>20</v>
      </c>
      <c r="H44">
        <f t="shared" si="7"/>
        <v>10.873029995227368</v>
      </c>
      <c r="I44" s="1">
        <v>454.432861328125</v>
      </c>
      <c r="J44" s="1">
        <v>28.456136703491211</v>
      </c>
      <c r="K44">
        <f t="shared" si="8"/>
        <v>1.0623829066506838</v>
      </c>
      <c r="L44">
        <f t="shared" si="9"/>
        <v>829</v>
      </c>
      <c r="M44">
        <f t="shared" si="10"/>
        <v>84.316104492505787</v>
      </c>
      <c r="N44">
        <f t="shared" si="11"/>
        <v>18.450027465820313</v>
      </c>
      <c r="O44" s="1">
        <v>70.90228271484375</v>
      </c>
      <c r="P44">
        <f t="shared" si="12"/>
        <v>25.788970947265625</v>
      </c>
      <c r="Q44" s="1">
        <v>2.6710560321807861</v>
      </c>
      <c r="R44" s="1">
        <v>4.4763859361410141E-2</v>
      </c>
      <c r="S44" s="1">
        <v>0</v>
      </c>
      <c r="T44" s="1">
        <v>0</v>
      </c>
      <c r="U44" s="1">
        <v>2</v>
      </c>
      <c r="V44" s="1">
        <v>28.725683212280273</v>
      </c>
      <c r="W44" s="1">
        <v>467.84381103515625</v>
      </c>
      <c r="X44" s="1">
        <v>28.660469055175781</v>
      </c>
      <c r="Y44" s="1">
        <v>28.744922637939453</v>
      </c>
      <c r="Z44" s="1">
        <v>25.788970947265625</v>
      </c>
      <c r="AA44" s="1">
        <v>0.37831002473831177</v>
      </c>
      <c r="AB44" s="1">
        <v>98.034317016601563</v>
      </c>
      <c r="AC44" s="1">
        <v>-184.50027465820313</v>
      </c>
      <c r="AD44" s="1">
        <v>110005</v>
      </c>
      <c r="AE44" s="1" t="s">
        <v>94</v>
      </c>
      <c r="AF44" s="1">
        <v>120</v>
      </c>
      <c r="AG44" s="1">
        <v>100</v>
      </c>
      <c r="AH44">
        <f t="shared" si="13"/>
        <v>3.332352183324514</v>
      </c>
      <c r="AI44" s="1">
        <v>2.8097095489501953</v>
      </c>
    </row>
    <row r="45" spans="1:35" x14ac:dyDescent="0.55000000000000004">
      <c r="A45" s="1">
        <v>30</v>
      </c>
      <c r="B45" s="1" t="s">
        <v>95</v>
      </c>
      <c r="C45" s="1">
        <v>77</v>
      </c>
      <c r="D45" s="1">
        <v>333.99999253451824</v>
      </c>
      <c r="E45" s="1">
        <v>77</v>
      </c>
      <c r="F45" s="1">
        <v>3</v>
      </c>
      <c r="G45" s="1">
        <v>20</v>
      </c>
      <c r="H45">
        <f t="shared" si="7"/>
        <v>10.599217637310279</v>
      </c>
      <c r="I45" s="1">
        <v>461.068603515625</v>
      </c>
      <c r="J45" s="1">
        <v>28.56077766418457</v>
      </c>
      <c r="K45">
        <f t="shared" si="8"/>
        <v>1.035629226323441</v>
      </c>
      <c r="L45">
        <f t="shared" si="9"/>
        <v>829</v>
      </c>
      <c r="M45">
        <f t="shared" si="10"/>
        <v>85.309479763217809</v>
      </c>
      <c r="N45">
        <f t="shared" si="11"/>
        <v>18.427470397949218</v>
      </c>
      <c r="O45" s="1">
        <v>71.115814208984375</v>
      </c>
      <c r="P45">
        <f t="shared" si="12"/>
        <v>25.640115737915039</v>
      </c>
      <c r="Q45" s="1">
        <v>2.6049752235412598</v>
      </c>
      <c r="R45" s="1">
        <v>3.7744417786598206E-2</v>
      </c>
      <c r="S45" s="1">
        <v>0</v>
      </c>
      <c r="T45" s="1">
        <v>0</v>
      </c>
      <c r="U45" s="1">
        <v>2</v>
      </c>
      <c r="V45" s="1">
        <v>28.725069046020508</v>
      </c>
      <c r="W45" s="1">
        <v>474.44320678710938</v>
      </c>
      <c r="X45" s="1">
        <v>28.743232727050781</v>
      </c>
      <c r="Y45" s="1">
        <v>28.742826461791992</v>
      </c>
      <c r="Z45" s="1">
        <v>25.640115737915039</v>
      </c>
      <c r="AA45" s="1">
        <v>0.26007002592086792</v>
      </c>
      <c r="AB45" s="1">
        <v>98.034515380859375</v>
      </c>
      <c r="AC45" s="1">
        <v>-184.27470397949219</v>
      </c>
      <c r="AD45" s="1">
        <v>110005</v>
      </c>
      <c r="AE45" s="1" t="s">
        <v>66</v>
      </c>
      <c r="AF45" s="1">
        <v>120</v>
      </c>
      <c r="AG45" s="1">
        <v>100</v>
      </c>
      <c r="AH45">
        <f t="shared" si="13"/>
        <v>3.3030665542476316</v>
      </c>
      <c r="AI45" s="1">
        <v>2.817828893661499</v>
      </c>
    </row>
    <row r="46" spans="1:35" x14ac:dyDescent="0.55000000000000004">
      <c r="A46" s="1">
        <v>31</v>
      </c>
      <c r="B46" s="1" t="s">
        <v>96</v>
      </c>
      <c r="C46" s="1">
        <v>77</v>
      </c>
      <c r="D46" s="1">
        <v>336.49999247863889</v>
      </c>
      <c r="E46" s="1">
        <v>77</v>
      </c>
      <c r="F46" s="1">
        <v>3</v>
      </c>
      <c r="G46" s="1">
        <v>20</v>
      </c>
      <c r="H46">
        <f t="shared" si="7"/>
        <v>10.134296955418625</v>
      </c>
      <c r="I46" s="1">
        <v>467.45404052734375</v>
      </c>
      <c r="J46" s="1">
        <v>28.648962020874023</v>
      </c>
      <c r="K46">
        <f t="shared" si="8"/>
        <v>0.99020271820133721</v>
      </c>
      <c r="L46">
        <f t="shared" si="9"/>
        <v>829</v>
      </c>
      <c r="M46">
        <f t="shared" si="10"/>
        <v>86.279214018842396</v>
      </c>
      <c r="N46">
        <f t="shared" si="11"/>
        <v>18.432681274414062</v>
      </c>
      <c r="O46" s="1">
        <v>71.287483215332031</v>
      </c>
      <c r="P46">
        <f t="shared" si="12"/>
        <v>25.490564346313477</v>
      </c>
      <c r="Q46" s="1">
        <v>2.4915506839752197</v>
      </c>
      <c r="R46" s="1">
        <v>3.1266994774341583E-2</v>
      </c>
      <c r="S46" s="1">
        <v>0</v>
      </c>
      <c r="T46" s="1">
        <v>0</v>
      </c>
      <c r="U46" s="1">
        <v>2</v>
      </c>
      <c r="V46" s="1">
        <v>28.728143692016602</v>
      </c>
      <c r="W46" s="1">
        <v>481.46240234375</v>
      </c>
      <c r="X46" s="1">
        <v>28.813169479370117</v>
      </c>
      <c r="Y46" s="1">
        <v>28.743064880371094</v>
      </c>
      <c r="Z46" s="1">
        <v>25.490564346313477</v>
      </c>
      <c r="AA46" s="1">
        <v>6.1467908322811127E-2</v>
      </c>
      <c r="AB46" s="1">
        <v>98.033988952636719</v>
      </c>
      <c r="AC46" s="1">
        <v>-184.32681274414063</v>
      </c>
      <c r="AD46" s="1">
        <v>110005</v>
      </c>
      <c r="AE46" s="1" t="s">
        <v>97</v>
      </c>
      <c r="AF46" s="1">
        <v>120</v>
      </c>
      <c r="AG46" s="1">
        <v>100</v>
      </c>
      <c r="AH46">
        <f t="shared" si="13"/>
        <v>3.2738706188663058</v>
      </c>
      <c r="AI46" s="1">
        <v>2.8246698379516602</v>
      </c>
    </row>
    <row r="47" spans="1:35" x14ac:dyDescent="0.55000000000000004">
      <c r="A47" s="1">
        <v>32</v>
      </c>
      <c r="B47" s="1" t="s">
        <v>98</v>
      </c>
      <c r="C47" s="1">
        <v>77</v>
      </c>
      <c r="D47" s="1">
        <v>337.99999244511127</v>
      </c>
      <c r="E47" s="1">
        <v>77</v>
      </c>
      <c r="F47" s="1">
        <v>4</v>
      </c>
      <c r="G47" s="1">
        <v>33</v>
      </c>
      <c r="H47">
        <f t="shared" si="7"/>
        <v>11.230290460618741</v>
      </c>
      <c r="I47" s="1">
        <v>430</v>
      </c>
      <c r="J47" s="1">
        <v>28.68052864074707</v>
      </c>
      <c r="K47">
        <f t="shared" si="8"/>
        <v>1.0972901415079832</v>
      </c>
      <c r="L47">
        <f t="shared" si="9"/>
        <v>829</v>
      </c>
      <c r="M47">
        <f t="shared" si="10"/>
        <v>85.346147946892529</v>
      </c>
      <c r="N47">
        <f t="shared" si="11"/>
        <v>18.443591308593749</v>
      </c>
      <c r="O47" s="1">
        <v>71.325218200683594</v>
      </c>
      <c r="P47">
        <f t="shared" si="12"/>
        <v>25.68389892578125</v>
      </c>
      <c r="Q47" s="1">
        <v>2.5265891551971436</v>
      </c>
      <c r="R47" s="1">
        <v>3.0261928215622902E-2</v>
      </c>
      <c r="S47" s="1">
        <v>-2.1866252645850182E-3</v>
      </c>
      <c r="T47" s="1">
        <v>2.037539005279541</v>
      </c>
      <c r="U47" s="1">
        <v>2</v>
      </c>
      <c r="V47" s="1">
        <v>28.726938247680664</v>
      </c>
      <c r="W47" s="1">
        <v>483.25213623046875</v>
      </c>
      <c r="X47" s="1">
        <v>28.830659866333008</v>
      </c>
      <c r="Y47" s="1">
        <v>28.744325637817383</v>
      </c>
      <c r="Z47" s="1">
        <v>25.68389892578125</v>
      </c>
      <c r="AA47" s="1">
        <v>0.19387133419513702</v>
      </c>
      <c r="AB47" s="1">
        <v>98.033538818359375</v>
      </c>
      <c r="AC47" s="1">
        <v>-184.4359130859375</v>
      </c>
      <c r="AD47" s="1">
        <v>110005</v>
      </c>
      <c r="AE47" s="1" t="s">
        <v>99</v>
      </c>
      <c r="AF47" s="1">
        <v>120</v>
      </c>
      <c r="AG47" s="1">
        <v>100</v>
      </c>
      <c r="AH47">
        <f t="shared" si="13"/>
        <v>3.3116569848331343</v>
      </c>
      <c r="AI47" s="1">
        <v>2.8263716697692871</v>
      </c>
    </row>
    <row r="48" spans="1:35" x14ac:dyDescent="0.55000000000000004">
      <c r="A48" s="1">
        <v>33</v>
      </c>
      <c r="B48" s="1" t="s">
        <v>100</v>
      </c>
      <c r="C48" s="1">
        <v>77</v>
      </c>
      <c r="D48" s="1">
        <v>360.99999193102121</v>
      </c>
      <c r="E48" s="1">
        <v>77</v>
      </c>
      <c r="F48" s="1">
        <v>3</v>
      </c>
      <c r="G48" s="1">
        <v>8</v>
      </c>
      <c r="H48">
        <f t="shared" si="7"/>
        <v>9.8007179975888175</v>
      </c>
      <c r="I48" s="1">
        <v>428.63961791992188</v>
      </c>
      <c r="J48" s="1">
        <v>28.388280868530273</v>
      </c>
      <c r="K48">
        <f t="shared" si="8"/>
        <v>0.95760935802737535</v>
      </c>
      <c r="L48">
        <f t="shared" si="9"/>
        <v>829</v>
      </c>
      <c r="M48">
        <f t="shared" si="10"/>
        <v>83.610842899309631</v>
      </c>
      <c r="N48">
        <f t="shared" si="11"/>
        <v>18.434089660644531</v>
      </c>
      <c r="O48" s="1">
        <v>70.458694458007813</v>
      </c>
      <c r="P48">
        <f t="shared" si="12"/>
        <v>25.826963424682617</v>
      </c>
      <c r="Q48" s="1">
        <v>2.4073493480682373</v>
      </c>
      <c r="R48" s="1">
        <v>4.4182687997817993E-2</v>
      </c>
      <c r="S48" s="1">
        <v>0</v>
      </c>
      <c r="T48" s="1">
        <v>0</v>
      </c>
      <c r="U48" s="1">
        <v>2</v>
      </c>
      <c r="V48" s="1">
        <v>28.732082366943359</v>
      </c>
      <c r="W48" s="1">
        <v>434.05404663085938</v>
      </c>
      <c r="X48" s="1">
        <v>28.485107421875</v>
      </c>
      <c r="Y48" s="1">
        <v>28.747125625610352</v>
      </c>
      <c r="Z48" s="1">
        <v>25.826963424682617</v>
      </c>
      <c r="AA48" s="1">
        <v>0.25535202026367188</v>
      </c>
      <c r="AB48" s="1">
        <v>98.033248901367188</v>
      </c>
      <c r="AC48" s="1">
        <v>-184.34089660644531</v>
      </c>
      <c r="AD48" s="1">
        <v>110005</v>
      </c>
      <c r="AE48" s="1" t="s">
        <v>56</v>
      </c>
      <c r="AF48" s="1">
        <v>120</v>
      </c>
      <c r="AG48" s="1">
        <v>100</v>
      </c>
      <c r="AH48">
        <f t="shared" si="13"/>
        <v>3.3398630183292055</v>
      </c>
      <c r="AI48" s="1">
        <v>2.792487621307373</v>
      </c>
    </row>
    <row r="49" spans="1:35" x14ac:dyDescent="0.55000000000000004">
      <c r="A49" s="1">
        <v>34</v>
      </c>
      <c r="B49" s="1" t="s">
        <v>101</v>
      </c>
      <c r="C49" s="1">
        <v>77</v>
      </c>
      <c r="D49" s="1">
        <v>363.49999187514186</v>
      </c>
      <c r="E49" s="1">
        <v>77</v>
      </c>
      <c r="F49" s="1">
        <v>3</v>
      </c>
      <c r="G49" s="1">
        <v>13</v>
      </c>
      <c r="H49">
        <f t="shared" si="7"/>
        <v>10.361511290084804</v>
      </c>
      <c r="I49" s="1">
        <v>431.840576171875</v>
      </c>
      <c r="J49" s="1">
        <v>28.44361686706543</v>
      </c>
      <c r="K49">
        <f t="shared" si="8"/>
        <v>1.0124033950505056</v>
      </c>
      <c r="L49">
        <f t="shared" si="9"/>
        <v>829</v>
      </c>
      <c r="M49">
        <f t="shared" si="10"/>
        <v>83.952082996713671</v>
      </c>
      <c r="N49">
        <f t="shared" si="11"/>
        <v>18.445509338378905</v>
      </c>
      <c r="O49" s="1">
        <v>70.746109008789063</v>
      </c>
      <c r="P49">
        <f t="shared" si="12"/>
        <v>25.826057434082031</v>
      </c>
      <c r="Q49" s="1">
        <v>2.5459282398223877</v>
      </c>
      <c r="R49" s="1">
        <v>4.4409491121768951E-2</v>
      </c>
      <c r="S49" s="1">
        <v>0</v>
      </c>
      <c r="T49" s="1">
        <v>0</v>
      </c>
      <c r="U49" s="1">
        <v>2</v>
      </c>
      <c r="V49" s="1">
        <v>28.732917785644531</v>
      </c>
      <c r="W49" s="1">
        <v>441.4658203125</v>
      </c>
      <c r="X49" s="1">
        <v>28.599508285522461</v>
      </c>
      <c r="Y49" s="1">
        <v>28.746234893798828</v>
      </c>
      <c r="Z49" s="1">
        <v>25.826057434082031</v>
      </c>
      <c r="AA49" s="1">
        <v>0.20806127786636353</v>
      </c>
      <c r="AB49" s="1">
        <v>98.034347534179688</v>
      </c>
      <c r="AC49" s="1">
        <v>-184.45509338378906</v>
      </c>
      <c r="AD49" s="1">
        <v>110005</v>
      </c>
      <c r="AE49" s="1" t="s">
        <v>58</v>
      </c>
      <c r="AF49" s="1">
        <v>120</v>
      </c>
      <c r="AG49" s="1">
        <v>100</v>
      </c>
      <c r="AH49">
        <f t="shared" si="13"/>
        <v>3.3396837386535436</v>
      </c>
      <c r="AI49" s="1">
        <v>2.8037340641021729</v>
      </c>
    </row>
    <row r="50" spans="1:35" x14ac:dyDescent="0.55000000000000004">
      <c r="A50" s="1">
        <v>35</v>
      </c>
      <c r="B50" s="1" t="s">
        <v>102</v>
      </c>
      <c r="C50" s="1">
        <v>77</v>
      </c>
      <c r="D50" s="1">
        <v>365.9999918192625</v>
      </c>
      <c r="E50" s="1">
        <v>77</v>
      </c>
      <c r="F50" s="1">
        <v>3</v>
      </c>
      <c r="G50" s="1">
        <v>18</v>
      </c>
      <c r="H50">
        <f t="shared" si="7"/>
        <v>10.981156069565923</v>
      </c>
      <c r="I50" s="1">
        <v>435.3211669921875</v>
      </c>
      <c r="J50" s="1">
        <v>28.49786376953125</v>
      </c>
      <c r="K50">
        <f t="shared" si="8"/>
        <v>1.0729476979913628</v>
      </c>
      <c r="L50">
        <f t="shared" si="9"/>
        <v>829</v>
      </c>
      <c r="M50">
        <f t="shared" si="10"/>
        <v>85.442752736549664</v>
      </c>
      <c r="N50">
        <f t="shared" si="11"/>
        <v>18.450079345703124</v>
      </c>
      <c r="O50" s="1">
        <v>70.975662231445313</v>
      </c>
      <c r="P50">
        <f t="shared" si="12"/>
        <v>25.582487106323242</v>
      </c>
      <c r="Q50" s="1">
        <v>2.6973769664764404</v>
      </c>
      <c r="R50" s="1">
        <v>4.3681412935256958E-2</v>
      </c>
      <c r="S50" s="1">
        <v>0</v>
      </c>
      <c r="T50" s="1">
        <v>0</v>
      </c>
      <c r="U50" s="1">
        <v>2</v>
      </c>
      <c r="V50" s="1">
        <v>28.730484008789063</v>
      </c>
      <c r="W50" s="1">
        <v>448.47509765625</v>
      </c>
      <c r="X50" s="1">
        <v>28.690589904785156</v>
      </c>
      <c r="Y50" s="1">
        <v>28.744787216186523</v>
      </c>
      <c r="Z50" s="1">
        <v>25.582487106323242</v>
      </c>
      <c r="AA50" s="1">
        <v>0.26952412724494934</v>
      </c>
      <c r="AB50" s="1">
        <v>98.031982421875</v>
      </c>
      <c r="AC50" s="1">
        <v>-184.50079345703125</v>
      </c>
      <c r="AD50" s="1">
        <v>110005</v>
      </c>
      <c r="AE50" s="1" t="s">
        <v>60</v>
      </c>
      <c r="AF50" s="1">
        <v>120</v>
      </c>
      <c r="AG50" s="1">
        <v>100</v>
      </c>
      <c r="AH50">
        <f t="shared" si="13"/>
        <v>3.2917892710033239</v>
      </c>
      <c r="AI50" s="1">
        <v>2.8125953674316406</v>
      </c>
    </row>
    <row r="51" spans="1:35" x14ac:dyDescent="0.55000000000000004">
      <c r="A51" s="1">
        <v>36</v>
      </c>
      <c r="B51" s="1" t="s">
        <v>103</v>
      </c>
      <c r="C51" s="1">
        <v>77</v>
      </c>
      <c r="D51" s="1">
        <v>368.49999176338315</v>
      </c>
      <c r="E51" s="1">
        <v>77</v>
      </c>
      <c r="F51" s="1">
        <v>3</v>
      </c>
      <c r="G51" s="1">
        <v>20</v>
      </c>
      <c r="H51">
        <f t="shared" si="7"/>
        <v>10.872215915613781</v>
      </c>
      <c r="I51" s="1">
        <v>440.56387329101563</v>
      </c>
      <c r="J51" s="1">
        <v>28.576736450195313</v>
      </c>
      <c r="K51">
        <f t="shared" si="8"/>
        <v>1.0623033644930233</v>
      </c>
      <c r="L51">
        <f t="shared" si="9"/>
        <v>829</v>
      </c>
      <c r="M51">
        <f t="shared" si="10"/>
        <v>85.751384003686468</v>
      </c>
      <c r="N51">
        <f t="shared" si="11"/>
        <v>18.454873657226564</v>
      </c>
      <c r="O51" s="1">
        <v>71.138999938964844</v>
      </c>
      <c r="P51">
        <f t="shared" si="12"/>
        <v>25.563789367675781</v>
      </c>
      <c r="Q51" s="1">
        <v>2.6721749305725098</v>
      </c>
      <c r="R51" s="1">
        <v>3.8856502622365952E-2</v>
      </c>
      <c r="S51" s="1">
        <v>0</v>
      </c>
      <c r="T51" s="1">
        <v>0</v>
      </c>
      <c r="U51" s="1">
        <v>2</v>
      </c>
      <c r="V51" s="1">
        <v>28.732524871826172</v>
      </c>
      <c r="W51" s="1">
        <v>454.66131591796875</v>
      </c>
      <c r="X51" s="1">
        <v>28.761955261230469</v>
      </c>
      <c r="Y51" s="1">
        <v>28.748186111450195</v>
      </c>
      <c r="Z51" s="1">
        <v>25.563789367675781</v>
      </c>
      <c r="AA51" s="1">
        <v>0.23170217871665955</v>
      </c>
      <c r="AB51" s="1">
        <v>98.033096313476563</v>
      </c>
      <c r="AC51" s="1">
        <v>-184.54873657226563</v>
      </c>
      <c r="AD51" s="1">
        <v>110005</v>
      </c>
      <c r="AE51" s="1" t="s">
        <v>62</v>
      </c>
      <c r="AF51" s="1">
        <v>120</v>
      </c>
      <c r="AG51" s="1">
        <v>100</v>
      </c>
      <c r="AH51">
        <f t="shared" si="13"/>
        <v>3.2881375654358891</v>
      </c>
      <c r="AI51" s="1">
        <v>2.8196234703063965</v>
      </c>
    </row>
    <row r="52" spans="1:35" x14ac:dyDescent="0.55000000000000004">
      <c r="A52" s="1">
        <v>37</v>
      </c>
      <c r="B52" s="1" t="s">
        <v>104</v>
      </c>
      <c r="C52" s="1">
        <v>77</v>
      </c>
      <c r="D52" s="1">
        <v>370.9999917075038</v>
      </c>
      <c r="E52" s="1">
        <v>77</v>
      </c>
      <c r="F52" s="1">
        <v>3</v>
      </c>
      <c r="G52" s="1">
        <v>20</v>
      </c>
      <c r="H52">
        <f t="shared" si="7"/>
        <v>10.429185537995837</v>
      </c>
      <c r="I52" s="1">
        <v>447.0535888671875</v>
      </c>
      <c r="J52" s="1">
        <v>28.666267395019531</v>
      </c>
      <c r="K52">
        <f t="shared" si="8"/>
        <v>1.019015716016481</v>
      </c>
      <c r="L52">
        <f t="shared" si="9"/>
        <v>829</v>
      </c>
      <c r="M52">
        <f t="shared" si="10"/>
        <v>84.632124902585375</v>
      </c>
      <c r="N52">
        <f t="shared" si="11"/>
        <v>18.439843750000001</v>
      </c>
      <c r="O52" s="1">
        <v>71.240043640136719</v>
      </c>
      <c r="P52">
        <f t="shared" si="12"/>
        <v>25.811220169067383</v>
      </c>
      <c r="Q52" s="1">
        <v>2.5673425197601318</v>
      </c>
      <c r="R52" s="1">
        <v>3.2654866576194763E-2</v>
      </c>
      <c r="S52" s="1">
        <v>0</v>
      </c>
      <c r="T52" s="1">
        <v>0</v>
      </c>
      <c r="U52" s="1">
        <v>2</v>
      </c>
      <c r="V52" s="1">
        <v>28.736412048339844</v>
      </c>
      <c r="W52" s="1">
        <v>459.22012329101563</v>
      </c>
      <c r="X52" s="1">
        <v>28.806678771972656</v>
      </c>
      <c r="Y52" s="1">
        <v>28.750221252441406</v>
      </c>
      <c r="Z52" s="1">
        <v>25.811220169067383</v>
      </c>
      <c r="AA52" s="1">
        <v>0.18915174901485443</v>
      </c>
      <c r="AB52" s="1">
        <v>98.031486511230469</v>
      </c>
      <c r="AC52" s="1">
        <v>-184.3984375</v>
      </c>
      <c r="AD52" s="1">
        <v>110005</v>
      </c>
      <c r="AE52" s="1" t="s">
        <v>64</v>
      </c>
      <c r="AF52" s="1">
        <v>120</v>
      </c>
      <c r="AG52" s="1">
        <v>100</v>
      </c>
      <c r="AH52">
        <f t="shared" si="13"/>
        <v>3.3367488995504142</v>
      </c>
      <c r="AI52" s="1">
        <v>2.8239614963531494</v>
      </c>
    </row>
    <row r="53" spans="1:35" x14ac:dyDescent="0.55000000000000004">
      <c r="A53" s="1">
        <v>38</v>
      </c>
      <c r="B53" s="1" t="s">
        <v>105</v>
      </c>
      <c r="C53" s="1">
        <v>77</v>
      </c>
      <c r="D53" s="1">
        <v>373.49999165162444</v>
      </c>
      <c r="E53" s="1">
        <v>77</v>
      </c>
      <c r="F53" s="1">
        <v>3</v>
      </c>
      <c r="G53" s="1">
        <v>20</v>
      </c>
      <c r="H53">
        <f t="shared" si="7"/>
        <v>9.825982977071904</v>
      </c>
      <c r="I53" s="1">
        <v>453.44802856445313</v>
      </c>
      <c r="J53" s="1">
        <v>28.741878509521484</v>
      </c>
      <c r="K53">
        <f t="shared" si="8"/>
        <v>0.9600779507151076</v>
      </c>
      <c r="L53">
        <f t="shared" si="9"/>
        <v>829</v>
      </c>
      <c r="M53">
        <f t="shared" si="10"/>
        <v>85.562168270575981</v>
      </c>
      <c r="N53">
        <f t="shared" si="11"/>
        <v>18.436834716796874</v>
      </c>
      <c r="O53" s="1">
        <v>71.385505676269531</v>
      </c>
      <c r="P53">
        <f t="shared" si="12"/>
        <v>25.6624755859375</v>
      </c>
      <c r="Q53" s="1">
        <v>2.4195282459259033</v>
      </c>
      <c r="R53" s="1">
        <v>2.6129171252250671E-2</v>
      </c>
      <c r="S53" s="1">
        <v>0</v>
      </c>
      <c r="T53" s="1">
        <v>0</v>
      </c>
      <c r="U53" s="1">
        <v>2</v>
      </c>
      <c r="V53" s="1">
        <v>28.735527038574219</v>
      </c>
      <c r="W53" s="1">
        <v>466.38955688476563</v>
      </c>
      <c r="X53" s="1">
        <v>28.866645812988281</v>
      </c>
      <c r="Y53" s="1">
        <v>28.751436233520508</v>
      </c>
      <c r="Z53" s="1">
        <v>25.6624755859375</v>
      </c>
      <c r="AA53" s="1">
        <v>0.14185488224029541</v>
      </c>
      <c r="AB53" s="1">
        <v>98.034492492675781</v>
      </c>
      <c r="AC53" s="1">
        <v>-184.36834716796875</v>
      </c>
      <c r="AD53" s="1">
        <v>110005</v>
      </c>
      <c r="AE53" s="1" t="s">
        <v>66</v>
      </c>
      <c r="AF53" s="1">
        <v>120</v>
      </c>
      <c r="AG53" s="1">
        <v>100</v>
      </c>
      <c r="AH53">
        <f t="shared" si="13"/>
        <v>3.3074512074912374</v>
      </c>
      <c r="AI53" s="1">
        <v>2.8299269676208496</v>
      </c>
    </row>
    <row r="54" spans="1:35" x14ac:dyDescent="0.55000000000000004">
      <c r="A54" s="1">
        <v>39</v>
      </c>
      <c r="B54" s="1" t="s">
        <v>106</v>
      </c>
      <c r="C54" s="1">
        <v>77</v>
      </c>
      <c r="D54" s="1">
        <v>375.99999159574509</v>
      </c>
      <c r="E54" s="1">
        <v>77</v>
      </c>
      <c r="F54" s="1">
        <v>3</v>
      </c>
      <c r="G54" s="1">
        <v>20</v>
      </c>
      <c r="H54">
        <f t="shared" si="7"/>
        <v>9.5920797298017249</v>
      </c>
      <c r="I54" s="1">
        <v>459.4029541015625</v>
      </c>
      <c r="J54" s="1">
        <v>28.801956176757813</v>
      </c>
      <c r="K54">
        <f t="shared" si="8"/>
        <v>0.93722371304455943</v>
      </c>
      <c r="L54">
        <f t="shared" si="9"/>
        <v>829</v>
      </c>
      <c r="M54">
        <f t="shared" si="10"/>
        <v>85.303345222339615</v>
      </c>
      <c r="N54">
        <f t="shared" si="11"/>
        <v>18.445870971679689</v>
      </c>
      <c r="O54" s="1">
        <v>71.514175415039063</v>
      </c>
      <c r="P54">
        <f t="shared" si="12"/>
        <v>25.742938995361328</v>
      </c>
      <c r="Q54" s="1">
        <v>2.3641324043273926</v>
      </c>
      <c r="R54" s="1">
        <v>2.1918356418609619E-2</v>
      </c>
      <c r="S54" s="1">
        <v>0</v>
      </c>
      <c r="T54" s="1">
        <v>0</v>
      </c>
      <c r="U54" s="1">
        <v>2</v>
      </c>
      <c r="V54" s="1">
        <v>28.735502243041992</v>
      </c>
      <c r="W54" s="1">
        <v>472.07666015625</v>
      </c>
      <c r="X54" s="1">
        <v>28.917228698730469</v>
      </c>
      <c r="Y54" s="1">
        <v>28.75042724609375</v>
      </c>
      <c r="Z54" s="1">
        <v>25.742938995361328</v>
      </c>
      <c r="AA54" s="1">
        <v>0.12768284976482391</v>
      </c>
      <c r="AB54" s="1">
        <v>98.033668518066406</v>
      </c>
      <c r="AC54" s="1">
        <v>-184.45870971679688</v>
      </c>
      <c r="AD54" s="1">
        <v>110005</v>
      </c>
      <c r="AE54" s="1" t="s">
        <v>68</v>
      </c>
      <c r="AF54" s="1">
        <v>120</v>
      </c>
      <c r="AG54" s="1">
        <v>100</v>
      </c>
      <c r="AH54">
        <f t="shared" si="13"/>
        <v>3.3232717736927238</v>
      </c>
      <c r="AI54" s="1">
        <v>2.8348619937896729</v>
      </c>
    </row>
    <row r="55" spans="1:35" x14ac:dyDescent="0.55000000000000004">
      <c r="A55" s="1">
        <v>40</v>
      </c>
      <c r="B55" s="1" t="s">
        <v>107</v>
      </c>
      <c r="C55" s="1">
        <v>77</v>
      </c>
      <c r="D55" s="1">
        <v>377.49999156221747</v>
      </c>
      <c r="E55" s="1">
        <v>77</v>
      </c>
      <c r="F55" s="1">
        <v>4</v>
      </c>
      <c r="G55" s="1">
        <v>33</v>
      </c>
      <c r="H55">
        <f t="shared" si="7"/>
        <v>10.66137253459727</v>
      </c>
      <c r="I55" s="1">
        <v>430</v>
      </c>
      <c r="J55" s="1">
        <v>28.823942184448242</v>
      </c>
      <c r="K55">
        <f t="shared" si="8"/>
        <v>1.0417022621259093</v>
      </c>
      <c r="L55">
        <f t="shared" si="9"/>
        <v>829</v>
      </c>
      <c r="M55">
        <f t="shared" si="10"/>
        <v>85.147661321077834</v>
      </c>
      <c r="N55">
        <f t="shared" si="11"/>
        <v>18.448802185058593</v>
      </c>
      <c r="O55" s="1">
        <v>71.555892944335938</v>
      </c>
      <c r="P55">
        <f t="shared" si="12"/>
        <v>25.781957626342773</v>
      </c>
      <c r="Q55" s="1">
        <v>2.3821985721588135</v>
      </c>
      <c r="R55" s="1">
        <v>2.138965018093586E-2</v>
      </c>
      <c r="S55" s="1">
        <v>-2.6209498755633831E-3</v>
      </c>
      <c r="T55" s="1">
        <v>2.1687107086181641</v>
      </c>
      <c r="U55" s="1">
        <v>2</v>
      </c>
      <c r="V55" s="1">
        <v>28.735437393188477</v>
      </c>
      <c r="W55" s="1">
        <v>474.68109130859375</v>
      </c>
      <c r="X55" s="1">
        <v>28.931806564331055</v>
      </c>
      <c r="Y55" s="1">
        <v>28.748754501342773</v>
      </c>
      <c r="Z55" s="1">
        <v>25.781957626342773</v>
      </c>
      <c r="AA55" s="1">
        <v>0.10875145345926285</v>
      </c>
      <c r="AB55" s="1">
        <v>98.031929016113281</v>
      </c>
      <c r="AC55" s="1">
        <v>-184.48802185058594</v>
      </c>
      <c r="AD55" s="1">
        <v>110005</v>
      </c>
      <c r="AE55" s="1" t="s">
        <v>70</v>
      </c>
      <c r="AF55" s="1">
        <v>120</v>
      </c>
      <c r="AG55" s="1">
        <v>100</v>
      </c>
      <c r="AH55">
        <f t="shared" si="13"/>
        <v>3.3309673154000312</v>
      </c>
      <c r="AI55" s="1">
        <v>2.8362407684326172</v>
      </c>
    </row>
    <row r="56" spans="1:35" x14ac:dyDescent="0.55000000000000004">
      <c r="A56" s="1">
        <v>41</v>
      </c>
      <c r="B56" s="1" t="s">
        <v>108</v>
      </c>
      <c r="C56" s="1">
        <v>77</v>
      </c>
      <c r="D56" s="1">
        <v>399.49999107047915</v>
      </c>
      <c r="E56" s="1">
        <v>77</v>
      </c>
      <c r="F56" s="1">
        <v>3</v>
      </c>
      <c r="G56" s="1">
        <v>8</v>
      </c>
      <c r="H56">
        <f t="shared" si="7"/>
        <v>10.653323976343991</v>
      </c>
      <c r="I56" s="1">
        <v>430.07015991210938</v>
      </c>
      <c r="J56" s="1">
        <v>28.458885192871094</v>
      </c>
      <c r="K56">
        <f t="shared" si="8"/>
        <v>1.0409158529359026</v>
      </c>
      <c r="L56">
        <f t="shared" si="9"/>
        <v>829</v>
      </c>
      <c r="M56">
        <f t="shared" si="10"/>
        <v>84.279459973975534</v>
      </c>
      <c r="N56">
        <f t="shared" si="11"/>
        <v>18.445965576171876</v>
      </c>
      <c r="O56" s="1">
        <v>70.603286743164063</v>
      </c>
      <c r="P56">
        <f t="shared" si="12"/>
        <v>25.729391098022461</v>
      </c>
      <c r="Q56" s="1">
        <v>2.6179039478302002</v>
      </c>
      <c r="R56" s="1">
        <v>4.349881038069725E-2</v>
      </c>
      <c r="S56" s="1">
        <v>0</v>
      </c>
      <c r="T56" s="1">
        <v>0</v>
      </c>
      <c r="U56" s="1">
        <v>2</v>
      </c>
      <c r="V56" s="1">
        <v>28.736444473266602</v>
      </c>
      <c r="W56" s="1">
        <v>435.41061401367188</v>
      </c>
      <c r="X56" s="1">
        <v>28.547954559326172</v>
      </c>
      <c r="Y56" s="1">
        <v>28.749395370483398</v>
      </c>
      <c r="Z56" s="1">
        <v>25.729391098022461</v>
      </c>
      <c r="AA56" s="1">
        <v>5.2015736699104309E-2</v>
      </c>
      <c r="AB56" s="1">
        <v>98.031074523925781</v>
      </c>
      <c r="AC56" s="1">
        <v>-184.45965576171875</v>
      </c>
      <c r="AD56" s="1">
        <v>110005</v>
      </c>
      <c r="AE56" s="1" t="s">
        <v>88</v>
      </c>
      <c r="AF56" s="1">
        <v>120</v>
      </c>
      <c r="AG56" s="1">
        <v>100</v>
      </c>
      <c r="AH56">
        <f t="shared" si="13"/>
        <v>3.3206033923847391</v>
      </c>
      <c r="AI56" s="1">
        <v>2.7985866069793701</v>
      </c>
    </row>
    <row r="57" spans="1:35" x14ac:dyDescent="0.55000000000000004">
      <c r="A57" s="1">
        <v>42</v>
      </c>
      <c r="B57" s="1" t="s">
        <v>109</v>
      </c>
      <c r="C57" s="1">
        <v>77</v>
      </c>
      <c r="D57" s="1">
        <v>401.9999910145998</v>
      </c>
      <c r="E57" s="1">
        <v>77</v>
      </c>
      <c r="F57" s="1">
        <v>3</v>
      </c>
      <c r="G57" s="1">
        <v>13</v>
      </c>
      <c r="H57">
        <f t="shared" si="7"/>
        <v>11.323769288442394</v>
      </c>
      <c r="I57" s="1">
        <v>433.5404052734375</v>
      </c>
      <c r="J57" s="1">
        <v>28.516130447387695</v>
      </c>
      <c r="K57">
        <f t="shared" si="8"/>
        <v>1.1064237784847213</v>
      </c>
      <c r="L57">
        <f t="shared" si="9"/>
        <v>829</v>
      </c>
      <c r="M57">
        <f t="shared" si="10"/>
        <v>86.211363286159141</v>
      </c>
      <c r="N57">
        <f t="shared" si="11"/>
        <v>18.432991027832031</v>
      </c>
      <c r="O57" s="1">
        <v>70.924301147460938</v>
      </c>
      <c r="P57">
        <f t="shared" si="12"/>
        <v>25.427322387695313</v>
      </c>
      <c r="Q57" s="1">
        <v>2.7797966003417969</v>
      </c>
      <c r="R57" s="1">
        <v>4.5812420547008514E-2</v>
      </c>
      <c r="S57" s="1">
        <v>0</v>
      </c>
      <c r="T57" s="1">
        <v>0</v>
      </c>
      <c r="U57" s="1">
        <v>2</v>
      </c>
      <c r="V57" s="1">
        <v>28.738601684570313</v>
      </c>
      <c r="W57" s="1">
        <v>444.1798095703125</v>
      </c>
      <c r="X57" s="1">
        <v>28.682893753051758</v>
      </c>
      <c r="Y57" s="1">
        <v>28.752782821655273</v>
      </c>
      <c r="Z57" s="1">
        <v>25.427322387695313</v>
      </c>
      <c r="AA57" s="1">
        <v>0.1371367871761322</v>
      </c>
      <c r="AB57" s="1">
        <v>98.032760620117188</v>
      </c>
      <c r="AC57" s="1">
        <v>-184.32991027832031</v>
      </c>
      <c r="AD57" s="1">
        <v>110005</v>
      </c>
      <c r="AE57" s="1" t="s">
        <v>58</v>
      </c>
      <c r="AF57" s="1">
        <v>120</v>
      </c>
      <c r="AG57" s="1">
        <v>100</v>
      </c>
      <c r="AH57">
        <f t="shared" si="13"/>
        <v>3.2615922968784004</v>
      </c>
      <c r="AI57" s="1">
        <v>2.8118631839752197</v>
      </c>
    </row>
    <row r="58" spans="1:35" x14ac:dyDescent="0.55000000000000004">
      <c r="A58" s="1">
        <v>43</v>
      </c>
      <c r="B58" s="1" t="s">
        <v>110</v>
      </c>
      <c r="C58" s="1">
        <v>77</v>
      </c>
      <c r="D58" s="1">
        <v>404.49999095872045</v>
      </c>
      <c r="E58" s="1">
        <v>77</v>
      </c>
      <c r="F58" s="1">
        <v>3</v>
      </c>
      <c r="G58" s="1">
        <v>18</v>
      </c>
      <c r="H58">
        <f t="shared" si="7"/>
        <v>11.044978920738464</v>
      </c>
      <c r="I58" s="1">
        <v>436.9285888671875</v>
      </c>
      <c r="J58" s="1">
        <v>28.567089080810547</v>
      </c>
      <c r="K58">
        <f t="shared" si="8"/>
        <v>1.0791837063688969</v>
      </c>
      <c r="L58">
        <f t="shared" si="9"/>
        <v>829</v>
      </c>
      <c r="M58">
        <f t="shared" si="10"/>
        <v>84.895720956164354</v>
      </c>
      <c r="N58">
        <f t="shared" si="11"/>
        <v>18.45847930908203</v>
      </c>
      <c r="O58" s="1">
        <v>71.061767578125</v>
      </c>
      <c r="P58">
        <f t="shared" si="12"/>
        <v>25.716939926147461</v>
      </c>
      <c r="Q58" s="1">
        <v>2.715015172958374</v>
      </c>
      <c r="R58" s="1">
        <v>4.2151361703872681E-2</v>
      </c>
      <c r="S58" s="1">
        <v>0</v>
      </c>
      <c r="T58" s="1">
        <v>0</v>
      </c>
      <c r="U58" s="1">
        <v>2</v>
      </c>
      <c r="V58" s="1">
        <v>28.740938186645508</v>
      </c>
      <c r="W58" s="1">
        <v>448.67715454101563</v>
      </c>
      <c r="X58" s="1">
        <v>28.735231399536133</v>
      </c>
      <c r="Y58" s="1">
        <v>28.750680923461914</v>
      </c>
      <c r="Z58" s="1">
        <v>25.716939926147461</v>
      </c>
      <c r="AA58" s="1">
        <v>0.28372973203659058</v>
      </c>
      <c r="AB58" s="1">
        <v>98.031906127929688</v>
      </c>
      <c r="AC58" s="1">
        <v>-184.58479309082031</v>
      </c>
      <c r="AD58" s="1">
        <v>110005</v>
      </c>
      <c r="AE58" s="1" t="s">
        <v>91</v>
      </c>
      <c r="AF58" s="1">
        <v>120</v>
      </c>
      <c r="AG58" s="1">
        <v>100</v>
      </c>
      <c r="AH58">
        <f t="shared" si="13"/>
        <v>3.3181526717429617</v>
      </c>
      <c r="AI58" s="1">
        <v>2.816969633102417</v>
      </c>
    </row>
    <row r="59" spans="1:35" x14ac:dyDescent="0.55000000000000004">
      <c r="A59" s="1">
        <v>44</v>
      </c>
      <c r="B59" s="1" t="s">
        <v>111</v>
      </c>
      <c r="C59" s="1">
        <v>77</v>
      </c>
      <c r="D59" s="1">
        <v>406.99999090284109</v>
      </c>
      <c r="E59" s="1">
        <v>77</v>
      </c>
      <c r="F59" s="1">
        <v>3</v>
      </c>
      <c r="G59" s="1">
        <v>20</v>
      </c>
      <c r="H59">
        <f t="shared" si="7"/>
        <v>11.009857088583097</v>
      </c>
      <c r="I59" s="1">
        <v>442.36264038085938</v>
      </c>
      <c r="J59" s="1">
        <v>28.645401000976563</v>
      </c>
      <c r="K59">
        <f t="shared" si="8"/>
        <v>1.075752019511738</v>
      </c>
      <c r="L59">
        <f t="shared" si="9"/>
        <v>829</v>
      </c>
      <c r="M59">
        <f t="shared" si="10"/>
        <v>85.471786991134721</v>
      </c>
      <c r="N59">
        <f t="shared" si="11"/>
        <v>18.44929656982422</v>
      </c>
      <c r="O59" s="1">
        <v>71.251106262207031</v>
      </c>
      <c r="P59">
        <f t="shared" si="12"/>
        <v>25.647966384887695</v>
      </c>
      <c r="Q59" s="1">
        <v>2.7072904109954834</v>
      </c>
      <c r="R59" s="1">
        <v>3.8017835468053818E-2</v>
      </c>
      <c r="S59" s="1">
        <v>0</v>
      </c>
      <c r="T59" s="1">
        <v>0</v>
      </c>
      <c r="U59" s="1">
        <v>2</v>
      </c>
      <c r="V59" s="1">
        <v>28.740629196166992</v>
      </c>
      <c r="W59" s="1">
        <v>455.66366577148438</v>
      </c>
      <c r="X59" s="1">
        <v>28.811607360839844</v>
      </c>
      <c r="Y59" s="1">
        <v>28.750864028930664</v>
      </c>
      <c r="Z59" s="1">
        <v>25.647966384887695</v>
      </c>
      <c r="AA59" s="1">
        <v>4.256032407283783E-2</v>
      </c>
      <c r="AB59" s="1">
        <v>98.033592224121094</v>
      </c>
      <c r="AC59" s="1">
        <v>-184.49296569824219</v>
      </c>
      <c r="AD59" s="1">
        <v>110005</v>
      </c>
      <c r="AE59" s="1" t="s">
        <v>62</v>
      </c>
      <c r="AF59" s="1">
        <v>120</v>
      </c>
      <c r="AG59" s="1">
        <v>100</v>
      </c>
      <c r="AH59">
        <f t="shared" si="13"/>
        <v>3.304605447672508</v>
      </c>
      <c r="AI59" s="1">
        <v>2.8245053291320801</v>
      </c>
    </row>
    <row r="60" spans="1:35" x14ac:dyDescent="0.55000000000000004">
      <c r="A60" s="1">
        <v>45</v>
      </c>
      <c r="B60" s="1" t="s">
        <v>112</v>
      </c>
      <c r="C60" s="1">
        <v>77</v>
      </c>
      <c r="D60" s="1">
        <v>409.49999084696174</v>
      </c>
      <c r="E60" s="1">
        <v>77</v>
      </c>
      <c r="F60" s="1">
        <v>3</v>
      </c>
      <c r="G60" s="1">
        <v>20</v>
      </c>
      <c r="H60">
        <f t="shared" si="7"/>
        <v>10.308683596226752</v>
      </c>
      <c r="I60" s="1">
        <v>448.79708862304688</v>
      </c>
      <c r="J60" s="1">
        <v>28.730478286743164</v>
      </c>
      <c r="K60">
        <f t="shared" si="8"/>
        <v>1.0072417024057503</v>
      </c>
      <c r="L60">
        <f t="shared" si="9"/>
        <v>829</v>
      </c>
      <c r="M60">
        <f t="shared" si="10"/>
        <v>85.623265801386111</v>
      </c>
      <c r="N60">
        <f t="shared" si="11"/>
        <v>18.453730773925781</v>
      </c>
      <c r="O60" s="1">
        <v>71.387191772460938</v>
      </c>
      <c r="P60">
        <f t="shared" si="12"/>
        <v>25.649129867553711</v>
      </c>
      <c r="Q60" s="1">
        <v>2.5369482040405273</v>
      </c>
      <c r="R60" s="1">
        <v>3.0560331419110298E-2</v>
      </c>
      <c r="S60" s="1">
        <v>0</v>
      </c>
      <c r="T60" s="1">
        <v>0</v>
      </c>
      <c r="U60" s="1">
        <v>2</v>
      </c>
      <c r="V60" s="1">
        <v>28.738954544067383</v>
      </c>
      <c r="W60" s="1">
        <v>461.3389892578125</v>
      </c>
      <c r="X60" s="1">
        <v>28.864372253417969</v>
      </c>
      <c r="Y60" s="1">
        <v>28.749683380126953</v>
      </c>
      <c r="Z60" s="1">
        <v>25.649129867553711</v>
      </c>
      <c r="AA60" s="1">
        <v>0.19387421011924744</v>
      </c>
      <c r="AB60" s="1">
        <v>98.034576416015625</v>
      </c>
      <c r="AC60" s="1">
        <v>-184.53730773925781</v>
      </c>
      <c r="AD60" s="1">
        <v>110005</v>
      </c>
      <c r="AE60" s="1" t="s">
        <v>94</v>
      </c>
      <c r="AF60" s="1">
        <v>120</v>
      </c>
      <c r="AG60" s="1">
        <v>100</v>
      </c>
      <c r="AH60">
        <f t="shared" si="13"/>
        <v>3.3048335682488905</v>
      </c>
      <c r="AI60" s="1">
        <v>2.8297064304351807</v>
      </c>
    </row>
    <row r="61" spans="1:35" x14ac:dyDescent="0.55000000000000004">
      <c r="A61" s="1">
        <v>46</v>
      </c>
      <c r="B61" s="1" t="s">
        <v>113</v>
      </c>
      <c r="C61" s="1">
        <v>77</v>
      </c>
      <c r="D61" s="1">
        <v>411.99999079108238</v>
      </c>
      <c r="E61" s="1">
        <v>77</v>
      </c>
      <c r="F61" s="1">
        <v>3</v>
      </c>
      <c r="G61" s="1">
        <v>20</v>
      </c>
      <c r="H61">
        <f t="shared" si="7"/>
        <v>9.7946616861028559</v>
      </c>
      <c r="I61" s="1">
        <v>455.0374755859375</v>
      </c>
      <c r="J61" s="1">
        <v>28.801597595214844</v>
      </c>
      <c r="K61">
        <f t="shared" si="8"/>
        <v>0.95701760744792685</v>
      </c>
      <c r="L61">
        <f t="shared" si="9"/>
        <v>829</v>
      </c>
      <c r="M61">
        <f t="shared" si="10"/>
        <v>85.009635688109455</v>
      </c>
      <c r="N61">
        <f t="shared" si="11"/>
        <v>18.462913513183594</v>
      </c>
      <c r="O61" s="1">
        <v>71.50762939453125</v>
      </c>
      <c r="P61">
        <f t="shared" si="12"/>
        <v>25.799985885620117</v>
      </c>
      <c r="Q61" s="1">
        <v>2.4133262634277344</v>
      </c>
      <c r="R61" s="1">
        <v>2.5184322148561478E-2</v>
      </c>
      <c r="S61" s="1">
        <v>0</v>
      </c>
      <c r="T61" s="1">
        <v>0</v>
      </c>
      <c r="U61" s="1">
        <v>2</v>
      </c>
      <c r="V61" s="1">
        <v>28.737522125244141</v>
      </c>
      <c r="W61" s="1">
        <v>466.76654052734375</v>
      </c>
      <c r="X61" s="1">
        <v>28.915435791015625</v>
      </c>
      <c r="Y61" s="1">
        <v>28.750839233398438</v>
      </c>
      <c r="Z61" s="1">
        <v>25.799985885620117</v>
      </c>
      <c r="AA61" s="1">
        <v>5.2013102918863297E-2</v>
      </c>
      <c r="AB61" s="1">
        <v>98.033111572265625</v>
      </c>
      <c r="AC61" s="1">
        <v>-184.62913513183594</v>
      </c>
      <c r="AD61" s="1">
        <v>110005</v>
      </c>
      <c r="AE61" s="1" t="s">
        <v>66</v>
      </c>
      <c r="AF61" s="1">
        <v>120</v>
      </c>
      <c r="AG61" s="1">
        <v>100</v>
      </c>
      <c r="AH61">
        <f t="shared" si="13"/>
        <v>3.3345282358956969</v>
      </c>
      <c r="AI61" s="1">
        <v>2.8346703052520752</v>
      </c>
    </row>
    <row r="62" spans="1:35" x14ac:dyDescent="0.55000000000000004">
      <c r="A62" s="1">
        <v>47</v>
      </c>
      <c r="B62" s="1" t="s">
        <v>114</v>
      </c>
      <c r="C62" s="1">
        <v>77</v>
      </c>
      <c r="D62" s="1">
        <v>414.49999073520303</v>
      </c>
      <c r="E62" s="1">
        <v>77</v>
      </c>
      <c r="F62" s="1">
        <v>3</v>
      </c>
      <c r="G62" s="1">
        <v>20</v>
      </c>
      <c r="H62">
        <f t="shared" si="7"/>
        <v>9.6218319129840992</v>
      </c>
      <c r="I62" s="1">
        <v>461.09359741210938</v>
      </c>
      <c r="J62" s="1">
        <v>28.861597061157227</v>
      </c>
      <c r="K62">
        <f t="shared" si="8"/>
        <v>0.94013074179941147</v>
      </c>
      <c r="L62">
        <f t="shared" si="9"/>
        <v>829</v>
      </c>
      <c r="M62">
        <f t="shared" si="10"/>
        <v>86.153931980857877</v>
      </c>
      <c r="N62">
        <f t="shared" si="11"/>
        <v>18.477207946777344</v>
      </c>
      <c r="O62" s="1">
        <v>71.642776489257813</v>
      </c>
      <c r="P62">
        <f t="shared" si="12"/>
        <v>25.607744216918945</v>
      </c>
      <c r="Q62" s="1">
        <v>2.3705215454101563</v>
      </c>
      <c r="R62" s="1">
        <v>2.167343907058239E-2</v>
      </c>
      <c r="S62" s="1">
        <v>0</v>
      </c>
      <c r="T62" s="1">
        <v>0</v>
      </c>
      <c r="U62" s="1">
        <v>2</v>
      </c>
      <c r="V62" s="1">
        <v>28.737575531005859</v>
      </c>
      <c r="W62" s="1">
        <v>473.87576293945313</v>
      </c>
      <c r="X62" s="1">
        <v>28.972593307495117</v>
      </c>
      <c r="Y62" s="1">
        <v>28.752252578735352</v>
      </c>
      <c r="Z62" s="1">
        <v>25.607744216918945</v>
      </c>
      <c r="AA62" s="1">
        <v>7.0932120084762573E-2</v>
      </c>
      <c r="AB62" s="1">
        <v>98.032661437988281</v>
      </c>
      <c r="AC62" s="1">
        <v>-184.77207946777344</v>
      </c>
      <c r="AD62" s="1">
        <v>110005</v>
      </c>
      <c r="AE62" s="1" t="s">
        <v>97</v>
      </c>
      <c r="AF62" s="1">
        <v>120</v>
      </c>
      <c r="AG62" s="1">
        <v>100</v>
      </c>
      <c r="AH62">
        <f t="shared" si="13"/>
        <v>3.2967276598673791</v>
      </c>
      <c r="AI62" s="1">
        <v>2.8402605056762695</v>
      </c>
    </row>
    <row r="63" spans="1:35" x14ac:dyDescent="0.55000000000000004">
      <c r="A63" s="1">
        <v>48</v>
      </c>
      <c r="B63" s="1" t="s">
        <v>115</v>
      </c>
      <c r="C63" s="1">
        <v>77</v>
      </c>
      <c r="D63" s="1">
        <v>415.99999070167542</v>
      </c>
      <c r="E63" s="1">
        <v>77</v>
      </c>
      <c r="F63" s="1">
        <v>4</v>
      </c>
      <c r="G63" s="1">
        <v>33</v>
      </c>
      <c r="H63" s="2">
        <f t="shared" si="7"/>
        <v>11.288093204851505</v>
      </c>
      <c r="I63" s="1">
        <v>430</v>
      </c>
      <c r="J63" s="1">
        <v>28.884212493896484</v>
      </c>
      <c r="K63">
        <f t="shared" si="8"/>
        <v>1.1029379367828369</v>
      </c>
      <c r="L63">
        <f t="shared" si="9"/>
        <v>829</v>
      </c>
      <c r="M63">
        <f t="shared" si="10"/>
        <v>85.292703323281444</v>
      </c>
      <c r="N63">
        <f t="shared" si="11"/>
        <v>18.453135681152343</v>
      </c>
      <c r="O63" s="1">
        <v>71.690353393554688</v>
      </c>
      <c r="P63">
        <f t="shared" si="12"/>
        <v>25.786296844482422</v>
      </c>
      <c r="Q63" s="1">
        <v>2.3384099006652832</v>
      </c>
      <c r="R63" s="1">
        <v>2.0161528140306473E-2</v>
      </c>
      <c r="S63" s="1">
        <v>-5.129694938659668E-3</v>
      </c>
      <c r="T63" s="1">
        <v>3.3087067604064941</v>
      </c>
      <c r="U63" s="1">
        <v>2</v>
      </c>
      <c r="V63" s="1">
        <v>28.739439010620117</v>
      </c>
      <c r="W63" s="1">
        <v>477.16864013671875</v>
      </c>
      <c r="X63" s="1">
        <v>28.988035202026367</v>
      </c>
      <c r="Y63" s="1">
        <v>28.750165939331055</v>
      </c>
      <c r="Z63" s="1">
        <v>25.786296844482422</v>
      </c>
      <c r="AA63" s="1">
        <v>0.13240425288677216</v>
      </c>
      <c r="AB63" s="1">
        <v>98.033653259277344</v>
      </c>
      <c r="AC63" s="1">
        <v>-184.53135681152344</v>
      </c>
      <c r="AD63" s="1">
        <v>110005</v>
      </c>
      <c r="AE63" s="1" t="s">
        <v>99</v>
      </c>
      <c r="AF63" s="1">
        <v>120</v>
      </c>
      <c r="AG63" s="1">
        <v>100</v>
      </c>
      <c r="AH63">
        <f t="shared" si="13"/>
        <v>3.3318240889766484</v>
      </c>
      <c r="AI63" s="1">
        <v>2.8418028354644775</v>
      </c>
    </row>
    <row r="64" spans="1:35" x14ac:dyDescent="0.55000000000000004">
      <c r="A64" s="1"/>
      <c r="B64" s="1"/>
      <c r="C64" s="1"/>
      <c r="D64" s="1"/>
      <c r="E64" s="1"/>
      <c r="F64" s="1"/>
      <c r="G64" s="1"/>
      <c r="I64" s="1"/>
      <c r="J64" s="1"/>
      <c r="O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</row>
    <row r="65" spans="1:35" x14ac:dyDescent="0.55000000000000004">
      <c r="A65" s="1">
        <v>49</v>
      </c>
      <c r="B65" s="1" t="s">
        <v>116</v>
      </c>
      <c r="C65" s="1">
        <v>2</v>
      </c>
      <c r="D65" s="1">
        <v>558.49998751655221</v>
      </c>
      <c r="E65" s="1">
        <v>77</v>
      </c>
      <c r="F65" s="1">
        <v>3</v>
      </c>
      <c r="G65" s="1">
        <v>8</v>
      </c>
      <c r="H65">
        <f t="shared" si="7"/>
        <v>3.1348006009576697</v>
      </c>
      <c r="I65" s="1">
        <v>421.90765380859375</v>
      </c>
      <c r="J65" s="1">
        <v>36.278488159179688</v>
      </c>
      <c r="K65">
        <f t="shared" si="8"/>
        <v>0.30629535425521259</v>
      </c>
      <c r="L65">
        <f t="shared" si="9"/>
        <v>829</v>
      </c>
      <c r="M65">
        <f t="shared" si="10"/>
        <v>95.407382257423066</v>
      </c>
      <c r="N65">
        <f t="shared" si="11"/>
        <v>20.673870849609376</v>
      </c>
      <c r="O65" s="1">
        <v>87.295097351074219</v>
      </c>
      <c r="P65">
        <f t="shared" si="12"/>
        <v>27.720493316650391</v>
      </c>
      <c r="Q65" s="1">
        <v>0.77185571193695068</v>
      </c>
      <c r="R65" s="1">
        <v>2.10422333329916E-2</v>
      </c>
      <c r="S65" s="1">
        <v>0</v>
      </c>
      <c r="T65" s="1">
        <v>0</v>
      </c>
      <c r="U65" s="1">
        <v>2</v>
      </c>
      <c r="V65" s="1">
        <v>29.220691680908203</v>
      </c>
      <c r="W65" s="1">
        <v>423.70791625976563</v>
      </c>
      <c r="X65" s="1">
        <v>36.330406188964844</v>
      </c>
      <c r="Y65" s="1">
        <v>29.250289916992188</v>
      </c>
      <c r="Z65" s="1">
        <v>27.720493316650391</v>
      </c>
      <c r="AA65" s="1">
        <v>3.3101983368396759E-2</v>
      </c>
      <c r="AB65" s="1">
        <v>98.044059753417969</v>
      </c>
      <c r="AC65" s="1">
        <v>-206.73870849609375</v>
      </c>
      <c r="AD65" s="1">
        <v>110005</v>
      </c>
      <c r="AE65" s="1" t="s">
        <v>88</v>
      </c>
      <c r="AF65" s="1">
        <v>120</v>
      </c>
      <c r="AG65" s="1">
        <v>100</v>
      </c>
      <c r="AH65">
        <f t="shared" si="13"/>
        <v>3.7334432636516466</v>
      </c>
      <c r="AI65" s="1">
        <v>3.5619804859161377</v>
      </c>
    </row>
    <row r="66" spans="1:35" x14ac:dyDescent="0.55000000000000004">
      <c r="A66" s="1">
        <v>50</v>
      </c>
      <c r="B66" s="1" t="s">
        <v>117</v>
      </c>
      <c r="C66" s="1">
        <v>2</v>
      </c>
      <c r="D66" s="1">
        <v>560.99998746067286</v>
      </c>
      <c r="E66" s="1">
        <v>77</v>
      </c>
      <c r="F66" s="1">
        <v>3</v>
      </c>
      <c r="G66" s="1">
        <v>13</v>
      </c>
      <c r="H66">
        <f t="shared" si="7"/>
        <v>3.2642725580303682</v>
      </c>
      <c r="I66" s="1">
        <v>422.92681884765625</v>
      </c>
      <c r="J66" s="1">
        <v>36.307834625244141</v>
      </c>
      <c r="K66">
        <f t="shared" si="8"/>
        <v>0.31894581085700824</v>
      </c>
      <c r="L66">
        <f t="shared" si="9"/>
        <v>829</v>
      </c>
      <c r="M66">
        <f t="shared" si="10"/>
        <v>95.399599245898216</v>
      </c>
      <c r="N66">
        <f t="shared" si="11"/>
        <v>20.655754089355469</v>
      </c>
      <c r="O66" s="1">
        <v>87.360763549804688</v>
      </c>
      <c r="P66">
        <f t="shared" si="12"/>
        <v>27.748350143432617</v>
      </c>
      <c r="Q66" s="1">
        <v>0.80337995290756226</v>
      </c>
      <c r="R66" s="1">
        <v>2.2842030972242355E-2</v>
      </c>
      <c r="S66" s="1">
        <v>0</v>
      </c>
      <c r="T66" s="1">
        <v>0</v>
      </c>
      <c r="U66" s="1">
        <v>2</v>
      </c>
      <c r="V66" s="1">
        <v>29.23431396484375</v>
      </c>
      <c r="W66" s="1">
        <v>425.69586181640625</v>
      </c>
      <c r="X66" s="1">
        <v>36.386692047119141</v>
      </c>
      <c r="Y66" s="1">
        <v>29.264032363891602</v>
      </c>
      <c r="Z66" s="1">
        <v>27.748350143432617</v>
      </c>
      <c r="AA66" s="1">
        <v>0.23642948269844055</v>
      </c>
      <c r="AB66" s="1">
        <v>98.043815612792969</v>
      </c>
      <c r="AC66" s="1">
        <v>-206.55754089355469</v>
      </c>
      <c r="AD66" s="1">
        <v>110005</v>
      </c>
      <c r="AE66" s="1" t="s">
        <v>58</v>
      </c>
      <c r="AF66" s="1">
        <v>120</v>
      </c>
      <c r="AG66" s="1">
        <v>100</v>
      </c>
      <c r="AH66">
        <f t="shared" si="13"/>
        <v>3.7395231521520076</v>
      </c>
      <c r="AI66" s="1">
        <v>3.5674901008605957</v>
      </c>
    </row>
    <row r="67" spans="1:35" x14ac:dyDescent="0.55000000000000004">
      <c r="A67" s="1">
        <v>51</v>
      </c>
      <c r="B67" s="1" t="s">
        <v>118</v>
      </c>
      <c r="C67" s="1">
        <v>2</v>
      </c>
      <c r="D67" s="1">
        <v>563.4999874047935</v>
      </c>
      <c r="E67" s="1">
        <v>77</v>
      </c>
      <c r="F67" s="1">
        <v>3</v>
      </c>
      <c r="G67" s="1">
        <v>18</v>
      </c>
      <c r="H67">
        <f t="shared" si="7"/>
        <v>3.2848343894979783</v>
      </c>
      <c r="I67" s="1">
        <v>423.94000244140625</v>
      </c>
      <c r="J67" s="1">
        <v>36.336353302001953</v>
      </c>
      <c r="K67">
        <f t="shared" si="8"/>
        <v>0.32095486797266132</v>
      </c>
      <c r="L67">
        <f t="shared" si="9"/>
        <v>829</v>
      </c>
      <c r="M67">
        <f t="shared" si="10"/>
        <v>95.456696806327869</v>
      </c>
      <c r="N67">
        <f t="shared" si="11"/>
        <v>20.644474792480469</v>
      </c>
      <c r="O67" s="1">
        <v>87.4180908203125</v>
      </c>
      <c r="P67">
        <f t="shared" si="12"/>
        <v>27.766769409179688</v>
      </c>
      <c r="Q67" s="1">
        <v>0.80853569507598877</v>
      </c>
      <c r="R67" s="1">
        <v>2.2805826738476753E-2</v>
      </c>
      <c r="S67" s="1">
        <v>0</v>
      </c>
      <c r="T67" s="1">
        <v>0</v>
      </c>
      <c r="U67" s="1">
        <v>2</v>
      </c>
      <c r="V67" s="1">
        <v>29.250209808349609</v>
      </c>
      <c r="W67" s="1">
        <v>427.850830078125</v>
      </c>
      <c r="X67" s="1">
        <v>36.447223663330078</v>
      </c>
      <c r="Y67" s="1">
        <v>29.281660079956055</v>
      </c>
      <c r="Z67" s="1">
        <v>27.766769409179688</v>
      </c>
      <c r="AA67" s="1">
        <v>6.14757239818573E-2</v>
      </c>
      <c r="AB67" s="1">
        <v>98.044975280761719</v>
      </c>
      <c r="AC67" s="1">
        <v>-206.44474792480469</v>
      </c>
      <c r="AD67" s="1">
        <v>110005</v>
      </c>
      <c r="AE67" s="1" t="s">
        <v>91</v>
      </c>
      <c r="AF67" s="1">
        <v>120</v>
      </c>
      <c r="AG67" s="1">
        <v>100</v>
      </c>
      <c r="AH67">
        <f t="shared" si="13"/>
        <v>3.7435479900261801</v>
      </c>
      <c r="AI67" s="1">
        <v>3.5734672546386719</v>
      </c>
    </row>
    <row r="68" spans="1:35" x14ac:dyDescent="0.55000000000000004">
      <c r="A68" s="1">
        <v>52</v>
      </c>
      <c r="B68" s="1" t="s">
        <v>119</v>
      </c>
      <c r="C68" s="1">
        <v>2</v>
      </c>
      <c r="D68" s="1">
        <v>565.99998734891415</v>
      </c>
      <c r="E68" s="1">
        <v>77</v>
      </c>
      <c r="F68" s="1">
        <v>3</v>
      </c>
      <c r="G68" s="1">
        <v>20</v>
      </c>
      <c r="H68">
        <f t="shared" si="7"/>
        <v>3.3202967401455781</v>
      </c>
      <c r="I68" s="1">
        <v>425.55426025390625</v>
      </c>
      <c r="J68" s="1">
        <v>36.382755279541016</v>
      </c>
      <c r="K68">
        <f t="shared" si="8"/>
        <v>0.32441982623859084</v>
      </c>
      <c r="L68">
        <f t="shared" si="9"/>
        <v>829</v>
      </c>
      <c r="M68">
        <f t="shared" si="10"/>
        <v>95.445233276830606</v>
      </c>
      <c r="N68">
        <f t="shared" si="11"/>
        <v>20.661903381347656</v>
      </c>
      <c r="O68" s="1">
        <v>87.495109558105469</v>
      </c>
      <c r="P68">
        <f t="shared" si="12"/>
        <v>27.798624038696289</v>
      </c>
      <c r="Q68" s="1">
        <v>0.81705456972122192</v>
      </c>
      <c r="R68" s="1">
        <v>2.3669285699725151E-2</v>
      </c>
      <c r="S68" s="1">
        <v>0</v>
      </c>
      <c r="T68" s="1">
        <v>0</v>
      </c>
      <c r="U68" s="1">
        <v>2</v>
      </c>
      <c r="V68" s="1">
        <v>29.272123336791992</v>
      </c>
      <c r="W68" s="1">
        <v>429.85855102539063</v>
      </c>
      <c r="X68" s="1">
        <v>36.511318206787109</v>
      </c>
      <c r="Y68" s="1">
        <v>29.296543121337891</v>
      </c>
      <c r="Z68" s="1">
        <v>27.798624038696289</v>
      </c>
      <c r="AA68" s="1">
        <v>4.7286562621593475E-3</v>
      </c>
      <c r="AB68" s="1">
        <v>98.043296813964844</v>
      </c>
      <c r="AC68" s="1">
        <v>-206.61903381347656</v>
      </c>
      <c r="AD68" s="1">
        <v>110005</v>
      </c>
      <c r="AE68" s="1" t="s">
        <v>62</v>
      </c>
      <c r="AF68" s="1">
        <v>120</v>
      </c>
      <c r="AG68" s="1">
        <v>100</v>
      </c>
      <c r="AH68">
        <f t="shared" si="13"/>
        <v>3.7505175429654214</v>
      </c>
      <c r="AI68" s="1">
        <v>3.5796902179718018</v>
      </c>
    </row>
    <row r="69" spans="1:35" x14ac:dyDescent="0.55000000000000004">
      <c r="A69" s="1">
        <v>53</v>
      </c>
      <c r="B69" s="1" t="s">
        <v>120</v>
      </c>
      <c r="C69" s="1">
        <v>2</v>
      </c>
      <c r="D69" s="1">
        <v>568.49998729303479</v>
      </c>
      <c r="E69" s="1">
        <v>77</v>
      </c>
      <c r="F69" s="1">
        <v>3</v>
      </c>
      <c r="G69" s="1">
        <v>20</v>
      </c>
      <c r="H69">
        <f t="shared" si="7"/>
        <v>3.2851504385736998</v>
      </c>
      <c r="I69" s="1">
        <v>427.59234619140625</v>
      </c>
      <c r="J69" s="1">
        <v>36.439609527587891</v>
      </c>
      <c r="K69">
        <f t="shared" si="8"/>
        <v>0.32098574852167633</v>
      </c>
      <c r="L69">
        <f t="shared" si="9"/>
        <v>829</v>
      </c>
      <c r="M69">
        <f t="shared" si="10"/>
        <v>95.564375173540569</v>
      </c>
      <c r="N69">
        <f t="shared" si="11"/>
        <v>20.616598510742186</v>
      </c>
      <c r="O69" s="1">
        <v>87.499916076660156</v>
      </c>
      <c r="P69">
        <f t="shared" si="12"/>
        <v>27.793851852416992</v>
      </c>
      <c r="Q69" s="1">
        <v>0.80889558792114258</v>
      </c>
      <c r="R69" s="1">
        <v>2.227371372282505E-2</v>
      </c>
      <c r="S69" s="1">
        <v>0</v>
      </c>
      <c r="T69" s="1">
        <v>0</v>
      </c>
      <c r="U69" s="1">
        <v>2</v>
      </c>
      <c r="V69" s="1">
        <v>29.288322448730469</v>
      </c>
      <c r="W69" s="1">
        <v>431.909423828125</v>
      </c>
      <c r="X69" s="1">
        <v>36.548709869384766</v>
      </c>
      <c r="Y69" s="1">
        <v>29.312372207641602</v>
      </c>
      <c r="Z69" s="1">
        <v>27.793851852416992</v>
      </c>
      <c r="AA69" s="1">
        <v>0.34520769119262695</v>
      </c>
      <c r="AB69" s="1">
        <v>98.037933349609375</v>
      </c>
      <c r="AC69" s="1">
        <v>-206.16598510742188</v>
      </c>
      <c r="AD69" s="1">
        <v>110005</v>
      </c>
      <c r="AE69" s="1" t="s">
        <v>94</v>
      </c>
      <c r="AF69" s="1">
        <v>120</v>
      </c>
      <c r="AG69" s="1">
        <v>100</v>
      </c>
      <c r="AH69">
        <f t="shared" si="13"/>
        <v>3.7494727040962594</v>
      </c>
      <c r="AI69" s="1">
        <v>3.5831601619720459</v>
      </c>
    </row>
    <row r="70" spans="1:35" x14ac:dyDescent="0.55000000000000004">
      <c r="A70" s="1">
        <v>54</v>
      </c>
      <c r="B70" s="1" t="s">
        <v>121</v>
      </c>
      <c r="C70" s="1">
        <v>2</v>
      </c>
      <c r="D70" s="1">
        <v>570.99998723715544</v>
      </c>
      <c r="E70" s="1">
        <v>77</v>
      </c>
      <c r="F70" s="1">
        <v>3</v>
      </c>
      <c r="G70" s="1">
        <v>20</v>
      </c>
      <c r="H70">
        <f t="shared" si="7"/>
        <v>3.2843368597428029</v>
      </c>
      <c r="I70" s="1">
        <v>429.61859130859375</v>
      </c>
      <c r="J70" s="1">
        <v>36.492919921875</v>
      </c>
      <c r="K70">
        <f t="shared" si="8"/>
        <v>0.32090625529453198</v>
      </c>
      <c r="L70">
        <f t="shared" si="9"/>
        <v>829</v>
      </c>
      <c r="M70">
        <f t="shared" si="10"/>
        <v>95.642929625452609</v>
      </c>
      <c r="N70">
        <f t="shared" si="11"/>
        <v>20.60566864013672</v>
      </c>
      <c r="O70" s="1">
        <v>87.567543029785156</v>
      </c>
      <c r="P70">
        <f t="shared" si="12"/>
        <v>27.807538986206055</v>
      </c>
      <c r="Q70" s="1">
        <v>0.80931878089904785</v>
      </c>
      <c r="R70" s="1">
        <v>2.0700825378298759E-2</v>
      </c>
      <c r="S70" s="1">
        <v>0</v>
      </c>
      <c r="T70" s="1">
        <v>0</v>
      </c>
      <c r="U70" s="1">
        <v>2</v>
      </c>
      <c r="V70" s="1">
        <v>29.301536560058594</v>
      </c>
      <c r="W70" s="1">
        <v>433.82379150390625</v>
      </c>
      <c r="X70" s="1">
        <v>36.605079650878906</v>
      </c>
      <c r="Y70" s="1">
        <v>29.327064514160156</v>
      </c>
      <c r="Z70" s="1">
        <v>27.807538986206055</v>
      </c>
      <c r="AA70" s="1">
        <v>5.674608051776886E-2</v>
      </c>
      <c r="AB70" s="1">
        <v>98.045745849609375</v>
      </c>
      <c r="AC70" s="1">
        <v>-206.05668640136719</v>
      </c>
      <c r="AD70" s="1">
        <v>110005</v>
      </c>
      <c r="AE70" s="1" t="s">
        <v>66</v>
      </c>
      <c r="AF70" s="1">
        <v>120</v>
      </c>
      <c r="AG70" s="1">
        <v>100</v>
      </c>
      <c r="AH70">
        <f t="shared" si="13"/>
        <v>3.7524700928214587</v>
      </c>
      <c r="AI70" s="1">
        <v>3.5889723300933838</v>
      </c>
    </row>
    <row r="71" spans="1:35" x14ac:dyDescent="0.55000000000000004">
      <c r="A71" s="1">
        <v>55</v>
      </c>
      <c r="B71" s="1" t="s">
        <v>122</v>
      </c>
      <c r="C71" s="1">
        <v>2</v>
      </c>
      <c r="D71" s="1">
        <v>573.49998718127608</v>
      </c>
      <c r="E71" s="1">
        <v>77</v>
      </c>
      <c r="F71" s="1">
        <v>3</v>
      </c>
      <c r="G71" s="1">
        <v>20</v>
      </c>
      <c r="H71">
        <f t="shared" si="7"/>
        <v>3.3070221695433029</v>
      </c>
      <c r="I71" s="1">
        <v>431.65969848632813</v>
      </c>
      <c r="J71" s="1">
        <v>36.548076629638672</v>
      </c>
      <c r="K71">
        <f t="shared" si="8"/>
        <v>0.32312279340531669</v>
      </c>
      <c r="L71">
        <f t="shared" si="9"/>
        <v>829</v>
      </c>
      <c r="M71">
        <f t="shared" si="10"/>
        <v>95.642303822885737</v>
      </c>
      <c r="N71">
        <f t="shared" si="11"/>
        <v>20.61671600341797</v>
      </c>
      <c r="O71" s="1">
        <v>87.594009399414063</v>
      </c>
      <c r="P71">
        <f t="shared" si="12"/>
        <v>27.832878112792969</v>
      </c>
      <c r="Q71" s="1">
        <v>0.81492924690246582</v>
      </c>
      <c r="R71" s="1">
        <v>2.085648849606514E-2</v>
      </c>
      <c r="S71" s="1">
        <v>0</v>
      </c>
      <c r="T71" s="1">
        <v>0</v>
      </c>
      <c r="U71" s="1">
        <v>2</v>
      </c>
      <c r="V71" s="1">
        <v>29.319595336914063</v>
      </c>
      <c r="W71" s="1">
        <v>435.97100830078125</v>
      </c>
      <c r="X71" s="1">
        <v>36.659084320068359</v>
      </c>
      <c r="Y71" s="1">
        <v>29.347341537475586</v>
      </c>
      <c r="Z71" s="1">
        <v>27.832878112792969</v>
      </c>
      <c r="AA71" s="1">
        <v>0.26481437683105469</v>
      </c>
      <c r="AB71" s="1">
        <v>98.045585632324219</v>
      </c>
      <c r="AC71" s="1">
        <v>-206.16716003417969</v>
      </c>
      <c r="AD71" s="1">
        <v>110005</v>
      </c>
      <c r="AE71" s="1" t="s">
        <v>97</v>
      </c>
      <c r="AF71" s="1">
        <v>120</v>
      </c>
      <c r="AG71" s="1">
        <v>100</v>
      </c>
      <c r="AH71">
        <f t="shared" si="13"/>
        <v>3.7580247068370189</v>
      </c>
      <c r="AI71" s="1">
        <v>3.5942614078521729</v>
      </c>
    </row>
    <row r="72" spans="1:35" x14ac:dyDescent="0.55000000000000004">
      <c r="A72" s="1">
        <v>56</v>
      </c>
      <c r="B72" s="1" t="s">
        <v>123</v>
      </c>
      <c r="C72" s="1">
        <v>2</v>
      </c>
      <c r="D72" s="1">
        <v>575.99998712539673</v>
      </c>
      <c r="E72" s="1">
        <v>77</v>
      </c>
      <c r="F72" s="1">
        <v>3</v>
      </c>
      <c r="G72" s="1">
        <v>20</v>
      </c>
      <c r="H72">
        <f t="shared" si="7"/>
        <v>3.2759617092711122</v>
      </c>
      <c r="I72" s="1">
        <v>433.67617797851563</v>
      </c>
      <c r="J72" s="1">
        <v>36.597335815429688</v>
      </c>
      <c r="K72">
        <f t="shared" si="8"/>
        <v>0.32008793540525948</v>
      </c>
      <c r="L72">
        <f t="shared" si="9"/>
        <v>829</v>
      </c>
      <c r="M72">
        <f t="shared" si="10"/>
        <v>95.702212194660859</v>
      </c>
      <c r="N72">
        <f t="shared" si="11"/>
        <v>20.596176147460938</v>
      </c>
      <c r="O72" s="1">
        <v>87.622474670410156</v>
      </c>
      <c r="P72">
        <f t="shared" si="12"/>
        <v>27.841806411743164</v>
      </c>
      <c r="Q72" s="1">
        <v>0.80749672651290894</v>
      </c>
      <c r="R72" s="1">
        <v>2.0149070769548416E-2</v>
      </c>
      <c r="S72" s="1">
        <v>0</v>
      </c>
      <c r="T72" s="1">
        <v>0</v>
      </c>
      <c r="U72" s="1">
        <v>2</v>
      </c>
      <c r="V72" s="1">
        <v>29.336801528930664</v>
      </c>
      <c r="W72" s="1">
        <v>437.87884521484375</v>
      </c>
      <c r="X72" s="1">
        <v>36.701648712158203</v>
      </c>
      <c r="Y72" s="1">
        <v>29.361591339111328</v>
      </c>
      <c r="Z72" s="1">
        <v>27.841806411743164</v>
      </c>
      <c r="AA72" s="1">
        <v>8.5123218595981598E-2</v>
      </c>
      <c r="AB72" s="1">
        <v>98.044296264648438</v>
      </c>
      <c r="AC72" s="1">
        <v>-205.96176147460938</v>
      </c>
      <c r="AD72" s="1">
        <v>110005</v>
      </c>
      <c r="AE72" s="1" t="s">
        <v>124</v>
      </c>
      <c r="AF72" s="1">
        <v>120</v>
      </c>
      <c r="AG72" s="1">
        <v>100</v>
      </c>
      <c r="AH72">
        <f t="shared" si="13"/>
        <v>3.75998359626514</v>
      </c>
      <c r="AI72" s="1">
        <v>3.5983874797821045</v>
      </c>
    </row>
    <row r="73" spans="1:35" x14ac:dyDescent="0.55000000000000004">
      <c r="A73" s="1">
        <v>57</v>
      </c>
      <c r="B73" s="1" t="s">
        <v>125</v>
      </c>
      <c r="C73" s="1">
        <v>2</v>
      </c>
      <c r="D73" s="1">
        <v>578.49998706951737</v>
      </c>
      <c r="E73" s="1">
        <v>77</v>
      </c>
      <c r="F73" s="1">
        <v>3</v>
      </c>
      <c r="G73" s="1">
        <v>20</v>
      </c>
      <c r="H73">
        <f t="shared" ref="H73:H105" si="14">K73*L73/$A$9</f>
        <v>3.2147976061505448</v>
      </c>
      <c r="I73" s="1">
        <v>435.677490234375</v>
      </c>
      <c r="J73" s="1">
        <v>36.645683288574219</v>
      </c>
      <c r="K73">
        <f t="shared" ref="K73:K105" si="15">IF(F73=3,AB73*1.2028/(P73+273)*(R73/(1000-J73)*I73+Q73),IF(F73=4,(S73*I73+T73),0))</f>
        <v>0.31411170820047546</v>
      </c>
      <c r="L73">
        <f t="shared" ref="L73:L105" si="16">($I$9-$A$9*U73)</f>
        <v>829</v>
      </c>
      <c r="M73">
        <f t="shared" ref="M73:M105" si="17">100*AI73/AH73</f>
        <v>95.755480933683913</v>
      </c>
      <c r="N73">
        <f t="shared" ref="N73:N105" si="18">AC73/-10</f>
        <v>20.597726440429689</v>
      </c>
      <c r="O73" s="1">
        <v>87.677947998046875</v>
      </c>
      <c r="P73">
        <f t="shared" ref="P73:P105" si="19">Z73</f>
        <v>27.856889724731445</v>
      </c>
      <c r="Q73" s="1">
        <v>0.7927747368812561</v>
      </c>
      <c r="R73" s="1">
        <v>1.8994852900505066E-2</v>
      </c>
      <c r="S73" s="1">
        <v>0</v>
      </c>
      <c r="T73" s="1">
        <v>0</v>
      </c>
      <c r="U73" s="1">
        <v>2</v>
      </c>
      <c r="V73" s="1">
        <v>29.354555130004883</v>
      </c>
      <c r="W73" s="1">
        <v>439.90838623046875</v>
      </c>
      <c r="X73" s="1">
        <v>36.754600524902344</v>
      </c>
      <c r="Y73" s="1">
        <v>29.375522613525391</v>
      </c>
      <c r="Z73" s="1">
        <v>27.856889724731445</v>
      </c>
      <c r="AA73" s="1">
        <v>9.9301546812057495E-2</v>
      </c>
      <c r="AB73" s="1">
        <v>98.043815612792969</v>
      </c>
      <c r="AC73" s="1">
        <v>-205.97726440429688</v>
      </c>
      <c r="AD73" s="1">
        <v>110005</v>
      </c>
      <c r="AE73" s="1" t="s">
        <v>126</v>
      </c>
      <c r="AF73" s="1">
        <v>120</v>
      </c>
      <c r="AG73" s="1">
        <v>100</v>
      </c>
      <c r="AH73">
        <f t="shared" ref="AH73:AH105" si="20">0.61365*EXP(17.502*P73/(240.97+P73))</f>
        <v>3.7632949339414612</v>
      </c>
      <c r="AI73" s="1">
        <v>3.6035611629486084</v>
      </c>
    </row>
    <row r="74" spans="1:35" x14ac:dyDescent="0.55000000000000004">
      <c r="A74" s="1">
        <v>58</v>
      </c>
      <c r="B74" s="1" t="s">
        <v>127</v>
      </c>
      <c r="C74" s="1">
        <v>2</v>
      </c>
      <c r="D74" s="1">
        <v>579.49998704716563</v>
      </c>
      <c r="E74" s="1">
        <v>77</v>
      </c>
      <c r="F74" s="1">
        <v>4</v>
      </c>
      <c r="G74" s="1">
        <v>42</v>
      </c>
      <c r="H74">
        <f t="shared" si="14"/>
        <v>3.2778554941262739</v>
      </c>
      <c r="I74" s="1">
        <v>430</v>
      </c>
      <c r="J74" s="1">
        <v>36.655975341796875</v>
      </c>
      <c r="K74">
        <f t="shared" si="15"/>
        <v>0.32027297349122819</v>
      </c>
      <c r="L74">
        <f t="shared" si="16"/>
        <v>829</v>
      </c>
      <c r="M74">
        <f t="shared" si="17"/>
        <v>95.708561342096914</v>
      </c>
      <c r="N74">
        <f t="shared" si="18"/>
        <v>20.582473754882813</v>
      </c>
      <c r="O74" s="1">
        <v>87.676246643066406</v>
      </c>
      <c r="P74">
        <f t="shared" si="19"/>
        <v>27.872838973999023</v>
      </c>
      <c r="Q74" s="1">
        <v>0.79466533660888672</v>
      </c>
      <c r="R74" s="1">
        <v>1.9044524058699608E-2</v>
      </c>
      <c r="S74" s="1">
        <v>4.5684930228162557E-5</v>
      </c>
      <c r="T74" s="1">
        <v>0.30062845349311829</v>
      </c>
      <c r="U74" s="1">
        <v>2</v>
      </c>
      <c r="V74" s="1">
        <v>29.361171722412109</v>
      </c>
      <c r="W74" s="1">
        <v>440.61679077148438</v>
      </c>
      <c r="X74" s="1">
        <v>36.770347595214844</v>
      </c>
      <c r="Y74" s="1">
        <v>29.383493423461914</v>
      </c>
      <c r="Z74" s="1">
        <v>27.872838973999023</v>
      </c>
      <c r="AA74" s="1">
        <v>0.15605586767196655</v>
      </c>
      <c r="AB74" s="1">
        <v>98.045013427734375</v>
      </c>
      <c r="AC74" s="1">
        <v>-205.82473754882813</v>
      </c>
      <c r="AD74" s="1">
        <v>110005</v>
      </c>
      <c r="AE74" s="1" t="s">
        <v>70</v>
      </c>
      <c r="AF74" s="1">
        <v>120</v>
      </c>
      <c r="AG74" s="1">
        <v>100</v>
      </c>
      <c r="AH74">
        <f t="shared" si="20"/>
        <v>3.7667991437233082</v>
      </c>
      <c r="AI74" s="1">
        <v>3.6051492691040039</v>
      </c>
    </row>
    <row r="75" spans="1:35" x14ac:dyDescent="0.55000000000000004">
      <c r="A75" s="1">
        <v>59</v>
      </c>
      <c r="B75" s="1" t="s">
        <v>128</v>
      </c>
      <c r="C75" s="1">
        <v>2</v>
      </c>
      <c r="D75" s="1">
        <v>617.99998618662357</v>
      </c>
      <c r="E75" s="1">
        <v>77</v>
      </c>
      <c r="F75" s="1">
        <v>3</v>
      </c>
      <c r="G75" s="1">
        <v>8</v>
      </c>
      <c r="H75">
        <f t="shared" si="14"/>
        <v>3.1236710482257029</v>
      </c>
      <c r="I75" s="1">
        <v>422.15325927734375</v>
      </c>
      <c r="J75" s="1">
        <v>37.245346069335938</v>
      </c>
      <c r="K75">
        <f t="shared" si="15"/>
        <v>0.30520790700395889</v>
      </c>
      <c r="L75">
        <f t="shared" si="16"/>
        <v>829</v>
      </c>
      <c r="M75">
        <f t="shared" si="17"/>
        <v>95.961320252918767</v>
      </c>
      <c r="N75">
        <f t="shared" si="18"/>
        <v>20.512734985351564</v>
      </c>
      <c r="O75" s="1">
        <v>87.621452331542969</v>
      </c>
      <c r="P75">
        <f t="shared" si="19"/>
        <v>28.064088821411133</v>
      </c>
      <c r="Q75" s="1">
        <v>0.7732195258140564</v>
      </c>
      <c r="R75" s="1">
        <v>1.3590040616691113E-2</v>
      </c>
      <c r="S75" s="1">
        <v>0</v>
      </c>
      <c r="T75" s="1">
        <v>0</v>
      </c>
      <c r="U75" s="1">
        <v>2</v>
      </c>
      <c r="V75" s="1">
        <v>29.621204376220703</v>
      </c>
      <c r="W75" s="1">
        <v>423.96893310546875</v>
      </c>
      <c r="X75" s="1">
        <v>37.280998229980469</v>
      </c>
      <c r="Y75" s="1">
        <v>29.633535385131836</v>
      </c>
      <c r="Z75" s="1">
        <v>28.064088821411133</v>
      </c>
      <c r="AA75" s="1">
        <v>3.3100679516792297E-2</v>
      </c>
      <c r="AB75" s="1">
        <v>98.044746398925781</v>
      </c>
      <c r="AC75" s="1">
        <v>-205.12734985351563</v>
      </c>
      <c r="AD75" s="1">
        <v>110005</v>
      </c>
      <c r="AE75" s="1" t="s">
        <v>56</v>
      </c>
      <c r="AF75" s="1">
        <v>120</v>
      </c>
      <c r="AG75" s="1">
        <v>100</v>
      </c>
      <c r="AH75">
        <f t="shared" si="20"/>
        <v>3.8090409296249104</v>
      </c>
      <c r="AI75" s="1">
        <v>3.6552059650421143</v>
      </c>
    </row>
    <row r="76" spans="1:35" x14ac:dyDescent="0.55000000000000004">
      <c r="A76" s="1">
        <v>60</v>
      </c>
      <c r="B76" s="1" t="s">
        <v>129</v>
      </c>
      <c r="C76" s="1">
        <v>2</v>
      </c>
      <c r="D76" s="1">
        <v>620.49998613074422</v>
      </c>
      <c r="E76" s="1">
        <v>77</v>
      </c>
      <c r="F76" s="1">
        <v>3</v>
      </c>
      <c r="G76" s="1">
        <v>13</v>
      </c>
      <c r="H76">
        <f t="shared" si="14"/>
        <v>3.3164494170623429</v>
      </c>
      <c r="I76" s="1">
        <v>423.1910400390625</v>
      </c>
      <c r="J76" s="1">
        <v>37.265487670898438</v>
      </c>
      <c r="K76">
        <f t="shared" si="15"/>
        <v>0.3240439116791915</v>
      </c>
      <c r="L76">
        <f t="shared" si="16"/>
        <v>829</v>
      </c>
      <c r="M76">
        <f t="shared" si="17"/>
        <v>95.994652060266205</v>
      </c>
      <c r="N76">
        <f t="shared" si="18"/>
        <v>20.531671142578126</v>
      </c>
      <c r="O76" s="1">
        <v>87.630683898925781</v>
      </c>
      <c r="P76">
        <f t="shared" si="19"/>
        <v>28.076517105102539</v>
      </c>
      <c r="Q76" s="1">
        <v>0.82035678625106812</v>
      </c>
      <c r="R76" s="1">
        <v>1.5798380598425865E-2</v>
      </c>
      <c r="S76" s="1">
        <v>0</v>
      </c>
      <c r="T76" s="1">
        <v>0</v>
      </c>
      <c r="U76" s="1">
        <v>2</v>
      </c>
      <c r="V76" s="1">
        <v>29.639577865600586</v>
      </c>
      <c r="W76" s="1">
        <v>425.97879028320313</v>
      </c>
      <c r="X76" s="1">
        <v>37.321022033691406</v>
      </c>
      <c r="Y76" s="1">
        <v>29.650310516357422</v>
      </c>
      <c r="Z76" s="1">
        <v>28.076517105102539</v>
      </c>
      <c r="AA76" s="1">
        <v>3.7830721586942673E-2</v>
      </c>
      <c r="AB76" s="1">
        <v>98.044586181640625</v>
      </c>
      <c r="AC76" s="1">
        <v>-205.31671142578125</v>
      </c>
      <c r="AD76" s="1">
        <v>110005</v>
      </c>
      <c r="AE76" s="1" t="s">
        <v>58</v>
      </c>
      <c r="AF76" s="1">
        <v>120</v>
      </c>
      <c r="AG76" s="1">
        <v>100</v>
      </c>
      <c r="AH76">
        <f t="shared" si="20"/>
        <v>3.8118002366344546</v>
      </c>
      <c r="AI76" s="1">
        <v>3.6591243743896484</v>
      </c>
    </row>
    <row r="77" spans="1:35" x14ac:dyDescent="0.55000000000000004">
      <c r="A77" s="1">
        <v>61</v>
      </c>
      <c r="B77" s="1" t="s">
        <v>130</v>
      </c>
      <c r="C77" s="1">
        <v>2</v>
      </c>
      <c r="D77" s="1">
        <v>622.99998607486486</v>
      </c>
      <c r="E77" s="1">
        <v>77</v>
      </c>
      <c r="F77" s="1">
        <v>3</v>
      </c>
      <c r="G77" s="1">
        <v>18</v>
      </c>
      <c r="H77">
        <f t="shared" si="14"/>
        <v>3.2649196910148008</v>
      </c>
      <c r="I77" s="1">
        <v>424.19122314453125</v>
      </c>
      <c r="J77" s="1">
        <v>37.283580780029297</v>
      </c>
      <c r="K77">
        <f t="shared" si="15"/>
        <v>0.31900904097973326</v>
      </c>
      <c r="L77">
        <f t="shared" si="16"/>
        <v>829</v>
      </c>
      <c r="M77">
        <f t="shared" si="17"/>
        <v>96.057505206627255</v>
      </c>
      <c r="N77">
        <f t="shared" si="18"/>
        <v>20.500131225585939</v>
      </c>
      <c r="O77" s="1">
        <v>87.612403869628906</v>
      </c>
      <c r="P77">
        <f t="shared" si="19"/>
        <v>28.076412200927734</v>
      </c>
      <c r="Q77" s="1">
        <v>0.80793428421020508</v>
      </c>
      <c r="R77" s="1">
        <v>1.477519329637289E-2</v>
      </c>
      <c r="S77" s="1">
        <v>0</v>
      </c>
      <c r="T77" s="1">
        <v>0</v>
      </c>
      <c r="U77" s="1">
        <v>2</v>
      </c>
      <c r="V77" s="1">
        <v>29.655080795288086</v>
      </c>
      <c r="W77" s="1">
        <v>428.10147094726563</v>
      </c>
      <c r="X77" s="1">
        <v>37.345130920410156</v>
      </c>
      <c r="Y77" s="1">
        <v>29.665193557739258</v>
      </c>
      <c r="Z77" s="1">
        <v>28.076412200927734</v>
      </c>
      <c r="AA77" s="1">
        <v>0.37829414010047913</v>
      </c>
      <c r="AB77" s="1">
        <v>98.044853210449219</v>
      </c>
      <c r="AC77" s="1">
        <v>-205.00131225585938</v>
      </c>
      <c r="AD77" s="1">
        <v>110005</v>
      </c>
      <c r="AE77" s="1" t="s">
        <v>60</v>
      </c>
      <c r="AF77" s="1">
        <v>120</v>
      </c>
      <c r="AG77" s="1">
        <v>100</v>
      </c>
      <c r="AH77">
        <f t="shared" si="20"/>
        <v>3.8117769386873355</v>
      </c>
      <c r="AI77" s="1">
        <v>3.6614978313446045</v>
      </c>
    </row>
    <row r="78" spans="1:35" x14ac:dyDescent="0.55000000000000004">
      <c r="A78" s="1">
        <v>62</v>
      </c>
      <c r="B78" s="1" t="s">
        <v>131</v>
      </c>
      <c r="C78" s="1">
        <v>2</v>
      </c>
      <c r="D78" s="1">
        <v>625.49998601898551</v>
      </c>
      <c r="E78" s="1">
        <v>77</v>
      </c>
      <c r="F78" s="1">
        <v>3</v>
      </c>
      <c r="G78" s="1">
        <v>20</v>
      </c>
      <c r="H78">
        <f t="shared" si="14"/>
        <v>3.3008622649854358</v>
      </c>
      <c r="I78" s="1">
        <v>425.81240844726563</v>
      </c>
      <c r="J78" s="1">
        <v>37.312694549560547</v>
      </c>
      <c r="K78">
        <f t="shared" si="15"/>
        <v>0.32252092094550094</v>
      </c>
      <c r="L78">
        <f t="shared" si="16"/>
        <v>829</v>
      </c>
      <c r="M78">
        <f t="shared" si="17"/>
        <v>96.130131256436997</v>
      </c>
      <c r="N78">
        <f t="shared" si="18"/>
        <v>20.49815216064453</v>
      </c>
      <c r="O78" s="1">
        <v>87.658111572265625</v>
      </c>
      <c r="P78">
        <f t="shared" si="19"/>
        <v>28.089527130126953</v>
      </c>
      <c r="Q78" s="1">
        <v>0.8166319727897644</v>
      </c>
      <c r="R78" s="1">
        <v>1.5399646013975143E-2</v>
      </c>
      <c r="S78" s="1">
        <v>0</v>
      </c>
      <c r="T78" s="1">
        <v>0</v>
      </c>
      <c r="U78" s="1">
        <v>2</v>
      </c>
      <c r="V78" s="1">
        <v>29.672172546386719</v>
      </c>
      <c r="W78" s="1">
        <v>430.13238525390625</v>
      </c>
      <c r="X78" s="1">
        <v>37.401802062988281</v>
      </c>
      <c r="Y78" s="1">
        <v>29.682531356811523</v>
      </c>
      <c r="Z78" s="1">
        <v>28.089527130126953</v>
      </c>
      <c r="AA78" s="1">
        <v>0.10876379162073135</v>
      </c>
      <c r="AB78" s="1">
        <v>98.045196533203125</v>
      </c>
      <c r="AC78" s="1">
        <v>-204.98152160644531</v>
      </c>
      <c r="AD78" s="1">
        <v>110005</v>
      </c>
      <c r="AE78" s="1" t="s">
        <v>62</v>
      </c>
      <c r="AF78" s="1">
        <v>120</v>
      </c>
      <c r="AG78" s="1">
        <v>100</v>
      </c>
      <c r="AH78">
        <f t="shared" si="20"/>
        <v>3.8146905689242843</v>
      </c>
      <c r="AI78" s="1">
        <v>3.6670670509338379</v>
      </c>
    </row>
    <row r="79" spans="1:35" x14ac:dyDescent="0.55000000000000004">
      <c r="A79" s="1">
        <v>63</v>
      </c>
      <c r="B79" s="1" t="s">
        <v>132</v>
      </c>
      <c r="C79" s="1">
        <v>2</v>
      </c>
      <c r="D79" s="1">
        <v>627.99998596310616</v>
      </c>
      <c r="E79" s="1">
        <v>77</v>
      </c>
      <c r="F79" s="1">
        <v>3</v>
      </c>
      <c r="G79" s="1">
        <v>20</v>
      </c>
      <c r="H79">
        <f t="shared" si="14"/>
        <v>3.2382046066943579</v>
      </c>
      <c r="I79" s="1">
        <v>427.84054565429688</v>
      </c>
      <c r="J79" s="1">
        <v>37.351825714111328</v>
      </c>
      <c r="K79">
        <f t="shared" si="15"/>
        <v>0.31639876132960554</v>
      </c>
      <c r="L79">
        <f t="shared" si="16"/>
        <v>829</v>
      </c>
      <c r="M79">
        <f t="shared" si="17"/>
        <v>96.023875564912174</v>
      </c>
      <c r="N79">
        <f t="shared" si="18"/>
        <v>20.504437255859376</v>
      </c>
      <c r="O79" s="1">
        <v>87.611717224121094</v>
      </c>
      <c r="P79">
        <f t="shared" si="19"/>
        <v>28.114116668701172</v>
      </c>
      <c r="Q79" s="1">
        <v>0.8012617826461792</v>
      </c>
      <c r="R79" s="1">
        <v>1.491798460483551E-2</v>
      </c>
      <c r="S79" s="1">
        <v>0</v>
      </c>
      <c r="T79" s="1">
        <v>0</v>
      </c>
      <c r="U79" s="1">
        <v>2</v>
      </c>
      <c r="V79" s="1">
        <v>29.69061279296875</v>
      </c>
      <c r="W79" s="1">
        <v>431.81524658203125</v>
      </c>
      <c r="X79" s="1">
        <v>37.414630889892578</v>
      </c>
      <c r="Y79" s="1">
        <v>29.697397232055664</v>
      </c>
      <c r="Z79" s="1">
        <v>28.114116668701172</v>
      </c>
      <c r="AA79" s="1">
        <v>0.24589848518371582</v>
      </c>
      <c r="AB79" s="1">
        <v>98.043586730957031</v>
      </c>
      <c r="AC79" s="1">
        <v>-205.04437255859375</v>
      </c>
      <c r="AD79" s="1">
        <v>110005</v>
      </c>
      <c r="AE79" s="1" t="s">
        <v>64</v>
      </c>
      <c r="AF79" s="1">
        <v>120</v>
      </c>
      <c r="AG79" s="1">
        <v>100</v>
      </c>
      <c r="AH79">
        <f t="shared" si="20"/>
        <v>3.8201586506038678</v>
      </c>
      <c r="AI79" s="1">
        <v>3.6682643890380859</v>
      </c>
    </row>
    <row r="80" spans="1:35" x14ac:dyDescent="0.55000000000000004">
      <c r="A80" s="1">
        <v>64</v>
      </c>
      <c r="B80" s="1" t="s">
        <v>133</v>
      </c>
      <c r="C80" s="1">
        <v>2</v>
      </c>
      <c r="D80" s="1">
        <v>630.4999859072268</v>
      </c>
      <c r="E80" s="1">
        <v>77</v>
      </c>
      <c r="F80" s="1">
        <v>3</v>
      </c>
      <c r="G80" s="1">
        <v>20</v>
      </c>
      <c r="H80">
        <f t="shared" si="14"/>
        <v>3.2022180017016768</v>
      </c>
      <c r="I80" s="1">
        <v>429.81515502929688</v>
      </c>
      <c r="J80" s="1">
        <v>37.384914398193359</v>
      </c>
      <c r="K80">
        <f t="shared" si="15"/>
        <v>0.31288257917712398</v>
      </c>
      <c r="L80">
        <f t="shared" si="16"/>
        <v>829</v>
      </c>
      <c r="M80">
        <f t="shared" si="17"/>
        <v>96.138424930523826</v>
      </c>
      <c r="N80">
        <f t="shared" si="18"/>
        <v>20.493844604492189</v>
      </c>
      <c r="O80" s="1">
        <v>87.589309692382813</v>
      </c>
      <c r="P80">
        <f t="shared" si="19"/>
        <v>28.107410430908203</v>
      </c>
      <c r="Q80" s="1">
        <v>0.79284840822219849</v>
      </c>
      <c r="R80" s="1">
        <v>1.3492286205291748E-2</v>
      </c>
      <c r="S80" s="1">
        <v>0</v>
      </c>
      <c r="T80" s="1">
        <v>0</v>
      </c>
      <c r="U80" s="1">
        <v>2</v>
      </c>
      <c r="V80" s="1">
        <v>29.707500457763672</v>
      </c>
      <c r="W80" s="1">
        <v>434.0478515625</v>
      </c>
      <c r="X80" s="1">
        <v>37.443550109863281</v>
      </c>
      <c r="Y80" s="1">
        <v>29.715764999389648</v>
      </c>
      <c r="Z80" s="1">
        <v>28.107410430908203</v>
      </c>
      <c r="AA80" s="1">
        <v>0.26482027769088745</v>
      </c>
      <c r="AB80" s="1">
        <v>98.046424865722656</v>
      </c>
      <c r="AC80" s="1">
        <v>-204.93844604492188</v>
      </c>
      <c r="AD80" s="1">
        <v>110005</v>
      </c>
      <c r="AE80" s="1" t="s">
        <v>66</v>
      </c>
      <c r="AF80" s="1">
        <v>120</v>
      </c>
      <c r="AG80" s="1">
        <v>100</v>
      </c>
      <c r="AH80">
        <f t="shared" si="20"/>
        <v>3.818666677886708</v>
      </c>
      <c r="AI80" s="1">
        <v>3.671205997467041</v>
      </c>
    </row>
    <row r="81" spans="1:35" x14ac:dyDescent="0.55000000000000004">
      <c r="A81" s="1">
        <v>65</v>
      </c>
      <c r="B81" s="1" t="s">
        <v>134</v>
      </c>
      <c r="C81" s="1">
        <v>2</v>
      </c>
      <c r="D81" s="1">
        <v>632.99998585134745</v>
      </c>
      <c r="E81" s="1">
        <v>77</v>
      </c>
      <c r="F81" s="1">
        <v>3</v>
      </c>
      <c r="G81" s="1">
        <v>20</v>
      </c>
      <c r="H81">
        <f t="shared" si="14"/>
        <v>3.2137090576562146</v>
      </c>
      <c r="I81" s="1">
        <v>431.84027099609375</v>
      </c>
      <c r="J81" s="1">
        <v>37.418376922607422</v>
      </c>
      <c r="K81">
        <f t="shared" si="15"/>
        <v>0.31400534821490156</v>
      </c>
      <c r="L81">
        <f t="shared" si="16"/>
        <v>829</v>
      </c>
      <c r="M81">
        <f t="shared" si="17"/>
        <v>96.003648706467715</v>
      </c>
      <c r="N81">
        <f t="shared" si="18"/>
        <v>20.484690856933593</v>
      </c>
      <c r="O81" s="1">
        <v>87.62158203125</v>
      </c>
      <c r="P81">
        <f t="shared" si="19"/>
        <v>28.151975631713867</v>
      </c>
      <c r="Q81" s="1">
        <v>0.79624563455581665</v>
      </c>
      <c r="R81" s="1">
        <v>1.2520152144134045E-2</v>
      </c>
      <c r="S81" s="1">
        <v>0</v>
      </c>
      <c r="T81" s="1">
        <v>0</v>
      </c>
      <c r="U81" s="1">
        <v>2</v>
      </c>
      <c r="V81" s="1">
        <v>29.724660873413086</v>
      </c>
      <c r="W81" s="1">
        <v>435.94940185546875</v>
      </c>
      <c r="X81" s="1">
        <v>37.488430023193359</v>
      </c>
      <c r="Y81" s="1">
        <v>29.730085372924805</v>
      </c>
      <c r="Z81" s="1">
        <v>28.151975631713867</v>
      </c>
      <c r="AA81" s="1">
        <v>6.6201388835906982E-2</v>
      </c>
      <c r="AB81" s="1">
        <v>98.0458984375</v>
      </c>
      <c r="AC81" s="1">
        <v>-204.84690856933594</v>
      </c>
      <c r="AD81" s="1">
        <v>110005</v>
      </c>
      <c r="AE81" s="1" t="s">
        <v>68</v>
      </c>
      <c r="AF81" s="1">
        <v>120</v>
      </c>
      <c r="AG81" s="1">
        <v>100</v>
      </c>
      <c r="AH81">
        <f t="shared" si="20"/>
        <v>3.8285908800155948</v>
      </c>
      <c r="AI81" s="1">
        <v>3.6755869388580322</v>
      </c>
    </row>
    <row r="82" spans="1:35" x14ac:dyDescent="0.55000000000000004">
      <c r="A82" s="1">
        <v>66</v>
      </c>
      <c r="B82" s="1" t="s">
        <v>135</v>
      </c>
      <c r="C82" s="1">
        <v>2</v>
      </c>
      <c r="D82" s="1">
        <v>635.49998579546809</v>
      </c>
      <c r="E82" s="1">
        <v>77</v>
      </c>
      <c r="F82" s="1">
        <v>3</v>
      </c>
      <c r="G82" s="1">
        <v>20</v>
      </c>
      <c r="H82">
        <f t="shared" si="14"/>
        <v>3.2519126689379427</v>
      </c>
      <c r="I82" s="1">
        <v>433.830810546875</v>
      </c>
      <c r="J82" s="1">
        <v>37.450546264648438</v>
      </c>
      <c r="K82">
        <f t="shared" si="15"/>
        <v>0.31773814979972664</v>
      </c>
      <c r="L82">
        <f t="shared" si="16"/>
        <v>829</v>
      </c>
      <c r="M82">
        <f t="shared" si="17"/>
        <v>96.150271248283332</v>
      </c>
      <c r="N82">
        <f t="shared" si="18"/>
        <v>20.469841003417969</v>
      </c>
      <c r="O82" s="1">
        <v>87.619132995605469</v>
      </c>
      <c r="P82">
        <f t="shared" si="19"/>
        <v>28.141790390014648</v>
      </c>
      <c r="Q82" s="1">
        <v>0.80592578649520874</v>
      </c>
      <c r="R82" s="1">
        <v>1.2073924764990807E-2</v>
      </c>
      <c r="S82" s="1">
        <v>0</v>
      </c>
      <c r="T82" s="1">
        <v>0</v>
      </c>
      <c r="U82" s="1">
        <v>2</v>
      </c>
      <c r="V82" s="1">
        <v>29.739753723144531</v>
      </c>
      <c r="W82" s="1">
        <v>438.09481811523438</v>
      </c>
      <c r="X82" s="1">
        <v>37.523433685302734</v>
      </c>
      <c r="Y82" s="1">
        <v>29.746784210205078</v>
      </c>
      <c r="Z82" s="1">
        <v>28.141790390014648</v>
      </c>
      <c r="AA82" s="1">
        <v>0.10403050482273102</v>
      </c>
      <c r="AB82" s="1">
        <v>98.045867919921875</v>
      </c>
      <c r="AC82" s="1">
        <v>-204.69841003417969</v>
      </c>
      <c r="AD82" s="1">
        <v>110005</v>
      </c>
      <c r="AE82" s="1" t="s">
        <v>124</v>
      </c>
      <c r="AF82" s="1">
        <v>120</v>
      </c>
      <c r="AG82" s="1">
        <v>100</v>
      </c>
      <c r="AH82">
        <f t="shared" si="20"/>
        <v>3.8263207523473199</v>
      </c>
      <c r="AI82" s="1">
        <v>3.6790177822113037</v>
      </c>
    </row>
    <row r="83" spans="1:35" x14ac:dyDescent="0.55000000000000004">
      <c r="A83" s="1">
        <v>67</v>
      </c>
      <c r="B83" s="1" t="s">
        <v>136</v>
      </c>
      <c r="C83" s="1">
        <v>2</v>
      </c>
      <c r="D83" s="1">
        <v>637.99998573958874</v>
      </c>
      <c r="E83" s="1">
        <v>77</v>
      </c>
      <c r="F83" s="1">
        <v>3</v>
      </c>
      <c r="G83" s="1">
        <v>20</v>
      </c>
      <c r="H83">
        <f t="shared" si="14"/>
        <v>3.3157460731493509</v>
      </c>
      <c r="I83" s="1">
        <v>435.8521728515625</v>
      </c>
      <c r="J83" s="1">
        <v>37.483184814453125</v>
      </c>
      <c r="K83">
        <f t="shared" si="15"/>
        <v>0.32397518929444802</v>
      </c>
      <c r="L83">
        <f t="shared" si="16"/>
        <v>829</v>
      </c>
      <c r="M83">
        <f t="shared" si="17"/>
        <v>96.213410906633499</v>
      </c>
      <c r="N83">
        <f t="shared" si="18"/>
        <v>20.461161804199218</v>
      </c>
      <c r="O83" s="1">
        <v>87.679275512695313</v>
      </c>
      <c r="P83">
        <f t="shared" si="19"/>
        <v>28.155437469482422</v>
      </c>
      <c r="Q83" s="1">
        <v>0.82066911458969116</v>
      </c>
      <c r="R83" s="1">
        <v>1.4761616475880146E-2</v>
      </c>
      <c r="S83" s="1">
        <v>0</v>
      </c>
      <c r="T83" s="1">
        <v>0</v>
      </c>
      <c r="U83" s="1">
        <v>2</v>
      </c>
      <c r="V83" s="1">
        <v>29.756994247436523</v>
      </c>
      <c r="W83" s="1">
        <v>440.17544555664063</v>
      </c>
      <c r="X83" s="1">
        <v>37.578910827636719</v>
      </c>
      <c r="Y83" s="1">
        <v>29.760078430175781</v>
      </c>
      <c r="Z83" s="1">
        <v>28.155437469482422</v>
      </c>
      <c r="AA83" s="1">
        <v>6.1469655483961105E-2</v>
      </c>
      <c r="AB83" s="1">
        <v>98.043296813964844</v>
      </c>
      <c r="AC83" s="1">
        <v>-204.61161804199219</v>
      </c>
      <c r="AD83" s="1">
        <v>110005</v>
      </c>
      <c r="AE83" s="1" t="s">
        <v>137</v>
      </c>
      <c r="AF83" s="1">
        <v>120</v>
      </c>
      <c r="AG83" s="1">
        <v>100</v>
      </c>
      <c r="AH83">
        <f t="shared" si="20"/>
        <v>3.8293627358515878</v>
      </c>
      <c r="AI83" s="1">
        <v>3.6843605041503906</v>
      </c>
    </row>
    <row r="84" spans="1:35" x14ac:dyDescent="0.55000000000000004">
      <c r="A84" s="1">
        <v>68</v>
      </c>
      <c r="B84" s="1" t="s">
        <v>138</v>
      </c>
      <c r="C84" s="1">
        <v>2</v>
      </c>
      <c r="D84" s="1">
        <v>638.49998572841287</v>
      </c>
      <c r="E84" s="1">
        <v>77</v>
      </c>
      <c r="F84" s="1">
        <v>4</v>
      </c>
      <c r="G84" s="1">
        <v>41</v>
      </c>
      <c r="H84">
        <f t="shared" si="14"/>
        <v>3.2503002510419283</v>
      </c>
      <c r="I84" s="1">
        <v>430</v>
      </c>
      <c r="J84" s="1">
        <v>37.483184814453125</v>
      </c>
      <c r="K84">
        <f t="shared" si="15"/>
        <v>0.31758060353968176</v>
      </c>
      <c r="L84">
        <f t="shared" si="16"/>
        <v>829</v>
      </c>
      <c r="M84">
        <f t="shared" si="17"/>
        <v>96.192510084483459</v>
      </c>
      <c r="N84">
        <f t="shared" si="18"/>
        <v>20.486788940429687</v>
      </c>
      <c r="O84" s="1">
        <v>87.666839599609375</v>
      </c>
      <c r="P84">
        <f t="shared" si="19"/>
        <v>28.159744262695313</v>
      </c>
      <c r="Q84" s="1">
        <v>0.82066911458969116</v>
      </c>
      <c r="R84" s="1">
        <v>1.4761616475880146E-2</v>
      </c>
      <c r="S84" s="1">
        <v>2.1034948076703586E-5</v>
      </c>
      <c r="T84" s="1">
        <v>0.30853557586669922</v>
      </c>
      <c r="U84" s="1">
        <v>2</v>
      </c>
      <c r="V84" s="1">
        <v>29.756834030151367</v>
      </c>
      <c r="W84" s="1">
        <v>440.58486938476563</v>
      </c>
      <c r="X84" s="1">
        <v>37.580341339111328</v>
      </c>
      <c r="Y84" s="1">
        <v>29.763124465942383</v>
      </c>
      <c r="Z84" s="1">
        <v>28.159744262695313</v>
      </c>
      <c r="AA84" s="1">
        <v>9.4568870961666107E-2</v>
      </c>
      <c r="AB84" s="1">
        <v>98.042854309082031</v>
      </c>
      <c r="AC84" s="1">
        <v>-204.86788940429688</v>
      </c>
      <c r="AD84" s="1">
        <v>110005</v>
      </c>
      <c r="AE84" s="1" t="s">
        <v>70</v>
      </c>
      <c r="AF84" s="1">
        <v>120</v>
      </c>
      <c r="AG84" s="1">
        <v>100</v>
      </c>
      <c r="AH84">
        <f t="shared" si="20"/>
        <v>3.8303231735385381</v>
      </c>
      <c r="AI84" s="1">
        <v>3.6844840049743652</v>
      </c>
    </row>
    <row r="85" spans="1:35" x14ac:dyDescent="0.55000000000000004">
      <c r="A85" s="1">
        <v>69</v>
      </c>
      <c r="B85" s="1" t="s">
        <v>139</v>
      </c>
      <c r="C85" s="1">
        <v>2</v>
      </c>
      <c r="D85" s="1">
        <v>676.99998486787081</v>
      </c>
      <c r="E85" s="1">
        <v>77</v>
      </c>
      <c r="F85" s="1">
        <v>3</v>
      </c>
      <c r="G85" s="1">
        <v>8</v>
      </c>
      <c r="H85">
        <f t="shared" si="14"/>
        <v>3.5587768574661576</v>
      </c>
      <c r="I85" s="1">
        <v>422.219482421875</v>
      </c>
      <c r="J85" s="1">
        <v>37.859458923339844</v>
      </c>
      <c r="K85">
        <f t="shared" si="15"/>
        <v>0.34772126110344848</v>
      </c>
      <c r="L85">
        <f t="shared" si="16"/>
        <v>829</v>
      </c>
      <c r="M85">
        <f t="shared" si="17"/>
        <v>96.164118707002203</v>
      </c>
      <c r="N85">
        <f t="shared" si="18"/>
        <v>20.337474060058593</v>
      </c>
      <c r="O85" s="1">
        <v>87.244560241699219</v>
      </c>
      <c r="P85">
        <f t="shared" si="19"/>
        <v>28.303630828857422</v>
      </c>
      <c r="Q85" s="1">
        <v>0.88221454620361328</v>
      </c>
      <c r="R85" s="1">
        <v>1.4109021052718163E-2</v>
      </c>
      <c r="S85" s="1">
        <v>0</v>
      </c>
      <c r="T85" s="1">
        <v>0</v>
      </c>
      <c r="U85" s="1">
        <v>2</v>
      </c>
      <c r="V85" s="1">
        <v>29.980718612670898</v>
      </c>
      <c r="W85" s="1">
        <v>424.2127685546875</v>
      </c>
      <c r="X85" s="1">
        <v>37.883876800537109</v>
      </c>
      <c r="Y85" s="1">
        <v>29.987625122070313</v>
      </c>
      <c r="Z85" s="1">
        <v>28.303630828857422</v>
      </c>
      <c r="AA85" s="1">
        <v>0.11821947246789932</v>
      </c>
      <c r="AB85" s="1">
        <v>98.046180725097656</v>
      </c>
      <c r="AC85" s="1">
        <v>-203.37474060058594</v>
      </c>
      <c r="AD85" s="1">
        <v>110005</v>
      </c>
      <c r="AE85" s="1" t="s">
        <v>56</v>
      </c>
      <c r="AF85" s="1">
        <v>120</v>
      </c>
      <c r="AG85" s="1">
        <v>100</v>
      </c>
      <c r="AH85">
        <f t="shared" si="20"/>
        <v>3.8625316650208168</v>
      </c>
      <c r="AI85" s="1">
        <v>3.714369535446167</v>
      </c>
    </row>
    <row r="86" spans="1:35" x14ac:dyDescent="0.55000000000000004">
      <c r="A86" s="1">
        <v>70</v>
      </c>
      <c r="B86" s="1" t="s">
        <v>140</v>
      </c>
      <c r="C86" s="1">
        <v>2</v>
      </c>
      <c r="D86" s="1">
        <v>679.49998481199145</v>
      </c>
      <c r="E86" s="1">
        <v>77</v>
      </c>
      <c r="F86" s="1">
        <v>3</v>
      </c>
      <c r="G86" s="1">
        <v>13</v>
      </c>
      <c r="H86">
        <f t="shared" si="14"/>
        <v>3.3964934535289206</v>
      </c>
      <c r="I86" s="1">
        <v>423.26873779296875</v>
      </c>
      <c r="J86" s="1">
        <v>37.872295379638672</v>
      </c>
      <c r="K86">
        <f t="shared" si="15"/>
        <v>0.33186486096000306</v>
      </c>
      <c r="L86">
        <f t="shared" si="16"/>
        <v>829</v>
      </c>
      <c r="M86">
        <f t="shared" si="17"/>
        <v>96.072003149533856</v>
      </c>
      <c r="N86">
        <f t="shared" si="18"/>
        <v>20.338566589355469</v>
      </c>
      <c r="O86" s="1">
        <v>87.233909606933594</v>
      </c>
      <c r="P86">
        <f t="shared" si="19"/>
        <v>28.331672668457031</v>
      </c>
      <c r="Q86" s="1">
        <v>0.84309405088424683</v>
      </c>
      <c r="R86" s="1">
        <v>1.1118166148662567E-2</v>
      </c>
      <c r="S86" s="1">
        <v>0</v>
      </c>
      <c r="T86" s="1">
        <v>0</v>
      </c>
      <c r="U86" s="1">
        <v>2</v>
      </c>
      <c r="V86" s="1">
        <v>29.995048522949219</v>
      </c>
      <c r="W86" s="1">
        <v>426.05191040039063</v>
      </c>
      <c r="X86" s="1">
        <v>37.909919738769531</v>
      </c>
      <c r="Y86" s="1">
        <v>30.001459121704102</v>
      </c>
      <c r="Z86" s="1">
        <v>28.331672668457031</v>
      </c>
      <c r="AA86" s="1">
        <v>0.24117337167263031</v>
      </c>
      <c r="AB86" s="1">
        <v>98.044746398925781</v>
      </c>
      <c r="AC86" s="1">
        <v>-203.38566589355469</v>
      </c>
      <c r="AD86" s="1">
        <v>110005</v>
      </c>
      <c r="AE86" s="1" t="s">
        <v>58</v>
      </c>
      <c r="AF86" s="1">
        <v>120</v>
      </c>
      <c r="AG86" s="1">
        <v>100</v>
      </c>
      <c r="AH86">
        <f t="shared" si="20"/>
        <v>3.8688361632144908</v>
      </c>
      <c r="AI86" s="1">
        <v>3.7168684005737305</v>
      </c>
    </row>
    <row r="87" spans="1:35" x14ac:dyDescent="0.55000000000000004">
      <c r="A87" s="1">
        <v>71</v>
      </c>
      <c r="B87" s="1" t="s">
        <v>141</v>
      </c>
      <c r="C87" s="1">
        <v>2</v>
      </c>
      <c r="D87" s="1">
        <v>681.9999847561121</v>
      </c>
      <c r="E87" s="1">
        <v>77</v>
      </c>
      <c r="F87" s="1">
        <v>3</v>
      </c>
      <c r="G87" s="1">
        <v>18</v>
      </c>
      <c r="H87">
        <f t="shared" si="14"/>
        <v>3.3361834245028716</v>
      </c>
      <c r="I87" s="1">
        <v>424.29168701171875</v>
      </c>
      <c r="J87" s="1">
        <v>37.883831024169922</v>
      </c>
      <c r="K87">
        <f t="shared" si="15"/>
        <v>0.325972083696903</v>
      </c>
      <c r="L87">
        <f t="shared" si="16"/>
        <v>829</v>
      </c>
      <c r="M87">
        <f t="shared" si="17"/>
        <v>96.061143190892665</v>
      </c>
      <c r="N87">
        <f t="shared" si="18"/>
        <v>20.319476318359374</v>
      </c>
      <c r="O87" s="1">
        <v>87.210739135742188</v>
      </c>
      <c r="P87">
        <f t="shared" si="19"/>
        <v>28.341327667236328</v>
      </c>
      <c r="Q87" s="1">
        <v>0.82864081859588623</v>
      </c>
      <c r="R87" s="1">
        <v>9.799465537071228E-3</v>
      </c>
      <c r="S87" s="1">
        <v>0</v>
      </c>
      <c r="T87" s="1">
        <v>0</v>
      </c>
      <c r="U87" s="1">
        <v>2</v>
      </c>
      <c r="V87" s="1">
        <v>30.007356643676758</v>
      </c>
      <c r="W87" s="1">
        <v>428.21163940429688</v>
      </c>
      <c r="X87" s="1">
        <v>37.927272796630859</v>
      </c>
      <c r="Y87" s="1">
        <v>30.013891220092773</v>
      </c>
      <c r="Z87" s="1">
        <v>28.341327667236328</v>
      </c>
      <c r="AA87" s="1">
        <v>2.3644477128982544E-2</v>
      </c>
      <c r="AB87" s="1">
        <v>98.043838500976563</v>
      </c>
      <c r="AC87" s="1">
        <v>-203.19476318359375</v>
      </c>
      <c r="AD87" s="1">
        <v>110005</v>
      </c>
      <c r="AE87" s="1" t="s">
        <v>60</v>
      </c>
      <c r="AF87" s="1">
        <v>120</v>
      </c>
      <c r="AG87" s="1">
        <v>100</v>
      </c>
      <c r="AH87">
        <f t="shared" si="20"/>
        <v>3.8710089217753079</v>
      </c>
      <c r="AI87" s="1">
        <v>3.7185354232788086</v>
      </c>
    </row>
    <row r="88" spans="1:35" x14ac:dyDescent="0.55000000000000004">
      <c r="A88" s="1">
        <v>72</v>
      </c>
      <c r="B88" s="1" t="s">
        <v>142</v>
      </c>
      <c r="C88" s="1">
        <v>2</v>
      </c>
      <c r="D88" s="1">
        <v>684.49998470023274</v>
      </c>
      <c r="E88" s="1">
        <v>77</v>
      </c>
      <c r="F88" s="1">
        <v>3</v>
      </c>
      <c r="G88" s="1">
        <v>20</v>
      </c>
      <c r="H88">
        <f t="shared" si="14"/>
        <v>3.3182652655017364</v>
      </c>
      <c r="I88" s="1">
        <v>425.95797729492188</v>
      </c>
      <c r="J88" s="1">
        <v>37.903606414794922</v>
      </c>
      <c r="K88">
        <f t="shared" si="15"/>
        <v>0.32422133474745557</v>
      </c>
      <c r="L88">
        <f t="shared" si="16"/>
        <v>829</v>
      </c>
      <c r="M88">
        <f t="shared" si="17"/>
        <v>96.137561635452528</v>
      </c>
      <c r="N88">
        <f t="shared" si="18"/>
        <v>20.341784667968749</v>
      </c>
      <c r="O88" s="1">
        <v>87.2188720703125</v>
      </c>
      <c r="P88">
        <f t="shared" si="19"/>
        <v>28.342594146728516</v>
      </c>
      <c r="Q88" s="1">
        <v>0.82433688640594482</v>
      </c>
      <c r="R88" s="1">
        <v>9.3809319660067558E-3</v>
      </c>
      <c r="S88" s="1">
        <v>0</v>
      </c>
      <c r="T88" s="1">
        <v>0</v>
      </c>
      <c r="U88" s="1">
        <v>2</v>
      </c>
      <c r="V88" s="1">
        <v>30.018884658813477</v>
      </c>
      <c r="W88" s="1">
        <v>430.26715087890625</v>
      </c>
      <c r="X88" s="1">
        <v>37.960151672363281</v>
      </c>
      <c r="Y88" s="1">
        <v>30.027395248413086</v>
      </c>
      <c r="Z88" s="1">
        <v>28.342594146728516</v>
      </c>
      <c r="AA88" s="1">
        <v>0.14186118543148041</v>
      </c>
      <c r="AB88" s="1">
        <v>98.0440673828125</v>
      </c>
      <c r="AC88" s="1">
        <v>-203.4178466796875</v>
      </c>
      <c r="AD88" s="1">
        <v>110005</v>
      </c>
      <c r="AE88" s="1" t="s">
        <v>62</v>
      </c>
      <c r="AF88" s="1">
        <v>120</v>
      </c>
      <c r="AG88" s="1">
        <v>100</v>
      </c>
      <c r="AH88">
        <f t="shared" si="20"/>
        <v>3.8712940089622752</v>
      </c>
      <c r="AI88" s="1">
        <v>3.7217676639556885</v>
      </c>
    </row>
    <row r="89" spans="1:35" x14ac:dyDescent="0.55000000000000004">
      <c r="A89" s="1">
        <v>73</v>
      </c>
      <c r="B89" s="1" t="s">
        <v>143</v>
      </c>
      <c r="C89" s="1">
        <v>2</v>
      </c>
      <c r="D89" s="1">
        <v>686.99998464435339</v>
      </c>
      <c r="E89" s="1">
        <v>77</v>
      </c>
      <c r="F89" s="1">
        <v>3</v>
      </c>
      <c r="G89" s="1">
        <v>20</v>
      </c>
      <c r="H89">
        <f t="shared" si="14"/>
        <v>3.3438415080272224</v>
      </c>
      <c r="I89" s="1">
        <v>428.03268432617188</v>
      </c>
      <c r="J89" s="1">
        <v>37.929996490478516</v>
      </c>
      <c r="K89">
        <f t="shared" si="15"/>
        <v>0.32672034035006636</v>
      </c>
      <c r="L89">
        <f t="shared" si="16"/>
        <v>829</v>
      </c>
      <c r="M89">
        <f t="shared" si="17"/>
        <v>96.078256818765809</v>
      </c>
      <c r="N89">
        <f t="shared" si="18"/>
        <v>20.301187133789064</v>
      </c>
      <c r="O89" s="1">
        <v>87.206619262695313</v>
      </c>
      <c r="P89">
        <f t="shared" si="19"/>
        <v>28.363449096679688</v>
      </c>
      <c r="Q89" s="1">
        <v>0.83018600940704346</v>
      </c>
      <c r="R89" s="1">
        <v>1.0670970194041729E-2</v>
      </c>
      <c r="S89" s="1">
        <v>0</v>
      </c>
      <c r="T89" s="1">
        <v>0</v>
      </c>
      <c r="U89" s="1">
        <v>2</v>
      </c>
      <c r="V89" s="1">
        <v>30.032197952270508</v>
      </c>
      <c r="W89" s="1">
        <v>432.26779174804688</v>
      </c>
      <c r="X89" s="1">
        <v>37.982757568359375</v>
      </c>
      <c r="Y89" s="1">
        <v>30.040212631225586</v>
      </c>
      <c r="Z89" s="1">
        <v>28.363449096679688</v>
      </c>
      <c r="AA89" s="1">
        <v>0.3073907196521759</v>
      </c>
      <c r="AB89" s="1">
        <v>98.044082641601563</v>
      </c>
      <c r="AC89" s="1">
        <v>-203.01187133789063</v>
      </c>
      <c r="AD89" s="1">
        <v>110005</v>
      </c>
      <c r="AE89" s="1" t="s">
        <v>64</v>
      </c>
      <c r="AF89" s="1">
        <v>120</v>
      </c>
      <c r="AG89" s="1">
        <v>100</v>
      </c>
      <c r="AH89">
        <f t="shared" si="20"/>
        <v>3.875991136420569</v>
      </c>
      <c r="AI89" s="1">
        <v>3.7239847183227539</v>
      </c>
    </row>
    <row r="90" spans="1:35" x14ac:dyDescent="0.55000000000000004">
      <c r="A90" s="1">
        <v>74</v>
      </c>
      <c r="B90" s="1" t="s">
        <v>144</v>
      </c>
      <c r="C90" s="1">
        <v>2</v>
      </c>
      <c r="D90" s="1">
        <v>689.49998458847404</v>
      </c>
      <c r="E90" s="1">
        <v>77</v>
      </c>
      <c r="F90" s="1">
        <v>3</v>
      </c>
      <c r="G90" s="1">
        <v>20</v>
      </c>
      <c r="H90">
        <f t="shared" si="14"/>
        <v>3.3025812725796357</v>
      </c>
      <c r="I90" s="1">
        <v>430.06268310546875</v>
      </c>
      <c r="J90" s="1">
        <v>37.954975128173828</v>
      </c>
      <c r="K90">
        <f t="shared" si="15"/>
        <v>0.32268888188051925</v>
      </c>
      <c r="L90">
        <f t="shared" si="16"/>
        <v>829</v>
      </c>
      <c r="M90">
        <f t="shared" si="17"/>
        <v>96.050051730547338</v>
      </c>
      <c r="N90">
        <f t="shared" si="18"/>
        <v>20.302160644531249</v>
      </c>
      <c r="O90" s="1">
        <v>87.240280151367188</v>
      </c>
      <c r="P90">
        <f t="shared" si="19"/>
        <v>28.381956100463867</v>
      </c>
      <c r="Q90" s="1">
        <v>0.81987696886062622</v>
      </c>
      <c r="R90" s="1">
        <v>1.0735567659139633E-2</v>
      </c>
      <c r="S90" s="1">
        <v>0</v>
      </c>
      <c r="T90" s="1">
        <v>0</v>
      </c>
      <c r="U90" s="1">
        <v>2</v>
      </c>
      <c r="V90" s="1">
        <v>30.044404983520508</v>
      </c>
      <c r="W90" s="1">
        <v>434.32070922851563</v>
      </c>
      <c r="X90" s="1">
        <v>38.012218475341797</v>
      </c>
      <c r="Y90" s="1">
        <v>30.047117233276367</v>
      </c>
      <c r="Z90" s="1">
        <v>28.381956100463867</v>
      </c>
      <c r="AA90" s="1">
        <v>1.4186651445925236E-2</v>
      </c>
      <c r="AB90" s="1">
        <v>98.044769287109375</v>
      </c>
      <c r="AC90" s="1">
        <v>-203.0216064453125</v>
      </c>
      <c r="AD90" s="1">
        <v>110005</v>
      </c>
      <c r="AE90" s="1" t="s">
        <v>66</v>
      </c>
      <c r="AF90" s="1">
        <v>120</v>
      </c>
      <c r="AG90" s="1">
        <v>100</v>
      </c>
      <c r="AH90">
        <f t="shared" si="20"/>
        <v>3.8801636020862285</v>
      </c>
      <c r="AI90" s="1">
        <v>3.7268991470336914</v>
      </c>
    </row>
    <row r="91" spans="1:35" x14ac:dyDescent="0.55000000000000004">
      <c r="A91" s="1">
        <v>75</v>
      </c>
      <c r="B91" s="1" t="s">
        <v>145</v>
      </c>
      <c r="C91" s="1">
        <v>2</v>
      </c>
      <c r="D91" s="1">
        <v>691.99998453259468</v>
      </c>
      <c r="E91" s="1">
        <v>77</v>
      </c>
      <c r="F91" s="1">
        <v>3</v>
      </c>
      <c r="G91" s="1">
        <v>20</v>
      </c>
      <c r="H91">
        <f t="shared" si="14"/>
        <v>3.3125330282729903</v>
      </c>
      <c r="I91" s="1">
        <v>432.13897705078125</v>
      </c>
      <c r="J91" s="1">
        <v>37.982574462890625</v>
      </c>
      <c r="K91">
        <f t="shared" si="15"/>
        <v>0.32366124884211367</v>
      </c>
      <c r="L91">
        <f t="shared" si="16"/>
        <v>829</v>
      </c>
      <c r="M91">
        <f t="shared" si="17"/>
        <v>96.2004016021544</v>
      </c>
      <c r="N91">
        <f t="shared" si="18"/>
        <v>20.289776611328126</v>
      </c>
      <c r="O91" s="1">
        <v>87.232498168945313</v>
      </c>
      <c r="P91">
        <f t="shared" si="19"/>
        <v>28.366840362548828</v>
      </c>
      <c r="Q91" s="1">
        <v>0.82220751047134399</v>
      </c>
      <c r="R91" s="1">
        <v>1.0948542505502701E-2</v>
      </c>
      <c r="S91" s="1">
        <v>0</v>
      </c>
      <c r="T91" s="1">
        <v>0</v>
      </c>
      <c r="U91" s="1">
        <v>2</v>
      </c>
      <c r="V91" s="1">
        <v>30.056909561157227</v>
      </c>
      <c r="W91" s="1">
        <v>436.57659912109375</v>
      </c>
      <c r="X91" s="1">
        <v>38.038555145263672</v>
      </c>
      <c r="Y91" s="1">
        <v>30.06060791015625</v>
      </c>
      <c r="Z91" s="1">
        <v>28.366840362548828</v>
      </c>
      <c r="AA91" s="1">
        <v>8.0390825867652893E-2</v>
      </c>
      <c r="AB91" s="1">
        <v>98.044059753417969</v>
      </c>
      <c r="AC91" s="1">
        <v>-202.89776611328125</v>
      </c>
      <c r="AD91" s="1">
        <v>110005</v>
      </c>
      <c r="AE91" s="1" t="s">
        <v>68</v>
      </c>
      <c r="AF91" s="1">
        <v>120</v>
      </c>
      <c r="AG91" s="1">
        <v>100</v>
      </c>
      <c r="AH91">
        <f t="shared" si="20"/>
        <v>3.8767554156056683</v>
      </c>
      <c r="AI91" s="1">
        <v>3.7294542789459229</v>
      </c>
    </row>
    <row r="92" spans="1:35" x14ac:dyDescent="0.55000000000000004">
      <c r="A92" s="1">
        <v>76</v>
      </c>
      <c r="B92" s="1" t="s">
        <v>146</v>
      </c>
      <c r="C92" s="1">
        <v>2</v>
      </c>
      <c r="D92" s="1">
        <v>694.49998447671533</v>
      </c>
      <c r="E92" s="1">
        <v>77</v>
      </c>
      <c r="F92" s="1">
        <v>3</v>
      </c>
      <c r="G92" s="1">
        <v>20</v>
      </c>
      <c r="H92">
        <f t="shared" si="14"/>
        <v>3.3057825676787305</v>
      </c>
      <c r="I92" s="1">
        <v>434.1917724609375</v>
      </c>
      <c r="J92" s="1">
        <v>38.007881164550781</v>
      </c>
      <c r="K92">
        <f t="shared" si="15"/>
        <v>0.32300167428465282</v>
      </c>
      <c r="L92">
        <f t="shared" si="16"/>
        <v>829</v>
      </c>
      <c r="M92">
        <f t="shared" si="17"/>
        <v>96.143503335631181</v>
      </c>
      <c r="N92">
        <f t="shared" si="18"/>
        <v>20.254061889648437</v>
      </c>
      <c r="O92" s="1">
        <v>87.188720703125</v>
      </c>
      <c r="P92">
        <f t="shared" si="19"/>
        <v>28.383682250976563</v>
      </c>
      <c r="Q92" s="1">
        <v>0.82137888669967651</v>
      </c>
      <c r="R92" s="1">
        <v>9.1007836163043976E-3</v>
      </c>
      <c r="S92" s="1">
        <v>0</v>
      </c>
      <c r="T92" s="1">
        <v>0</v>
      </c>
      <c r="U92" s="1">
        <v>2</v>
      </c>
      <c r="V92" s="1">
        <v>30.067958831787109</v>
      </c>
      <c r="W92" s="1">
        <v>438.47561645507813</v>
      </c>
      <c r="X92" s="1">
        <v>38.053310394287109</v>
      </c>
      <c r="Y92" s="1">
        <v>30.076099395751953</v>
      </c>
      <c r="Z92" s="1">
        <v>28.383682250976563</v>
      </c>
      <c r="AA92" s="1">
        <v>8.039102703332901E-2</v>
      </c>
      <c r="AB92" s="1">
        <v>98.044021606445313</v>
      </c>
      <c r="AC92" s="1">
        <v>-202.54061889648438</v>
      </c>
      <c r="AD92" s="1">
        <v>110005</v>
      </c>
      <c r="AE92" s="1" t="s">
        <v>124</v>
      </c>
      <c r="AF92" s="1">
        <v>120</v>
      </c>
      <c r="AG92" s="1">
        <v>100</v>
      </c>
      <c r="AH92">
        <f t="shared" si="20"/>
        <v>3.8805529681481343</v>
      </c>
      <c r="AI92" s="1">
        <v>3.7308995723724365</v>
      </c>
    </row>
    <row r="93" spans="1:35" x14ac:dyDescent="0.55000000000000004">
      <c r="A93" s="1">
        <v>77</v>
      </c>
      <c r="B93" s="1" t="s">
        <v>147</v>
      </c>
      <c r="C93" s="1">
        <v>2</v>
      </c>
      <c r="D93" s="1">
        <v>696.99998442083597</v>
      </c>
      <c r="E93" s="1">
        <v>77</v>
      </c>
      <c r="F93" s="1">
        <v>4</v>
      </c>
      <c r="G93" s="1">
        <v>40</v>
      </c>
      <c r="H93" s="2">
        <f t="shared" si="14"/>
        <v>3.331214028827409</v>
      </c>
      <c r="I93" s="1">
        <v>430</v>
      </c>
      <c r="J93" s="1">
        <v>38.026985168457031</v>
      </c>
      <c r="K93">
        <f t="shared" si="15"/>
        <v>0.32548653357662261</v>
      </c>
      <c r="L93">
        <f t="shared" si="16"/>
        <v>829</v>
      </c>
      <c r="M93">
        <f t="shared" si="17"/>
        <v>96.063841422740495</v>
      </c>
      <c r="N93">
        <f t="shared" si="18"/>
        <v>20.244657897949217</v>
      </c>
      <c r="O93" s="1">
        <v>87.223594665527344</v>
      </c>
      <c r="P93">
        <f t="shared" si="19"/>
        <v>28.413311004638672</v>
      </c>
      <c r="Q93" s="1">
        <v>0.83209055662155151</v>
      </c>
      <c r="R93" s="1">
        <v>9.5982030034065247E-3</v>
      </c>
      <c r="S93" s="1">
        <v>-9.3451060820370913E-4</v>
      </c>
      <c r="T93" s="1">
        <v>0.72732609510421753</v>
      </c>
      <c r="U93" s="1">
        <v>2</v>
      </c>
      <c r="V93" s="1">
        <v>30.078649520874023</v>
      </c>
      <c r="W93" s="1">
        <v>440.61114501953125</v>
      </c>
      <c r="X93" s="1">
        <v>38.087188720703125</v>
      </c>
      <c r="Y93" s="1">
        <v>30.084692001342773</v>
      </c>
      <c r="Z93" s="1">
        <v>28.413311004638672</v>
      </c>
      <c r="AA93" s="1">
        <v>0.21752369403839111</v>
      </c>
      <c r="AB93" s="1">
        <v>98.044349670410156</v>
      </c>
      <c r="AC93" s="1">
        <v>-202.44657897949219</v>
      </c>
      <c r="AD93" s="1">
        <v>110005</v>
      </c>
      <c r="AE93" s="1" t="s">
        <v>99</v>
      </c>
      <c r="AF93" s="1">
        <v>120</v>
      </c>
      <c r="AG93" s="1">
        <v>100</v>
      </c>
      <c r="AH93">
        <f t="shared" si="20"/>
        <v>3.8872416119085309</v>
      </c>
      <c r="AI93" s="1">
        <v>3.7342336177825928</v>
      </c>
    </row>
    <row r="94" spans="1:35" x14ac:dyDescent="0.55000000000000004">
      <c r="A94" s="1"/>
      <c r="B94" s="1"/>
      <c r="C94" s="1"/>
      <c r="D94" s="1"/>
      <c r="E94" s="1"/>
      <c r="F94" s="1"/>
      <c r="G94" s="1"/>
      <c r="H94" s="3"/>
      <c r="I94" s="1"/>
      <c r="J94" s="1"/>
      <c r="O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</row>
    <row r="95" spans="1:35" x14ac:dyDescent="0.55000000000000004">
      <c r="A95" s="1">
        <v>78</v>
      </c>
      <c r="B95" s="1" t="s">
        <v>148</v>
      </c>
      <c r="C95" s="1">
        <v>2</v>
      </c>
      <c r="D95" s="1">
        <v>759.99998301267624</v>
      </c>
      <c r="E95" s="1">
        <v>77</v>
      </c>
      <c r="F95" s="1">
        <v>3</v>
      </c>
      <c r="G95" s="1">
        <v>8</v>
      </c>
      <c r="H95">
        <f t="shared" si="14"/>
        <v>3.2849620167882492</v>
      </c>
      <c r="I95" s="1">
        <v>422.19650268554688</v>
      </c>
      <c r="J95" s="1">
        <v>38.44488525390625</v>
      </c>
      <c r="K95">
        <f t="shared" si="15"/>
        <v>0.32096733819040796</v>
      </c>
      <c r="L95">
        <f t="shared" si="16"/>
        <v>829</v>
      </c>
      <c r="M95">
        <f t="shared" si="17"/>
        <v>95.869840309480054</v>
      </c>
      <c r="N95">
        <f t="shared" si="18"/>
        <v>20.039888000488283</v>
      </c>
      <c r="O95" s="1">
        <v>86.488456726074219</v>
      </c>
      <c r="P95">
        <f t="shared" si="19"/>
        <v>28.622053146362305</v>
      </c>
      <c r="Q95" s="1">
        <v>0.81294107437133789</v>
      </c>
      <c r="R95" s="1">
        <v>1.8249785527586937E-2</v>
      </c>
      <c r="S95" s="1">
        <v>0</v>
      </c>
      <c r="T95" s="1">
        <v>0</v>
      </c>
      <c r="U95" s="1">
        <v>2</v>
      </c>
      <c r="V95" s="1">
        <v>30.418848037719727</v>
      </c>
      <c r="W95" s="1">
        <v>423.9996337890625</v>
      </c>
      <c r="X95" s="1">
        <v>38.474815368652344</v>
      </c>
      <c r="Y95" s="1">
        <v>30.408485412597656</v>
      </c>
      <c r="Z95" s="1">
        <v>28.622053146362305</v>
      </c>
      <c r="AA95" s="1">
        <v>0.30265027284622192</v>
      </c>
      <c r="AB95" s="1">
        <v>98.041877746582031</v>
      </c>
      <c r="AC95" s="1">
        <v>-200.39888000488281</v>
      </c>
      <c r="AD95" s="1">
        <v>110005</v>
      </c>
      <c r="AE95" s="1" t="s">
        <v>56</v>
      </c>
      <c r="AF95" s="1">
        <v>120</v>
      </c>
      <c r="AG95" s="1">
        <v>100</v>
      </c>
      <c r="AH95">
        <f t="shared" si="20"/>
        <v>3.9346504733470913</v>
      </c>
      <c r="AI95" s="1">
        <v>3.7721431255340576</v>
      </c>
    </row>
    <row r="96" spans="1:35" x14ac:dyDescent="0.55000000000000004">
      <c r="A96" s="1">
        <v>79</v>
      </c>
      <c r="B96" s="1" t="s">
        <v>149</v>
      </c>
      <c r="C96" s="1">
        <v>2</v>
      </c>
      <c r="D96" s="1">
        <v>762.49998295679688</v>
      </c>
      <c r="E96" s="1">
        <v>77</v>
      </c>
      <c r="F96" s="1">
        <v>3</v>
      </c>
      <c r="G96" s="1">
        <v>13</v>
      </c>
      <c r="H96">
        <f t="shared" si="14"/>
        <v>3.2450228504394905</v>
      </c>
      <c r="I96" s="1">
        <v>423.2015380859375</v>
      </c>
      <c r="J96" s="1">
        <v>38.458835601806641</v>
      </c>
      <c r="K96">
        <f t="shared" si="15"/>
        <v>0.31706495884873187</v>
      </c>
      <c r="L96">
        <f t="shared" si="16"/>
        <v>829</v>
      </c>
      <c r="M96">
        <f t="shared" si="17"/>
        <v>95.836413176399759</v>
      </c>
      <c r="N96">
        <f t="shared" si="18"/>
        <v>20.011720275878908</v>
      </c>
      <c r="O96" s="1">
        <v>86.472770690917969</v>
      </c>
      <c r="P96">
        <f t="shared" si="19"/>
        <v>28.638633728027344</v>
      </c>
      <c r="Q96" s="1">
        <v>0.80547326803207397</v>
      </c>
      <c r="R96" s="1">
        <v>1.2609964236617088E-2</v>
      </c>
      <c r="S96" s="1">
        <v>0</v>
      </c>
      <c r="T96" s="1">
        <v>0</v>
      </c>
      <c r="U96" s="1">
        <v>2</v>
      </c>
      <c r="V96" s="1">
        <v>30.432109832763672</v>
      </c>
      <c r="W96" s="1">
        <v>426.063232421875</v>
      </c>
      <c r="X96" s="1">
        <v>38.498699188232422</v>
      </c>
      <c r="Y96" s="1">
        <v>30.422365188598633</v>
      </c>
      <c r="Z96" s="1">
        <v>28.638633728027344</v>
      </c>
      <c r="AA96" s="1">
        <v>0.31212076544761658</v>
      </c>
      <c r="AB96" s="1">
        <v>98.041168212890625</v>
      </c>
      <c r="AC96" s="1">
        <v>-200.11720275878906</v>
      </c>
      <c r="AD96" s="1">
        <v>110005</v>
      </c>
      <c r="AE96" s="1" t="s">
        <v>58</v>
      </c>
      <c r="AF96" s="1">
        <v>120</v>
      </c>
      <c r="AG96" s="1">
        <v>100</v>
      </c>
      <c r="AH96">
        <f t="shared" si="20"/>
        <v>3.9384377290226853</v>
      </c>
      <c r="AI96" s="1">
        <v>3.7744574546813965</v>
      </c>
    </row>
    <row r="97" spans="1:35" x14ac:dyDescent="0.55000000000000004">
      <c r="A97" s="1">
        <v>80</v>
      </c>
      <c r="B97" s="1" t="s">
        <v>150</v>
      </c>
      <c r="C97" s="1">
        <v>2</v>
      </c>
      <c r="D97" s="1">
        <v>764.99998290091753</v>
      </c>
      <c r="E97" s="1">
        <v>77</v>
      </c>
      <c r="F97" s="1">
        <v>3</v>
      </c>
      <c r="G97" s="1">
        <v>18</v>
      </c>
      <c r="H97">
        <f t="shared" si="14"/>
        <v>3.2953336450140198</v>
      </c>
      <c r="I97" s="1">
        <v>424.23611450195313</v>
      </c>
      <c r="J97" s="1">
        <v>38.473278045654297</v>
      </c>
      <c r="K97">
        <f t="shared" si="15"/>
        <v>0.32198073009184031</v>
      </c>
      <c r="L97">
        <f t="shared" si="16"/>
        <v>829</v>
      </c>
      <c r="M97">
        <f t="shared" si="17"/>
        <v>95.842275757488551</v>
      </c>
      <c r="N97">
        <f t="shared" si="18"/>
        <v>20.005381774902343</v>
      </c>
      <c r="O97" s="1">
        <v>86.464767456054688</v>
      </c>
      <c r="P97">
        <f t="shared" si="19"/>
        <v>28.64947509765625</v>
      </c>
      <c r="Q97" s="1">
        <v>0.81835716962814331</v>
      </c>
      <c r="R97" s="1">
        <v>1.1898328550159931E-2</v>
      </c>
      <c r="S97" s="1">
        <v>0</v>
      </c>
      <c r="T97" s="1">
        <v>0</v>
      </c>
      <c r="U97" s="1">
        <v>2</v>
      </c>
      <c r="V97" s="1">
        <v>30.446638107299805</v>
      </c>
      <c r="W97" s="1">
        <v>428.1253662109375</v>
      </c>
      <c r="X97" s="1">
        <v>38.524337768554688</v>
      </c>
      <c r="Y97" s="1">
        <v>30.43603515625</v>
      </c>
      <c r="Z97" s="1">
        <v>28.64947509765625</v>
      </c>
      <c r="AA97" s="1">
        <v>0.43033799529075623</v>
      </c>
      <c r="AB97" s="1">
        <v>98.043563842773438</v>
      </c>
      <c r="AC97" s="1">
        <v>-200.05381774902344</v>
      </c>
      <c r="AD97" s="1">
        <v>110005</v>
      </c>
      <c r="AE97" s="1" t="s">
        <v>60</v>
      </c>
      <c r="AF97" s="1">
        <v>120</v>
      </c>
      <c r="AG97" s="1">
        <v>100</v>
      </c>
      <c r="AH97">
        <f t="shared" si="20"/>
        <v>3.9409157805352497</v>
      </c>
      <c r="AI97" s="1">
        <v>3.7770633697509766</v>
      </c>
    </row>
    <row r="98" spans="1:35" x14ac:dyDescent="0.55000000000000004">
      <c r="A98" s="1">
        <v>81</v>
      </c>
      <c r="B98" s="1" t="s">
        <v>151</v>
      </c>
      <c r="C98" s="1">
        <v>2</v>
      </c>
      <c r="D98" s="1">
        <v>767.49998284503818</v>
      </c>
      <c r="E98" s="1">
        <v>77</v>
      </c>
      <c r="F98" s="1">
        <v>3</v>
      </c>
      <c r="G98" s="1">
        <v>20</v>
      </c>
      <c r="H98">
        <f t="shared" si="14"/>
        <v>3.2507952406558447</v>
      </c>
      <c r="I98" s="1">
        <v>425.85647583007813</v>
      </c>
      <c r="J98" s="1">
        <v>38.494831085205078</v>
      </c>
      <c r="K98">
        <f t="shared" si="15"/>
        <v>0.31762896802548063</v>
      </c>
      <c r="L98">
        <f t="shared" si="16"/>
        <v>829</v>
      </c>
      <c r="M98">
        <f t="shared" si="17"/>
        <v>95.858243092973652</v>
      </c>
      <c r="N98">
        <f t="shared" si="18"/>
        <v>20.013742065429689</v>
      </c>
      <c r="O98" s="1">
        <v>86.444145202636719</v>
      </c>
      <c r="P98">
        <f t="shared" si="19"/>
        <v>28.65351676940918</v>
      </c>
      <c r="Q98" s="1">
        <v>0.80824905633926392</v>
      </c>
      <c r="R98" s="1">
        <v>9.5787970349192619E-3</v>
      </c>
      <c r="S98" s="1">
        <v>0</v>
      </c>
      <c r="T98" s="1">
        <v>0</v>
      </c>
      <c r="U98" s="1">
        <v>2</v>
      </c>
      <c r="V98" s="1">
        <v>30.458059310913086</v>
      </c>
      <c r="W98" s="1">
        <v>430.01776123046875</v>
      </c>
      <c r="X98" s="1">
        <v>38.540046691894531</v>
      </c>
      <c r="Y98" s="1">
        <v>30.447206497192383</v>
      </c>
      <c r="Z98" s="1">
        <v>28.65351676940918</v>
      </c>
      <c r="AA98" s="1">
        <v>1.8915407359600067E-2</v>
      </c>
      <c r="AB98" s="1">
        <v>98.042915344238281</v>
      </c>
      <c r="AC98" s="1">
        <v>-200.13742065429688</v>
      </c>
      <c r="AD98" s="1">
        <v>110005</v>
      </c>
      <c r="AE98" s="1" t="s">
        <v>62</v>
      </c>
      <c r="AF98" s="1">
        <v>120</v>
      </c>
      <c r="AG98" s="1">
        <v>100</v>
      </c>
      <c r="AH98">
        <f t="shared" si="20"/>
        <v>3.9418399481370572</v>
      </c>
      <c r="AI98" s="1">
        <v>3.778578519821167</v>
      </c>
    </row>
    <row r="99" spans="1:35" x14ac:dyDescent="0.55000000000000004">
      <c r="A99" s="1">
        <v>82</v>
      </c>
      <c r="B99" s="1" t="s">
        <v>152</v>
      </c>
      <c r="C99" s="1">
        <v>2</v>
      </c>
      <c r="D99" s="1">
        <v>769.99998278915882</v>
      </c>
      <c r="E99" s="1">
        <v>77</v>
      </c>
      <c r="F99" s="1">
        <v>3</v>
      </c>
      <c r="G99" s="1">
        <v>20</v>
      </c>
      <c r="H99">
        <f t="shared" si="14"/>
        <v>3.2785435113807742</v>
      </c>
      <c r="I99" s="1">
        <v>427.8900146484375</v>
      </c>
      <c r="J99" s="1">
        <v>38.517139434814453</v>
      </c>
      <c r="K99">
        <f t="shared" si="15"/>
        <v>0.32034019833756655</v>
      </c>
      <c r="L99">
        <f t="shared" si="16"/>
        <v>829</v>
      </c>
      <c r="M99">
        <f t="shared" si="17"/>
        <v>95.89585077727898</v>
      </c>
      <c r="N99">
        <f t="shared" si="18"/>
        <v>19.981602478027344</v>
      </c>
      <c r="O99" s="1">
        <v>86.445571899414063</v>
      </c>
      <c r="P99">
        <f t="shared" si="19"/>
        <v>28.659360885620117</v>
      </c>
      <c r="Q99" s="1">
        <v>0.81558483839035034</v>
      </c>
      <c r="R99" s="1">
        <v>8.6930412799119949E-3</v>
      </c>
      <c r="S99" s="1">
        <v>0</v>
      </c>
      <c r="T99" s="1">
        <v>0</v>
      </c>
      <c r="U99" s="1">
        <v>2</v>
      </c>
      <c r="V99" s="1">
        <v>30.471286773681641</v>
      </c>
      <c r="W99" s="1">
        <v>432.24191284179688</v>
      </c>
      <c r="X99" s="1">
        <v>38.568748474121094</v>
      </c>
      <c r="Y99" s="1">
        <v>30.459693908691406</v>
      </c>
      <c r="Z99" s="1">
        <v>28.659360885620117</v>
      </c>
      <c r="AA99" s="1">
        <v>4.2561478912830353E-2</v>
      </c>
      <c r="AB99" s="1">
        <v>98.0416259765625</v>
      </c>
      <c r="AC99" s="1">
        <v>-199.81602478027344</v>
      </c>
      <c r="AD99" s="1">
        <v>110005</v>
      </c>
      <c r="AE99" s="1" t="s">
        <v>64</v>
      </c>
      <c r="AF99" s="1">
        <v>120</v>
      </c>
      <c r="AG99" s="1">
        <v>100</v>
      </c>
      <c r="AH99">
        <f t="shared" si="20"/>
        <v>3.9431765964614605</v>
      </c>
      <c r="AI99" s="1">
        <v>3.7813427448272705</v>
      </c>
    </row>
    <row r="100" spans="1:35" x14ac:dyDescent="0.55000000000000004">
      <c r="A100" s="1">
        <v>83</v>
      </c>
      <c r="B100" s="1" t="s">
        <v>153</v>
      </c>
      <c r="C100" s="1">
        <v>2</v>
      </c>
      <c r="D100" s="1">
        <v>772.49998273327947</v>
      </c>
      <c r="E100" s="1">
        <v>77</v>
      </c>
      <c r="F100" s="1">
        <v>3</v>
      </c>
      <c r="G100" s="1">
        <v>20</v>
      </c>
      <c r="H100">
        <f t="shared" si="14"/>
        <v>3.2851727766485821</v>
      </c>
      <c r="I100" s="1">
        <v>429.9454345703125</v>
      </c>
      <c r="J100" s="1">
        <v>38.541088104248047</v>
      </c>
      <c r="K100">
        <f t="shared" si="15"/>
        <v>0.3209879311321292</v>
      </c>
      <c r="L100">
        <f t="shared" si="16"/>
        <v>829</v>
      </c>
      <c r="M100">
        <f t="shared" si="17"/>
        <v>95.823495512166801</v>
      </c>
      <c r="N100">
        <f t="shared" si="18"/>
        <v>19.970799255371094</v>
      </c>
      <c r="O100" s="1">
        <v>86.453788757324219</v>
      </c>
      <c r="P100">
        <f t="shared" si="19"/>
        <v>28.684883117675781</v>
      </c>
      <c r="Q100" s="1">
        <v>0.81729304790496826</v>
      </c>
      <c r="R100" s="1">
        <v>8.714994415640831E-3</v>
      </c>
      <c r="S100" s="1">
        <v>0</v>
      </c>
      <c r="T100" s="1">
        <v>0</v>
      </c>
      <c r="U100" s="1">
        <v>2</v>
      </c>
      <c r="V100" s="1">
        <v>30.485261917114258</v>
      </c>
      <c r="W100" s="1">
        <v>434.33056640625</v>
      </c>
      <c r="X100" s="1">
        <v>38.59722900390625</v>
      </c>
      <c r="Y100" s="1">
        <v>30.470708847045898</v>
      </c>
      <c r="Z100" s="1">
        <v>28.684883117675781</v>
      </c>
      <c r="AA100" s="1">
        <v>2.3643428459763527E-2</v>
      </c>
      <c r="AB100" s="1">
        <v>98.040397644042969</v>
      </c>
      <c r="AC100" s="1">
        <v>-199.70799255371094</v>
      </c>
      <c r="AD100" s="1">
        <v>110005</v>
      </c>
      <c r="AE100" s="1" t="s">
        <v>66</v>
      </c>
      <c r="AF100" s="1">
        <v>120</v>
      </c>
      <c r="AG100" s="1">
        <v>100</v>
      </c>
      <c r="AH100">
        <f t="shared" si="20"/>
        <v>3.9490185968513303</v>
      </c>
      <c r="AI100" s="1">
        <v>3.7840876579284668</v>
      </c>
    </row>
    <row r="101" spans="1:35" x14ac:dyDescent="0.55000000000000004">
      <c r="A101" s="1">
        <v>84</v>
      </c>
      <c r="B101" s="1" t="s">
        <v>154</v>
      </c>
      <c r="C101" s="1">
        <v>2</v>
      </c>
      <c r="D101" s="1">
        <v>774.99998267740011</v>
      </c>
      <c r="E101" s="1">
        <v>77</v>
      </c>
      <c r="F101" s="1">
        <v>3</v>
      </c>
      <c r="G101" s="1">
        <v>20</v>
      </c>
      <c r="H101">
        <f t="shared" si="14"/>
        <v>3.340415930235805</v>
      </c>
      <c r="I101" s="1">
        <v>431.98916625976563</v>
      </c>
      <c r="J101" s="1">
        <v>38.562625885009766</v>
      </c>
      <c r="K101">
        <f t="shared" si="15"/>
        <v>0.32638563371423429</v>
      </c>
      <c r="L101">
        <f t="shared" si="16"/>
        <v>829</v>
      </c>
      <c r="M101">
        <f t="shared" si="17"/>
        <v>95.938551868302099</v>
      </c>
      <c r="N101">
        <f t="shared" si="18"/>
        <v>19.974696350097656</v>
      </c>
      <c r="O101" s="1">
        <v>86.406196594238281</v>
      </c>
      <c r="P101">
        <f t="shared" si="19"/>
        <v>28.667181015014648</v>
      </c>
      <c r="Q101" s="1">
        <v>0.83080106973648071</v>
      </c>
      <c r="R101" s="1">
        <v>9.1977799311280251E-3</v>
      </c>
      <c r="S101" s="1">
        <v>0</v>
      </c>
      <c r="T101" s="1">
        <v>0</v>
      </c>
      <c r="U101" s="1">
        <v>2</v>
      </c>
      <c r="V101" s="1">
        <v>30.496675491333008</v>
      </c>
      <c r="W101" s="1">
        <v>436.21209716796875</v>
      </c>
      <c r="X101" s="1">
        <v>38.6031494140625</v>
      </c>
      <c r="Y101" s="1">
        <v>30.483354568481445</v>
      </c>
      <c r="Z101" s="1">
        <v>28.667181015014648</v>
      </c>
      <c r="AA101" s="1">
        <v>5.2017662674188614E-2</v>
      </c>
      <c r="AB101" s="1">
        <v>98.042335510253906</v>
      </c>
      <c r="AC101" s="1">
        <v>-199.74696350097656</v>
      </c>
      <c r="AD101" s="1">
        <v>110005</v>
      </c>
      <c r="AE101" s="1" t="s">
        <v>68</v>
      </c>
      <c r="AF101" s="1">
        <v>120</v>
      </c>
      <c r="AG101" s="1">
        <v>100</v>
      </c>
      <c r="AH101">
        <f t="shared" si="20"/>
        <v>3.9449658108221755</v>
      </c>
      <c r="AI101" s="1">
        <v>3.784743070602417</v>
      </c>
    </row>
    <row r="102" spans="1:35" x14ac:dyDescent="0.55000000000000004">
      <c r="A102" s="1">
        <v>85</v>
      </c>
      <c r="B102" s="1" t="s">
        <v>155</v>
      </c>
      <c r="C102" s="1">
        <v>2</v>
      </c>
      <c r="D102" s="1">
        <v>777.49998262152076</v>
      </c>
      <c r="E102" s="1">
        <v>77</v>
      </c>
      <c r="F102" s="1">
        <v>3</v>
      </c>
      <c r="G102" s="1">
        <v>20</v>
      </c>
      <c r="H102">
        <f t="shared" si="14"/>
        <v>3.293379860265448</v>
      </c>
      <c r="I102" s="1">
        <v>434.0396728515625</v>
      </c>
      <c r="J102" s="1">
        <v>38.584320068359375</v>
      </c>
      <c r="K102">
        <f t="shared" si="15"/>
        <v>0.32178982953136465</v>
      </c>
      <c r="L102">
        <f t="shared" si="16"/>
        <v>829</v>
      </c>
      <c r="M102">
        <f t="shared" si="17"/>
        <v>95.911601797612676</v>
      </c>
      <c r="N102">
        <f t="shared" si="18"/>
        <v>19.958734130859376</v>
      </c>
      <c r="O102" s="1">
        <v>86.400108337402344</v>
      </c>
      <c r="P102">
        <f t="shared" si="19"/>
        <v>28.683494567871094</v>
      </c>
      <c r="Q102" s="1">
        <v>0.81922364234924316</v>
      </c>
      <c r="R102" s="1">
        <v>8.8541014119982719E-3</v>
      </c>
      <c r="S102" s="1">
        <v>0</v>
      </c>
      <c r="T102" s="1">
        <v>0</v>
      </c>
      <c r="U102" s="1">
        <v>2</v>
      </c>
      <c r="V102" s="1">
        <v>30.513969421386719</v>
      </c>
      <c r="W102" s="1">
        <v>438.350830078125</v>
      </c>
      <c r="X102" s="1">
        <v>38.628807067871094</v>
      </c>
      <c r="Y102" s="1">
        <v>30.496210098266602</v>
      </c>
      <c r="Z102" s="1">
        <v>28.683494567871094</v>
      </c>
      <c r="AA102" s="1">
        <v>5.6751124560832977E-2</v>
      </c>
      <c r="AB102" s="1">
        <v>98.042427062988281</v>
      </c>
      <c r="AC102" s="1">
        <v>-199.58734130859375</v>
      </c>
      <c r="AD102" s="1">
        <v>110005</v>
      </c>
      <c r="AE102" s="1" t="s">
        <v>124</v>
      </c>
      <c r="AF102" s="1">
        <v>120</v>
      </c>
      <c r="AG102" s="1">
        <v>100</v>
      </c>
      <c r="AH102">
        <f t="shared" si="20"/>
        <v>3.9487005658421745</v>
      </c>
      <c r="AI102" s="1">
        <v>3.787261962890625</v>
      </c>
    </row>
    <row r="103" spans="1:35" x14ac:dyDescent="0.55000000000000004">
      <c r="A103" s="1">
        <v>86</v>
      </c>
      <c r="B103" s="1" t="s">
        <v>156</v>
      </c>
      <c r="C103" s="1">
        <v>2</v>
      </c>
      <c r="D103" s="1">
        <v>779.9999825656414</v>
      </c>
      <c r="E103" s="1">
        <v>77</v>
      </c>
      <c r="F103" s="1">
        <v>3</v>
      </c>
      <c r="G103" s="1">
        <v>20</v>
      </c>
      <c r="H103">
        <f t="shared" si="14"/>
        <v>3.2516256355859907</v>
      </c>
      <c r="I103" s="1">
        <v>436.08090209960938</v>
      </c>
      <c r="J103" s="1">
        <v>38.607189178466797</v>
      </c>
      <c r="K103">
        <f t="shared" si="15"/>
        <v>0.31771010432142976</v>
      </c>
      <c r="L103">
        <f t="shared" si="16"/>
        <v>829</v>
      </c>
      <c r="M103">
        <f t="shared" si="17"/>
        <v>95.861247559084646</v>
      </c>
      <c r="N103">
        <f t="shared" si="18"/>
        <v>19.976496887207031</v>
      </c>
      <c r="O103" s="1">
        <v>86.364067077636719</v>
      </c>
      <c r="P103">
        <f t="shared" si="19"/>
        <v>28.700273513793945</v>
      </c>
      <c r="Q103" s="1">
        <v>0.80913567543029785</v>
      </c>
      <c r="R103" s="1">
        <v>8.1745926290750504E-3</v>
      </c>
      <c r="S103" s="1">
        <v>0</v>
      </c>
      <c r="T103" s="1">
        <v>0</v>
      </c>
      <c r="U103" s="1">
        <v>2</v>
      </c>
      <c r="V103" s="1">
        <v>30.5255126953125</v>
      </c>
      <c r="W103" s="1">
        <v>440.23208618164063</v>
      </c>
      <c r="X103" s="1">
        <v>38.646804809570313</v>
      </c>
      <c r="Y103" s="1">
        <v>30.511329650878906</v>
      </c>
      <c r="Z103" s="1">
        <v>28.700273513793945</v>
      </c>
      <c r="AA103" s="1">
        <v>0.43504899740219116</v>
      </c>
      <c r="AB103" s="1">
        <v>98.040679931640625</v>
      </c>
      <c r="AC103" s="1">
        <v>-199.76496887207031</v>
      </c>
      <c r="AD103" s="1">
        <v>110005</v>
      </c>
      <c r="AE103" s="1" t="s">
        <v>137</v>
      </c>
      <c r="AF103" s="1">
        <v>120</v>
      </c>
      <c r="AG103" s="1">
        <v>100</v>
      </c>
      <c r="AH103">
        <f t="shared" si="20"/>
        <v>3.9525450824133315</v>
      </c>
      <c r="AI103" s="1">
        <v>3.7889590263366699</v>
      </c>
    </row>
    <row r="104" spans="1:35" x14ac:dyDescent="0.55000000000000004">
      <c r="A104" s="1">
        <v>87</v>
      </c>
      <c r="B104" s="1" t="s">
        <v>157</v>
      </c>
      <c r="C104" s="1">
        <v>2</v>
      </c>
      <c r="D104" s="1">
        <v>780.49998255446553</v>
      </c>
      <c r="E104" s="1">
        <v>77</v>
      </c>
      <c r="F104" s="1">
        <v>4</v>
      </c>
      <c r="G104" s="1">
        <v>41</v>
      </c>
      <c r="H104">
        <f t="shared" si="14"/>
        <v>3.2865669668564448</v>
      </c>
      <c r="I104" s="1">
        <v>430</v>
      </c>
      <c r="J104" s="1">
        <v>38.607189178466797</v>
      </c>
      <c r="K104">
        <f t="shared" si="15"/>
        <v>0.32112415478331968</v>
      </c>
      <c r="L104">
        <f t="shared" si="16"/>
        <v>829</v>
      </c>
      <c r="M104">
        <f t="shared" si="17"/>
        <v>95.842292378695944</v>
      </c>
      <c r="N104">
        <f t="shared" si="18"/>
        <v>19.945370483398438</v>
      </c>
      <c r="O104" s="1">
        <v>86.360885620117188</v>
      </c>
      <c r="P104">
        <f t="shared" si="19"/>
        <v>28.705995559692383</v>
      </c>
      <c r="Q104" s="1">
        <v>0.80913567543029785</v>
      </c>
      <c r="R104" s="1">
        <v>8.1745926290750504E-3</v>
      </c>
      <c r="S104" s="1">
        <v>1.7685620696283877E-4</v>
      </c>
      <c r="T104" s="1">
        <v>0.24507598578929901</v>
      </c>
      <c r="U104" s="1">
        <v>2</v>
      </c>
      <c r="V104" s="1">
        <v>30.526525497436523</v>
      </c>
      <c r="W104" s="1">
        <v>440.68060302734375</v>
      </c>
      <c r="X104" s="1">
        <v>38.651996612548828</v>
      </c>
      <c r="Y104" s="1">
        <v>30.514316558837891</v>
      </c>
      <c r="Z104" s="1">
        <v>28.705995559692383</v>
      </c>
      <c r="AA104" s="1">
        <v>6.6200084984302521E-2</v>
      </c>
      <c r="AB104" s="1">
        <v>98.040657043457031</v>
      </c>
      <c r="AC104" s="1">
        <v>-199.45370483398438</v>
      </c>
      <c r="AD104" s="1">
        <v>110005</v>
      </c>
      <c r="AE104" s="1" t="s">
        <v>70</v>
      </c>
      <c r="AF104" s="1">
        <v>120</v>
      </c>
      <c r="AG104" s="1">
        <v>100</v>
      </c>
      <c r="AH104">
        <f t="shared" si="20"/>
        <v>3.9538569062555804</v>
      </c>
      <c r="AI104" s="1">
        <v>3.7894670963287354</v>
      </c>
    </row>
    <row r="105" spans="1:35" x14ac:dyDescent="0.55000000000000004">
      <c r="A105" s="1">
        <v>88</v>
      </c>
      <c r="B105" s="1" t="s">
        <v>158</v>
      </c>
      <c r="C105" s="1">
        <v>2</v>
      </c>
      <c r="D105" s="1">
        <v>817.99998171627522</v>
      </c>
      <c r="E105" s="1">
        <v>77</v>
      </c>
      <c r="F105" s="1">
        <v>3</v>
      </c>
      <c r="G105" s="1">
        <v>8</v>
      </c>
      <c r="H105">
        <f t="shared" si="14"/>
        <v>3.304202395518026</v>
      </c>
      <c r="I105" s="1">
        <v>422.178955078125</v>
      </c>
      <c r="J105" s="1">
        <v>38.770534515380859</v>
      </c>
      <c r="K105">
        <f t="shared" si="15"/>
        <v>0.32284727869355861</v>
      </c>
      <c r="L105">
        <f t="shared" si="16"/>
        <v>829</v>
      </c>
      <c r="M105">
        <f t="shared" si="17"/>
        <v>95.6275705075834</v>
      </c>
      <c r="N105">
        <f t="shared" si="18"/>
        <v>19.848193359374999</v>
      </c>
      <c r="O105" s="1">
        <v>85.787162780761719</v>
      </c>
      <c r="P105">
        <f t="shared" si="19"/>
        <v>28.804885864257813</v>
      </c>
      <c r="Q105" s="1">
        <v>0.8235931396484375</v>
      </c>
      <c r="R105" s="1">
        <v>6.1248596757650375E-3</v>
      </c>
      <c r="S105" s="1">
        <v>0</v>
      </c>
      <c r="T105" s="1">
        <v>0</v>
      </c>
      <c r="U105" s="1">
        <v>2</v>
      </c>
      <c r="V105" s="1">
        <v>30.712627410888672</v>
      </c>
      <c r="W105" s="1">
        <v>423.9017333984375</v>
      </c>
      <c r="X105" s="1">
        <v>38.787582397460938</v>
      </c>
      <c r="Y105" s="1">
        <v>30.691905975341797</v>
      </c>
      <c r="Z105" s="1">
        <v>28.804885864257813</v>
      </c>
      <c r="AA105" s="1">
        <v>0.25534635782241821</v>
      </c>
      <c r="AB105" s="1">
        <v>98.03948974609375</v>
      </c>
      <c r="AC105" s="1">
        <v>-198.48193359375</v>
      </c>
      <c r="AD105" s="1">
        <v>110005</v>
      </c>
      <c r="AE105" s="1" t="s">
        <v>56</v>
      </c>
      <c r="AF105" s="1">
        <v>120</v>
      </c>
      <c r="AG105" s="1">
        <v>100</v>
      </c>
      <c r="AH105">
        <f t="shared" si="20"/>
        <v>3.9765883463231484</v>
      </c>
      <c r="AI105" s="1">
        <v>3.8027148246765137</v>
      </c>
    </row>
    <row r="106" spans="1:35" x14ac:dyDescent="0.55000000000000004">
      <c r="A106" s="1">
        <v>89</v>
      </c>
      <c r="B106" s="1" t="s">
        <v>159</v>
      </c>
      <c r="C106" s="1">
        <v>2</v>
      </c>
      <c r="D106" s="1">
        <v>820.49998166039586</v>
      </c>
      <c r="E106" s="1">
        <v>77</v>
      </c>
      <c r="F106" s="1">
        <v>3</v>
      </c>
      <c r="G106" s="1">
        <v>13</v>
      </c>
      <c r="H106">
        <f t="shared" ref="H106:H124" si="21">K106*L106/$A$9</f>
        <v>3.3190256637350308</v>
      </c>
      <c r="I106" s="1">
        <v>423.2030029296875</v>
      </c>
      <c r="J106" s="1">
        <v>38.782794952392578</v>
      </c>
      <c r="K106">
        <f t="shared" ref="K106:K137" si="22">IF(F106=3,AB106*1.2028/(P106+273)*(R106/(1000-J106)*I106+Q106),IF(F106=4,(S106*I106+T106),0))</f>
        <v>0.3242956318004071</v>
      </c>
      <c r="L106">
        <f t="shared" ref="L106:L124" si="23">($I$9-$A$9*U106)</f>
        <v>829</v>
      </c>
      <c r="M106">
        <f t="shared" ref="M106:M124" si="24">100*AI106/AH106</f>
        <v>95.596328311909843</v>
      </c>
      <c r="N106">
        <f t="shared" ref="N106:N124" si="25">AC106/-10</f>
        <v>19.849937438964844</v>
      </c>
      <c r="O106" s="1">
        <v>85.795463562011719</v>
      </c>
      <c r="P106">
        <f t="shared" ref="P106:P124" si="26">Z106</f>
        <v>28.826854705810547</v>
      </c>
      <c r="Q106" s="1">
        <v>0.82596701383590698</v>
      </c>
      <c r="R106" s="1">
        <v>9.2337056994438171E-3</v>
      </c>
      <c r="S106" s="1">
        <v>0</v>
      </c>
      <c r="T106" s="1">
        <v>0</v>
      </c>
      <c r="U106" s="1">
        <v>2</v>
      </c>
      <c r="V106" s="1">
        <v>30.72613525390625</v>
      </c>
      <c r="W106" s="1">
        <v>426.08993530273438</v>
      </c>
      <c r="X106" s="1">
        <v>38.823455810546875</v>
      </c>
      <c r="Y106" s="1">
        <v>30.706771850585938</v>
      </c>
      <c r="Z106" s="1">
        <v>28.826854705810547</v>
      </c>
      <c r="AA106" s="1">
        <v>0.13713610172271729</v>
      </c>
      <c r="AB106" s="1">
        <v>98.0416259765625</v>
      </c>
      <c r="AC106" s="1">
        <v>-198.49937438964844</v>
      </c>
      <c r="AD106" s="1">
        <v>110005</v>
      </c>
      <c r="AE106" s="1" t="s">
        <v>58</v>
      </c>
      <c r="AF106" s="1">
        <v>120</v>
      </c>
      <c r="AG106" s="1">
        <v>100</v>
      </c>
      <c r="AH106">
        <f t="shared" ref="AH106:AH124" si="27">0.61365*EXP(17.502*P106/(240.97+P106))</f>
        <v>3.9816536618260048</v>
      </c>
      <c r="AI106" s="1">
        <v>3.8063147068023682</v>
      </c>
    </row>
    <row r="107" spans="1:35" x14ac:dyDescent="0.55000000000000004">
      <c r="A107" s="1">
        <v>90</v>
      </c>
      <c r="B107" s="1" t="s">
        <v>160</v>
      </c>
      <c r="C107" s="1">
        <v>2</v>
      </c>
      <c r="D107" s="1">
        <v>822.99998160451651</v>
      </c>
      <c r="E107" s="1">
        <v>77</v>
      </c>
      <c r="F107" s="1">
        <v>3</v>
      </c>
      <c r="G107" s="1">
        <v>18</v>
      </c>
      <c r="H107">
        <f t="shared" si="21"/>
        <v>3.3085416514058523</v>
      </c>
      <c r="I107" s="1">
        <v>424.22872924804688</v>
      </c>
      <c r="J107" s="1">
        <v>38.795642852783203</v>
      </c>
      <c r="K107">
        <f t="shared" si="22"/>
        <v>0.32327125906378051</v>
      </c>
      <c r="L107">
        <f t="shared" si="23"/>
        <v>829</v>
      </c>
      <c r="M107">
        <f t="shared" si="24"/>
        <v>95.619561213153773</v>
      </c>
      <c r="N107">
        <f t="shared" si="25"/>
        <v>19.819812011718749</v>
      </c>
      <c r="O107" s="1">
        <v>85.759239196777344</v>
      </c>
      <c r="P107">
        <f t="shared" si="26"/>
        <v>28.828022003173828</v>
      </c>
      <c r="Q107" s="1">
        <v>0.82308858633041382</v>
      </c>
      <c r="R107" s="1">
        <v>9.8221171647310257E-3</v>
      </c>
      <c r="S107" s="1">
        <v>0</v>
      </c>
      <c r="T107" s="1">
        <v>0</v>
      </c>
      <c r="U107" s="1">
        <v>2</v>
      </c>
      <c r="V107" s="1">
        <v>30.738962173461914</v>
      </c>
      <c r="W107" s="1">
        <v>428.13934326171875</v>
      </c>
      <c r="X107" s="1">
        <v>38.835979461669922</v>
      </c>
      <c r="Y107" s="1">
        <v>30.719598770141602</v>
      </c>
      <c r="Z107" s="1">
        <v>28.828022003173828</v>
      </c>
      <c r="AA107" s="1">
        <v>0.22699554264545441</v>
      </c>
      <c r="AB107" s="1">
        <v>98.040458679199219</v>
      </c>
      <c r="AC107" s="1">
        <v>-198.1981201171875</v>
      </c>
      <c r="AD107" s="1">
        <v>110005</v>
      </c>
      <c r="AE107" s="1" t="s">
        <v>60</v>
      </c>
      <c r="AF107" s="1">
        <v>120</v>
      </c>
      <c r="AG107" s="1">
        <v>100</v>
      </c>
      <c r="AH107">
        <f t="shared" si="27"/>
        <v>3.9819229607915614</v>
      </c>
      <c r="AI107" s="1">
        <v>3.8074972629547119</v>
      </c>
    </row>
    <row r="108" spans="1:35" x14ac:dyDescent="0.55000000000000004">
      <c r="A108" s="1">
        <v>91</v>
      </c>
      <c r="B108" s="1" t="s">
        <v>161</v>
      </c>
      <c r="C108" s="1">
        <v>2</v>
      </c>
      <c r="D108" s="1">
        <v>825.49998154863715</v>
      </c>
      <c r="E108" s="1">
        <v>77</v>
      </c>
      <c r="F108" s="1">
        <v>3</v>
      </c>
      <c r="G108" s="1">
        <v>20</v>
      </c>
      <c r="H108">
        <f t="shared" si="21"/>
        <v>3.2933648021764763</v>
      </c>
      <c r="I108" s="1">
        <v>425.8673095703125</v>
      </c>
      <c r="J108" s="1">
        <v>38.813091278076172</v>
      </c>
      <c r="K108">
        <f t="shared" si="22"/>
        <v>0.32178835823437218</v>
      </c>
      <c r="L108">
        <f t="shared" si="23"/>
        <v>829</v>
      </c>
      <c r="M108">
        <f t="shared" si="24"/>
        <v>95.53296391377792</v>
      </c>
      <c r="N108">
        <f t="shared" si="25"/>
        <v>19.811227416992189</v>
      </c>
      <c r="O108" s="1">
        <v>85.748008728027344</v>
      </c>
      <c r="P108">
        <f t="shared" si="26"/>
        <v>28.854610443115234</v>
      </c>
      <c r="Q108" s="1">
        <v>0.81953984498977661</v>
      </c>
      <c r="R108" s="1">
        <v>9.3929152935743332E-3</v>
      </c>
      <c r="S108" s="1">
        <v>0</v>
      </c>
      <c r="T108" s="1">
        <v>0</v>
      </c>
      <c r="U108" s="1">
        <v>2</v>
      </c>
      <c r="V108" s="1">
        <v>30.753715515136719</v>
      </c>
      <c r="W108" s="1">
        <v>430.19024658203125</v>
      </c>
      <c r="X108" s="1">
        <v>38.860664367675781</v>
      </c>
      <c r="Y108" s="1">
        <v>30.732994079589844</v>
      </c>
      <c r="Z108" s="1">
        <v>28.854610443115234</v>
      </c>
      <c r="AA108" s="1">
        <v>5.6749019771814346E-2</v>
      </c>
      <c r="AB108" s="1">
        <v>98.040351867675781</v>
      </c>
      <c r="AC108" s="1">
        <v>-198.11227416992188</v>
      </c>
      <c r="AD108" s="1">
        <v>110005</v>
      </c>
      <c r="AE108" s="1" t="s">
        <v>62</v>
      </c>
      <c r="AF108" s="1">
        <v>120</v>
      </c>
      <c r="AG108" s="1">
        <v>100</v>
      </c>
      <c r="AH108">
        <f t="shared" si="27"/>
        <v>3.9880612956333454</v>
      </c>
      <c r="AI108" s="1">
        <v>3.809913158416748</v>
      </c>
    </row>
    <row r="109" spans="1:35" x14ac:dyDescent="0.55000000000000004">
      <c r="A109" s="1">
        <v>92</v>
      </c>
      <c r="B109" s="1" t="s">
        <v>162</v>
      </c>
      <c r="C109" s="1">
        <v>2</v>
      </c>
      <c r="D109" s="1">
        <v>827.9999814927578</v>
      </c>
      <c r="E109" s="1">
        <v>77</v>
      </c>
      <c r="F109" s="1">
        <v>3</v>
      </c>
      <c r="G109" s="1">
        <v>20</v>
      </c>
      <c r="H109">
        <f t="shared" si="21"/>
        <v>3.3106234449896488</v>
      </c>
      <c r="I109" s="1">
        <v>427.92208862304688</v>
      </c>
      <c r="J109" s="1">
        <v>38.836231231689453</v>
      </c>
      <c r="K109">
        <f t="shared" si="22"/>
        <v>0.32347466712202838</v>
      </c>
      <c r="L109">
        <f t="shared" si="23"/>
        <v>829</v>
      </c>
      <c r="M109">
        <f t="shared" si="24"/>
        <v>95.523925692284493</v>
      </c>
      <c r="N109">
        <f t="shared" si="25"/>
        <v>19.835671997070314</v>
      </c>
      <c r="O109" s="1">
        <v>85.732185363769531</v>
      </c>
      <c r="P109">
        <f t="shared" si="26"/>
        <v>28.863800048828125</v>
      </c>
      <c r="Q109" s="1">
        <v>0.82421892881393433</v>
      </c>
      <c r="R109" s="1">
        <v>8.5862930864095688E-3</v>
      </c>
      <c r="S109" s="1">
        <v>0</v>
      </c>
      <c r="T109" s="1">
        <v>0</v>
      </c>
      <c r="U109" s="1">
        <v>2</v>
      </c>
      <c r="V109" s="1">
        <v>30.764732360839844</v>
      </c>
      <c r="W109" s="1">
        <v>432.27236938476563</v>
      </c>
      <c r="X109" s="1">
        <v>38.877601623535156</v>
      </c>
      <c r="Y109" s="1">
        <v>30.743886947631836</v>
      </c>
      <c r="Z109" s="1">
        <v>28.863800048828125</v>
      </c>
      <c r="AA109" s="1">
        <v>4.7291056253015995E-3</v>
      </c>
      <c r="AB109" s="1">
        <v>98.040542602539063</v>
      </c>
      <c r="AC109" s="1">
        <v>-198.35671997070313</v>
      </c>
      <c r="AD109" s="1">
        <v>110005</v>
      </c>
      <c r="AE109" s="1" t="s">
        <v>64</v>
      </c>
      <c r="AF109" s="1">
        <v>120</v>
      </c>
      <c r="AG109" s="1">
        <v>100</v>
      </c>
      <c r="AH109">
        <f t="shared" si="27"/>
        <v>3.9901847701219482</v>
      </c>
      <c r="AI109" s="1">
        <v>3.8115811347961426</v>
      </c>
    </row>
    <row r="110" spans="1:35" x14ac:dyDescent="0.55000000000000004">
      <c r="A110" s="1">
        <v>93</v>
      </c>
      <c r="B110" s="1" t="s">
        <v>163</v>
      </c>
      <c r="C110" s="1">
        <v>2</v>
      </c>
      <c r="D110" s="1">
        <v>830.49998143687844</v>
      </c>
      <c r="E110" s="1">
        <v>77</v>
      </c>
      <c r="F110" s="1">
        <v>3</v>
      </c>
      <c r="G110" s="1">
        <v>20</v>
      </c>
      <c r="H110">
        <f t="shared" si="21"/>
        <v>3.296554580357633</v>
      </c>
      <c r="I110" s="1">
        <v>429.97409057617188</v>
      </c>
      <c r="J110" s="1">
        <v>38.856426239013672</v>
      </c>
      <c r="K110">
        <f t="shared" si="22"/>
        <v>0.32210002534254317</v>
      </c>
      <c r="L110">
        <f t="shared" si="23"/>
        <v>829</v>
      </c>
      <c r="M110">
        <f t="shared" si="24"/>
        <v>95.461368485110626</v>
      </c>
      <c r="N110">
        <f t="shared" si="25"/>
        <v>19.800175476074219</v>
      </c>
      <c r="O110" s="1">
        <v>85.716629028320313</v>
      </c>
      <c r="P110">
        <f t="shared" si="26"/>
        <v>28.885761260986328</v>
      </c>
      <c r="Q110" s="1">
        <v>0.82128065824508667</v>
      </c>
      <c r="R110" s="1">
        <v>7.3948968201875687E-3</v>
      </c>
      <c r="S110" s="1">
        <v>0</v>
      </c>
      <c r="T110" s="1">
        <v>0</v>
      </c>
      <c r="U110" s="1">
        <v>2</v>
      </c>
      <c r="V110" s="1">
        <v>30.777471542358398</v>
      </c>
      <c r="W110" s="1">
        <v>434.186279296875</v>
      </c>
      <c r="X110" s="1">
        <v>38.901874542236328</v>
      </c>
      <c r="Y110" s="1">
        <v>30.757862091064453</v>
      </c>
      <c r="Z110" s="1">
        <v>28.885761260986328</v>
      </c>
      <c r="AA110" s="1">
        <v>3.7832777947187424E-2</v>
      </c>
      <c r="AB110" s="1">
        <v>98.039825439453125</v>
      </c>
      <c r="AC110" s="1">
        <v>-198.00175476074219</v>
      </c>
      <c r="AD110" s="1">
        <v>110005</v>
      </c>
      <c r="AE110" s="1" t="s">
        <v>66</v>
      </c>
      <c r="AF110" s="1">
        <v>120</v>
      </c>
      <c r="AG110" s="1">
        <v>100</v>
      </c>
      <c r="AH110">
        <f t="shared" si="27"/>
        <v>3.9952634187030842</v>
      </c>
      <c r="AI110" s="1">
        <v>3.8139331340789795</v>
      </c>
    </row>
    <row r="111" spans="1:35" x14ac:dyDescent="0.55000000000000004">
      <c r="A111" s="1">
        <v>94</v>
      </c>
      <c r="B111" s="1" t="s">
        <v>164</v>
      </c>
      <c r="C111" s="1">
        <v>2</v>
      </c>
      <c r="D111" s="1">
        <v>832.99998138099909</v>
      </c>
      <c r="E111" s="1">
        <v>77</v>
      </c>
      <c r="F111" s="1">
        <v>3</v>
      </c>
      <c r="G111" s="1">
        <v>20</v>
      </c>
      <c r="H111">
        <f t="shared" si="21"/>
        <v>3.2471865696366438</v>
      </c>
      <c r="I111" s="1">
        <v>431.99993896484375</v>
      </c>
      <c r="J111" s="1">
        <v>38.8748779296875</v>
      </c>
      <c r="K111">
        <f t="shared" si="22"/>
        <v>0.31727637170152972</v>
      </c>
      <c r="L111">
        <f t="shared" si="23"/>
        <v>829</v>
      </c>
      <c r="M111">
        <f t="shared" si="24"/>
        <v>95.541468127794033</v>
      </c>
      <c r="N111">
        <f t="shared" si="25"/>
        <v>19.795666503906251</v>
      </c>
      <c r="O111" s="1">
        <v>85.67828369140625</v>
      </c>
      <c r="P111">
        <f t="shared" si="26"/>
        <v>28.875223159790039</v>
      </c>
      <c r="Q111" s="1">
        <v>0.80888760089874268</v>
      </c>
      <c r="R111" s="1">
        <v>7.3811011388897896E-3</v>
      </c>
      <c r="S111" s="1">
        <v>0</v>
      </c>
      <c r="T111" s="1">
        <v>0</v>
      </c>
      <c r="U111" s="1">
        <v>2</v>
      </c>
      <c r="V111" s="1">
        <v>30.787204742431641</v>
      </c>
      <c r="W111" s="1">
        <v>436.25933837890625</v>
      </c>
      <c r="X111" s="1">
        <v>38.910449981689453</v>
      </c>
      <c r="Y111" s="1">
        <v>30.769695281982422</v>
      </c>
      <c r="Z111" s="1">
        <v>28.875223159790039</v>
      </c>
      <c r="AA111" s="1">
        <v>0.14659829437732697</v>
      </c>
      <c r="AB111" s="1">
        <v>98.040611267089844</v>
      </c>
      <c r="AC111" s="1">
        <v>-197.9566650390625</v>
      </c>
      <c r="AD111" s="1">
        <v>110005</v>
      </c>
      <c r="AE111" s="1" t="s">
        <v>68</v>
      </c>
      <c r="AF111" s="1">
        <v>120</v>
      </c>
      <c r="AG111" s="1">
        <v>100</v>
      </c>
      <c r="AH111">
        <f t="shared" si="27"/>
        <v>3.9928257230299451</v>
      </c>
      <c r="AI111" s="1">
        <v>3.8148043155670166</v>
      </c>
    </row>
    <row r="112" spans="1:35" x14ac:dyDescent="0.55000000000000004">
      <c r="A112" s="1">
        <v>95</v>
      </c>
      <c r="B112" s="1" t="s">
        <v>165</v>
      </c>
      <c r="C112" s="1">
        <v>2</v>
      </c>
      <c r="D112" s="1">
        <v>835.49998132511973</v>
      </c>
      <c r="E112" s="1">
        <v>77</v>
      </c>
      <c r="F112" s="1">
        <v>3</v>
      </c>
      <c r="G112" s="1">
        <v>20</v>
      </c>
      <c r="H112">
        <f t="shared" si="21"/>
        <v>3.2462424063359592</v>
      </c>
      <c r="I112" s="1">
        <v>434.04489135742188</v>
      </c>
      <c r="J112" s="1">
        <v>38.892585754394531</v>
      </c>
      <c r="K112">
        <f t="shared" si="22"/>
        <v>0.31718411931630003</v>
      </c>
      <c r="L112">
        <f t="shared" si="23"/>
        <v>829</v>
      </c>
      <c r="M112">
        <f t="shared" si="24"/>
        <v>95.502204421509063</v>
      </c>
      <c r="N112">
        <f t="shared" si="25"/>
        <v>19.805261230468751</v>
      </c>
      <c r="O112" s="1">
        <v>85.700035095214844</v>
      </c>
      <c r="P112">
        <f t="shared" si="26"/>
        <v>28.893840789794922</v>
      </c>
      <c r="Q112" s="1">
        <v>0.80912548303604126</v>
      </c>
      <c r="R112" s="1">
        <v>6.4254533499479294E-3</v>
      </c>
      <c r="S112" s="1">
        <v>0</v>
      </c>
      <c r="T112" s="1">
        <v>0</v>
      </c>
      <c r="U112" s="1">
        <v>2</v>
      </c>
      <c r="V112" s="1">
        <v>30.797901153564453</v>
      </c>
      <c r="W112" s="1">
        <v>438.35772705078125</v>
      </c>
      <c r="X112" s="1">
        <v>38.936809539794922</v>
      </c>
      <c r="Y112" s="1">
        <v>30.776933670043945</v>
      </c>
      <c r="Z112" s="1">
        <v>28.893840789794922</v>
      </c>
      <c r="AA112" s="1">
        <v>0.31211307644844055</v>
      </c>
      <c r="AB112" s="1">
        <v>98.039627075195313</v>
      </c>
      <c r="AC112" s="1">
        <v>-198.0526123046875</v>
      </c>
      <c r="AD112" s="1">
        <v>110005</v>
      </c>
      <c r="AE112" s="1" t="s">
        <v>124</v>
      </c>
      <c r="AF112" s="1">
        <v>120</v>
      </c>
      <c r="AG112" s="1">
        <v>100</v>
      </c>
      <c r="AH112">
        <f t="shared" si="27"/>
        <v>3.9971332711075056</v>
      </c>
      <c r="AI112" s="1">
        <v>3.8173503875732422</v>
      </c>
    </row>
    <row r="113" spans="1:35" x14ac:dyDescent="0.55000000000000004">
      <c r="A113" s="1">
        <v>96</v>
      </c>
      <c r="B113" s="1" t="s">
        <v>166</v>
      </c>
      <c r="C113" s="1">
        <v>2</v>
      </c>
      <c r="D113" s="1">
        <v>837.99998126924038</v>
      </c>
      <c r="E113" s="1">
        <v>77</v>
      </c>
      <c r="F113" s="1">
        <v>3</v>
      </c>
      <c r="G113" s="1">
        <v>20</v>
      </c>
      <c r="H113">
        <f t="shared" si="21"/>
        <v>3.2513737884761329</v>
      </c>
      <c r="I113" s="1">
        <v>436.06637573242188</v>
      </c>
      <c r="J113" s="1">
        <v>38.910839080810547</v>
      </c>
      <c r="K113">
        <f t="shared" si="22"/>
        <v>0.31768549682336161</v>
      </c>
      <c r="L113">
        <f t="shared" si="23"/>
        <v>829</v>
      </c>
      <c r="M113">
        <f t="shared" si="24"/>
        <v>95.525237488497112</v>
      </c>
      <c r="N113">
        <f t="shared" si="25"/>
        <v>19.797932434082032</v>
      </c>
      <c r="O113" s="1">
        <v>85.644615173339844</v>
      </c>
      <c r="P113">
        <f t="shared" si="26"/>
        <v>28.893836975097656</v>
      </c>
      <c r="Q113" s="1">
        <v>0.81001347303390503</v>
      </c>
      <c r="R113" s="1">
        <v>7.2847064584493637E-3</v>
      </c>
      <c r="S113" s="1">
        <v>0</v>
      </c>
      <c r="T113" s="1">
        <v>0</v>
      </c>
      <c r="U113" s="1">
        <v>2</v>
      </c>
      <c r="V113" s="1">
        <v>30.813320159912109</v>
      </c>
      <c r="W113" s="1">
        <v>440.395263671875</v>
      </c>
      <c r="X113" s="1">
        <v>38.946567535400391</v>
      </c>
      <c r="Y113" s="1">
        <v>30.792478561401367</v>
      </c>
      <c r="Z113" s="1">
        <v>28.893836975097656</v>
      </c>
      <c r="AA113" s="1">
        <v>0.3452225923538208</v>
      </c>
      <c r="AB113" s="1">
        <v>98.038681030273438</v>
      </c>
      <c r="AC113" s="1">
        <v>-197.97932434082031</v>
      </c>
      <c r="AD113" s="1">
        <v>110005</v>
      </c>
      <c r="AE113" s="1" t="s">
        <v>137</v>
      </c>
      <c r="AF113" s="1">
        <v>120</v>
      </c>
      <c r="AG113" s="1">
        <v>100</v>
      </c>
      <c r="AH113">
        <f t="shared" si="27"/>
        <v>3.9971323880887515</v>
      </c>
      <c r="AI113" s="1">
        <v>3.818270206451416</v>
      </c>
    </row>
    <row r="114" spans="1:35" x14ac:dyDescent="0.55000000000000004">
      <c r="A114" s="1">
        <v>97</v>
      </c>
      <c r="B114" s="1" t="s">
        <v>167</v>
      </c>
      <c r="C114" s="1">
        <v>2</v>
      </c>
      <c r="D114" s="1">
        <v>838.49998125806451</v>
      </c>
      <c r="E114" s="1">
        <v>77</v>
      </c>
      <c r="F114" s="1">
        <v>4</v>
      </c>
      <c r="G114" s="1">
        <v>41</v>
      </c>
      <c r="H114">
        <f t="shared" si="21"/>
        <v>3.2752696663259102</v>
      </c>
      <c r="I114" s="1">
        <v>430</v>
      </c>
      <c r="J114" s="1">
        <v>38.910839080810547</v>
      </c>
      <c r="K114">
        <f t="shared" si="22"/>
        <v>0.32002031721640378</v>
      </c>
      <c r="L114">
        <f t="shared" si="23"/>
        <v>829</v>
      </c>
      <c r="M114">
        <f t="shared" si="24"/>
        <v>95.489855465172539</v>
      </c>
      <c r="N114">
        <f t="shared" si="25"/>
        <v>19.789451599121094</v>
      </c>
      <c r="O114" s="1">
        <v>85.644126892089844</v>
      </c>
      <c r="P114">
        <f t="shared" si="26"/>
        <v>28.901670455932617</v>
      </c>
      <c r="Q114" s="1">
        <v>0.81001347303390503</v>
      </c>
      <c r="R114" s="1">
        <v>7.2847064584493637E-3</v>
      </c>
      <c r="S114" s="1">
        <v>-3.4781271824613214E-4</v>
      </c>
      <c r="T114" s="1">
        <v>0.4695797860622406</v>
      </c>
      <c r="U114" s="1">
        <v>2</v>
      </c>
      <c r="V114" s="1">
        <v>30.818702697753906</v>
      </c>
      <c r="W114" s="1">
        <v>440.82058715820313</v>
      </c>
      <c r="X114" s="1">
        <v>38.950187683105469</v>
      </c>
      <c r="Y114" s="1">
        <v>30.794034957885742</v>
      </c>
      <c r="Z114" s="1">
        <v>28.901670455932617</v>
      </c>
      <c r="AA114" s="1">
        <v>0.12768207490444183</v>
      </c>
      <c r="AB114" s="1">
        <v>98.037727355957031</v>
      </c>
      <c r="AC114" s="1">
        <v>-197.89451599121094</v>
      </c>
      <c r="AD114" s="1">
        <v>110005</v>
      </c>
      <c r="AE114" s="1" t="s">
        <v>70</v>
      </c>
      <c r="AF114" s="1">
        <v>120</v>
      </c>
      <c r="AG114" s="1">
        <v>100</v>
      </c>
      <c r="AH114">
        <f t="shared" si="27"/>
        <v>3.9989460256241678</v>
      </c>
      <c r="AI114" s="1">
        <v>3.8185877799987793</v>
      </c>
    </row>
    <row r="115" spans="1:35" x14ac:dyDescent="0.55000000000000004">
      <c r="A115" s="1">
        <v>98</v>
      </c>
      <c r="B115" s="1" t="s">
        <v>168</v>
      </c>
      <c r="C115" s="1">
        <v>2</v>
      </c>
      <c r="D115" s="1">
        <v>875.49998043105006</v>
      </c>
      <c r="E115" s="1">
        <v>77</v>
      </c>
      <c r="F115" s="1">
        <v>3</v>
      </c>
      <c r="G115" s="1">
        <v>8</v>
      </c>
      <c r="H115">
        <f t="shared" si="21"/>
        <v>3.2818923560799349</v>
      </c>
      <c r="I115" s="1">
        <v>422.01980590820313</v>
      </c>
      <c r="J115" s="1">
        <v>39.010261535644531</v>
      </c>
      <c r="K115">
        <f t="shared" si="22"/>
        <v>0.32066740753012635</v>
      </c>
      <c r="L115">
        <f t="shared" si="23"/>
        <v>829</v>
      </c>
      <c r="M115">
        <f t="shared" si="24"/>
        <v>95.091803991482266</v>
      </c>
      <c r="N115">
        <f t="shared" si="25"/>
        <v>19.65904083251953</v>
      </c>
      <c r="O115" s="1">
        <v>85.01470947265625</v>
      </c>
      <c r="P115">
        <f t="shared" si="26"/>
        <v>29.011762619018555</v>
      </c>
      <c r="Q115" s="1">
        <v>0.8172948956489563</v>
      </c>
      <c r="R115" s="1">
        <v>9.0157650411128998E-3</v>
      </c>
      <c r="S115" s="1">
        <v>0</v>
      </c>
      <c r="T115" s="1">
        <v>0</v>
      </c>
      <c r="U115" s="1">
        <v>2</v>
      </c>
      <c r="V115" s="1">
        <v>30.982599258422852</v>
      </c>
      <c r="W115" s="1">
        <v>423.80642700195313</v>
      </c>
      <c r="X115" s="1">
        <v>39.034492492675781</v>
      </c>
      <c r="Y115" s="1">
        <v>30.961757659912109</v>
      </c>
      <c r="Z115" s="1">
        <v>29.011762619018555</v>
      </c>
      <c r="AA115" s="1">
        <v>1.8915874883532524E-2</v>
      </c>
      <c r="AB115" s="1">
        <v>98.040985107421875</v>
      </c>
      <c r="AC115" s="1">
        <v>-196.59040832519531</v>
      </c>
      <c r="AD115" s="1">
        <v>110005</v>
      </c>
      <c r="AE115" s="1" t="s">
        <v>88</v>
      </c>
      <c r="AF115" s="1">
        <v>120</v>
      </c>
      <c r="AG115" s="1">
        <v>100</v>
      </c>
      <c r="AH115">
        <f t="shared" si="27"/>
        <v>4.0245110023635178</v>
      </c>
      <c r="AI115" s="1">
        <v>3.8269801139831543</v>
      </c>
    </row>
    <row r="116" spans="1:35" x14ac:dyDescent="0.55000000000000004">
      <c r="A116" s="1">
        <v>99</v>
      </c>
      <c r="B116" s="1" t="s">
        <v>169</v>
      </c>
      <c r="C116" s="1">
        <v>2</v>
      </c>
      <c r="D116" s="1">
        <v>877.99998037517071</v>
      </c>
      <c r="E116" s="1">
        <v>77</v>
      </c>
      <c r="F116" s="1">
        <v>3</v>
      </c>
      <c r="G116" s="1">
        <v>13</v>
      </c>
      <c r="H116">
        <f t="shared" si="21"/>
        <v>3.3075889028698677</v>
      </c>
      <c r="I116" s="1">
        <v>423.05108642578125</v>
      </c>
      <c r="J116" s="1">
        <v>39.023242950439453</v>
      </c>
      <c r="K116">
        <f t="shared" si="22"/>
        <v>0.32317816783167586</v>
      </c>
      <c r="L116">
        <f t="shared" si="23"/>
        <v>829</v>
      </c>
      <c r="M116">
        <f t="shared" si="24"/>
        <v>95.212988253213666</v>
      </c>
      <c r="N116">
        <f t="shared" si="25"/>
        <v>19.680368041992189</v>
      </c>
      <c r="O116" s="1">
        <v>85.029815673828125</v>
      </c>
      <c r="P116">
        <f t="shared" si="26"/>
        <v>28.998882293701172</v>
      </c>
      <c r="Q116" s="1">
        <v>0.82318687438964844</v>
      </c>
      <c r="R116" s="1">
        <v>1.0156527161598206E-2</v>
      </c>
      <c r="S116" s="1">
        <v>0</v>
      </c>
      <c r="T116" s="1">
        <v>0</v>
      </c>
      <c r="U116" s="1">
        <v>2</v>
      </c>
      <c r="V116" s="1">
        <v>30.991706848144531</v>
      </c>
      <c r="W116" s="1">
        <v>425.9110107421875</v>
      </c>
      <c r="X116" s="1">
        <v>39.0555419921875</v>
      </c>
      <c r="Y116" s="1">
        <v>30.967905044555664</v>
      </c>
      <c r="Z116" s="1">
        <v>28.998882293701172</v>
      </c>
      <c r="AA116" s="1">
        <v>0</v>
      </c>
      <c r="AB116" s="1">
        <v>98.039924621582031</v>
      </c>
      <c r="AC116" s="1">
        <v>-196.80368041992188</v>
      </c>
      <c r="AD116" s="1">
        <v>110005</v>
      </c>
      <c r="AE116" s="1" t="s">
        <v>58</v>
      </c>
      <c r="AF116" s="1">
        <v>120</v>
      </c>
      <c r="AG116" s="1">
        <v>100</v>
      </c>
      <c r="AH116">
        <f t="shared" si="27"/>
        <v>4.0215126639950363</v>
      </c>
      <c r="AI116" s="1">
        <v>3.8290023803710938</v>
      </c>
    </row>
    <row r="117" spans="1:35" x14ac:dyDescent="0.55000000000000004">
      <c r="A117" s="1">
        <v>100</v>
      </c>
      <c r="B117" s="1" t="s">
        <v>170</v>
      </c>
      <c r="C117" s="1">
        <v>2</v>
      </c>
      <c r="D117" s="1">
        <v>880.49998031929135</v>
      </c>
      <c r="E117" s="1">
        <v>77</v>
      </c>
      <c r="F117" s="1">
        <v>3</v>
      </c>
      <c r="G117" s="1">
        <v>18</v>
      </c>
      <c r="H117">
        <f t="shared" si="21"/>
        <v>3.2831989595912816</v>
      </c>
      <c r="I117" s="1">
        <v>424.06985473632813</v>
      </c>
      <c r="J117" s="1">
        <v>39.033866882324219</v>
      </c>
      <c r="K117">
        <f t="shared" si="22"/>
        <v>0.32079507325318918</v>
      </c>
      <c r="L117">
        <f t="shared" si="23"/>
        <v>829</v>
      </c>
      <c r="M117">
        <f t="shared" si="24"/>
        <v>95.172482064834014</v>
      </c>
      <c r="N117">
        <f t="shared" si="25"/>
        <v>19.679249572753907</v>
      </c>
      <c r="O117" s="1">
        <v>85.013236999511719</v>
      </c>
      <c r="P117">
        <f t="shared" si="26"/>
        <v>29.014616012573242</v>
      </c>
      <c r="Q117" s="1">
        <v>0.81761413812637329</v>
      </c>
      <c r="R117" s="1">
        <v>9.0473201125860214E-3</v>
      </c>
      <c r="S117" s="1">
        <v>0</v>
      </c>
      <c r="T117" s="1">
        <v>0</v>
      </c>
      <c r="U117" s="1">
        <v>2</v>
      </c>
      <c r="V117" s="1">
        <v>31.003877639770508</v>
      </c>
      <c r="W117" s="1">
        <v>427.9910888671875</v>
      </c>
      <c r="X117" s="1">
        <v>39.074905395507813</v>
      </c>
      <c r="Y117" s="1">
        <v>30.979825973510742</v>
      </c>
      <c r="Z117" s="1">
        <v>29.014616012573242</v>
      </c>
      <c r="AA117" s="1">
        <v>0.2695450484752655</v>
      </c>
      <c r="AB117" s="1">
        <v>98.038864135742188</v>
      </c>
      <c r="AC117" s="1">
        <v>-196.79249572753906</v>
      </c>
      <c r="AD117" s="1">
        <v>110005</v>
      </c>
      <c r="AE117" s="1" t="s">
        <v>91</v>
      </c>
      <c r="AF117" s="1">
        <v>120</v>
      </c>
      <c r="AG117" s="1">
        <v>100</v>
      </c>
      <c r="AH117">
        <f t="shared" si="27"/>
        <v>4.0251754914556424</v>
      </c>
      <c r="AI117" s="1">
        <v>3.8308594226837158</v>
      </c>
    </row>
    <row r="118" spans="1:35" x14ac:dyDescent="0.55000000000000004">
      <c r="A118" s="1">
        <v>101</v>
      </c>
      <c r="B118" s="1" t="s">
        <v>171</v>
      </c>
      <c r="C118" s="1">
        <v>2</v>
      </c>
      <c r="D118" s="1">
        <v>882.999980263412</v>
      </c>
      <c r="E118" s="1">
        <v>77</v>
      </c>
      <c r="F118" s="1">
        <v>3</v>
      </c>
      <c r="G118" s="1">
        <v>20</v>
      </c>
      <c r="H118">
        <f t="shared" si="21"/>
        <v>3.2953052137292391</v>
      </c>
      <c r="I118" s="1">
        <v>425.72381591796875</v>
      </c>
      <c r="J118" s="1">
        <v>39.05010986328125</v>
      </c>
      <c r="K118">
        <f t="shared" si="22"/>
        <v>0.32197795212553482</v>
      </c>
      <c r="L118">
        <f t="shared" si="23"/>
        <v>829</v>
      </c>
      <c r="M118">
        <f t="shared" si="24"/>
        <v>95.089024157834231</v>
      </c>
      <c r="N118">
        <f t="shared" si="25"/>
        <v>19.674169921874999</v>
      </c>
      <c r="O118" s="1">
        <v>84.996482849121094</v>
      </c>
      <c r="P118">
        <f t="shared" si="26"/>
        <v>29.036594390869141</v>
      </c>
      <c r="Q118" s="1">
        <v>0.82111579179763794</v>
      </c>
      <c r="R118" s="1">
        <v>8.0692088231444359E-3</v>
      </c>
      <c r="S118" s="1">
        <v>0</v>
      </c>
      <c r="T118" s="1">
        <v>0</v>
      </c>
      <c r="U118" s="1">
        <v>2</v>
      </c>
      <c r="V118" s="1">
        <v>31.016468048095703</v>
      </c>
      <c r="W118" s="1">
        <v>429.97598266601563</v>
      </c>
      <c r="X118" s="1">
        <v>39.090049743652344</v>
      </c>
      <c r="Y118" s="1">
        <v>30.990196228027344</v>
      </c>
      <c r="Z118" s="1">
        <v>29.036594390869141</v>
      </c>
      <c r="AA118" s="1">
        <v>0.42562761902809143</v>
      </c>
      <c r="AB118" s="1">
        <v>98.039527893066406</v>
      </c>
      <c r="AC118" s="1">
        <v>-196.74169921875</v>
      </c>
      <c r="AD118" s="1">
        <v>110005</v>
      </c>
      <c r="AE118" s="1" t="s">
        <v>62</v>
      </c>
      <c r="AF118" s="1">
        <v>120</v>
      </c>
      <c r="AG118" s="1">
        <v>100</v>
      </c>
      <c r="AH118">
        <f t="shared" si="27"/>
        <v>4.030296952506017</v>
      </c>
      <c r="AI118" s="1">
        <v>3.8323700428009033</v>
      </c>
    </row>
    <row r="119" spans="1:35" x14ac:dyDescent="0.55000000000000004">
      <c r="A119" s="1">
        <v>102</v>
      </c>
      <c r="B119" s="1" t="s">
        <v>172</v>
      </c>
      <c r="C119" s="1">
        <v>2</v>
      </c>
      <c r="D119" s="1">
        <v>885.49998020753264</v>
      </c>
      <c r="E119" s="1">
        <v>77</v>
      </c>
      <c r="F119" s="1">
        <v>3</v>
      </c>
      <c r="G119" s="1">
        <v>20</v>
      </c>
      <c r="H119">
        <f t="shared" si="21"/>
        <v>3.3358601399282435</v>
      </c>
      <c r="I119" s="1">
        <v>427.79644775390625</v>
      </c>
      <c r="J119" s="1">
        <v>39.071121215820313</v>
      </c>
      <c r="K119">
        <f t="shared" si="22"/>
        <v>0.32594049618116733</v>
      </c>
      <c r="L119">
        <f t="shared" si="23"/>
        <v>829</v>
      </c>
      <c r="M119">
        <f t="shared" si="24"/>
        <v>95.191130449393498</v>
      </c>
      <c r="N119">
        <f t="shared" si="25"/>
        <v>19.653506469726562</v>
      </c>
      <c r="O119" s="1">
        <v>84.986953735351563</v>
      </c>
      <c r="P119">
        <f t="shared" si="26"/>
        <v>29.025651931762695</v>
      </c>
      <c r="Q119" s="1">
        <v>0.83146810531616211</v>
      </c>
      <c r="R119" s="1">
        <v>7.4862949550151825E-3</v>
      </c>
      <c r="S119" s="1">
        <v>0</v>
      </c>
      <c r="T119" s="1">
        <v>0</v>
      </c>
      <c r="U119" s="1">
        <v>2</v>
      </c>
      <c r="V119" s="1">
        <v>31.025039672851563</v>
      </c>
      <c r="W119" s="1">
        <v>432.1044921875</v>
      </c>
      <c r="X119" s="1">
        <v>39.106845855712891</v>
      </c>
      <c r="Y119" s="1">
        <v>30.999883651733398</v>
      </c>
      <c r="Z119" s="1">
        <v>29.025651931762695</v>
      </c>
      <c r="AA119" s="1">
        <v>7.0931248366832733E-2</v>
      </c>
      <c r="AB119" s="1">
        <v>98.040565490722656</v>
      </c>
      <c r="AC119" s="1">
        <v>-196.53506469726563</v>
      </c>
      <c r="AD119" s="1">
        <v>110005</v>
      </c>
      <c r="AE119" s="1" t="s">
        <v>94</v>
      </c>
      <c r="AF119" s="1">
        <v>120</v>
      </c>
      <c r="AG119" s="1">
        <v>100</v>
      </c>
      <c r="AH119">
        <f t="shared" si="27"/>
        <v>4.0277464013556461</v>
      </c>
      <c r="AI119" s="1">
        <v>3.8340573310852051</v>
      </c>
    </row>
    <row r="120" spans="1:35" x14ac:dyDescent="0.55000000000000004">
      <c r="A120" s="1">
        <v>103</v>
      </c>
      <c r="B120" s="1" t="s">
        <v>173</v>
      </c>
      <c r="C120" s="1">
        <v>2</v>
      </c>
      <c r="D120" s="1">
        <v>887.99998015165329</v>
      </c>
      <c r="E120" s="1">
        <v>77</v>
      </c>
      <c r="F120" s="1">
        <v>3</v>
      </c>
      <c r="G120" s="1">
        <v>20</v>
      </c>
      <c r="H120">
        <f t="shared" si="21"/>
        <v>3.2946067797773408</v>
      </c>
      <c r="I120" s="1">
        <v>429.83807373046875</v>
      </c>
      <c r="J120" s="1">
        <v>39.088699340820313</v>
      </c>
      <c r="K120">
        <f t="shared" si="22"/>
        <v>0.32190970948367259</v>
      </c>
      <c r="L120">
        <f t="shared" si="23"/>
        <v>829</v>
      </c>
      <c r="M120">
        <f t="shared" si="24"/>
        <v>95.053322363609652</v>
      </c>
      <c r="N120">
        <f t="shared" si="25"/>
        <v>19.652252197265625</v>
      </c>
      <c r="O120" s="1">
        <v>84.951622009277344</v>
      </c>
      <c r="P120">
        <f t="shared" si="26"/>
        <v>29.05827522277832</v>
      </c>
      <c r="Q120" s="1">
        <v>0.82134777307510376</v>
      </c>
      <c r="R120" s="1">
        <v>7.2140400297939777E-3</v>
      </c>
      <c r="S120" s="1">
        <v>0</v>
      </c>
      <c r="T120" s="1">
        <v>0</v>
      </c>
      <c r="U120" s="1">
        <v>2</v>
      </c>
      <c r="V120" s="1">
        <v>31.035093307495117</v>
      </c>
      <c r="W120" s="1">
        <v>434.09539794921875</v>
      </c>
      <c r="X120" s="1">
        <v>39.124397277832031</v>
      </c>
      <c r="Y120" s="1">
        <v>31.014865875244141</v>
      </c>
      <c r="Z120" s="1">
        <v>29.05827522277832</v>
      </c>
      <c r="AA120" s="1">
        <v>0.11822602897882462</v>
      </c>
      <c r="AB120" s="1">
        <v>98.039558410644531</v>
      </c>
      <c r="AC120" s="1">
        <v>-196.52252197265625</v>
      </c>
      <c r="AD120" s="1">
        <v>110005</v>
      </c>
      <c r="AE120" s="1" t="s">
        <v>66</v>
      </c>
      <c r="AF120" s="1">
        <v>120</v>
      </c>
      <c r="AG120" s="1">
        <v>100</v>
      </c>
      <c r="AH120">
        <f t="shared" si="27"/>
        <v>4.0353546446615409</v>
      </c>
      <c r="AI120" s="1">
        <v>3.8357386589050293</v>
      </c>
    </row>
    <row r="121" spans="1:35" x14ac:dyDescent="0.55000000000000004">
      <c r="A121" s="1">
        <v>104</v>
      </c>
      <c r="B121" s="1" t="s">
        <v>174</v>
      </c>
      <c r="C121" s="1">
        <v>2</v>
      </c>
      <c r="D121" s="1">
        <v>890.49998009577394</v>
      </c>
      <c r="E121" s="1">
        <v>77</v>
      </c>
      <c r="F121" s="1">
        <v>3</v>
      </c>
      <c r="G121" s="1">
        <v>20</v>
      </c>
      <c r="H121">
        <f t="shared" si="21"/>
        <v>3.2479898266145151</v>
      </c>
      <c r="I121" s="1">
        <v>431.8895263671875</v>
      </c>
      <c r="J121" s="1">
        <v>39.106204986572266</v>
      </c>
      <c r="K121">
        <f t="shared" si="22"/>
        <v>0.31735485640021194</v>
      </c>
      <c r="L121">
        <f t="shared" si="23"/>
        <v>829</v>
      </c>
      <c r="M121">
        <f t="shared" si="24"/>
        <v>94.966263167486204</v>
      </c>
      <c r="N121">
        <f t="shared" si="25"/>
        <v>19.643620300292969</v>
      </c>
      <c r="O121" s="1">
        <v>84.93988037109375</v>
      </c>
      <c r="P121">
        <f t="shared" si="26"/>
        <v>29.081089019775391</v>
      </c>
      <c r="Q121" s="1">
        <v>0.80984395742416382</v>
      </c>
      <c r="R121" s="1">
        <v>6.9437874481081963E-3</v>
      </c>
      <c r="S121" s="1">
        <v>0</v>
      </c>
      <c r="T121" s="1">
        <v>0</v>
      </c>
      <c r="U121" s="1">
        <v>2</v>
      </c>
      <c r="V121" s="1">
        <v>31.045204162597656</v>
      </c>
      <c r="W121" s="1">
        <v>436.19595336914063</v>
      </c>
      <c r="X121" s="1">
        <v>39.139984130859375</v>
      </c>
      <c r="Y121" s="1">
        <v>31.024362564086914</v>
      </c>
      <c r="Z121" s="1">
        <v>29.081089019775391</v>
      </c>
      <c r="AA121" s="1">
        <v>8.9851789176464081E-2</v>
      </c>
      <c r="AB121" s="1">
        <v>98.040031433105469</v>
      </c>
      <c r="AC121" s="1">
        <v>-196.43620300292969</v>
      </c>
      <c r="AD121" s="1">
        <v>110005</v>
      </c>
      <c r="AE121" s="1" t="s">
        <v>97</v>
      </c>
      <c r="AF121" s="1">
        <v>120</v>
      </c>
      <c r="AG121" s="1">
        <v>100</v>
      </c>
      <c r="AH121">
        <f t="shared" si="27"/>
        <v>4.0406826090019727</v>
      </c>
      <c r="AI121" s="1">
        <v>3.8372852802276611</v>
      </c>
    </row>
    <row r="122" spans="1:35" x14ac:dyDescent="0.55000000000000004">
      <c r="A122" s="1">
        <v>105</v>
      </c>
      <c r="B122" s="1" t="s">
        <v>175</v>
      </c>
      <c r="C122" s="1">
        <v>2</v>
      </c>
      <c r="D122" s="1">
        <v>892.99998003989458</v>
      </c>
      <c r="E122" s="1">
        <v>77</v>
      </c>
      <c r="F122" s="1">
        <v>3</v>
      </c>
      <c r="G122" s="1">
        <v>20</v>
      </c>
      <c r="H122">
        <f t="shared" si="21"/>
        <v>3.2467095264030803</v>
      </c>
      <c r="I122" s="1">
        <v>433.9259033203125</v>
      </c>
      <c r="J122" s="1">
        <v>39.123176574707031</v>
      </c>
      <c r="K122">
        <f t="shared" si="22"/>
        <v>0.31722976072213449</v>
      </c>
      <c r="L122">
        <f t="shared" si="23"/>
        <v>829</v>
      </c>
      <c r="M122">
        <f t="shared" si="24"/>
        <v>95.048017371553939</v>
      </c>
      <c r="N122">
        <f t="shared" si="25"/>
        <v>19.656971740722657</v>
      </c>
      <c r="O122" s="1">
        <v>84.933357238769531</v>
      </c>
      <c r="P122">
        <f t="shared" si="26"/>
        <v>29.076679229736328</v>
      </c>
      <c r="Q122" s="1">
        <v>0.80980551242828369</v>
      </c>
      <c r="R122" s="1">
        <v>6.2407245859503746E-3</v>
      </c>
      <c r="S122" s="1">
        <v>0</v>
      </c>
      <c r="T122" s="1">
        <v>0</v>
      </c>
      <c r="U122" s="1">
        <v>2</v>
      </c>
      <c r="V122" s="1">
        <v>31.064947128295898</v>
      </c>
      <c r="W122" s="1">
        <v>438.24118041992188</v>
      </c>
      <c r="X122" s="1">
        <v>39.163261413574219</v>
      </c>
      <c r="Y122" s="1">
        <v>31.036331176757813</v>
      </c>
      <c r="Z122" s="1">
        <v>29.076679229736328</v>
      </c>
      <c r="AA122" s="1">
        <v>0.10877358913421631</v>
      </c>
      <c r="AB122" s="1">
        <v>98.041099548339844</v>
      </c>
      <c r="AC122" s="1">
        <v>-196.56971740722656</v>
      </c>
      <c r="AD122" s="1">
        <v>110005</v>
      </c>
      <c r="AE122" s="1" t="s">
        <v>124</v>
      </c>
      <c r="AF122" s="1">
        <v>120</v>
      </c>
      <c r="AG122" s="1">
        <v>100</v>
      </c>
      <c r="AH122">
        <f t="shared" si="27"/>
        <v>4.0396522628423233</v>
      </c>
      <c r="AI122" s="1">
        <v>3.8396093845367432</v>
      </c>
    </row>
    <row r="123" spans="1:35" x14ac:dyDescent="0.55000000000000004">
      <c r="A123" s="1">
        <v>106</v>
      </c>
      <c r="B123" s="1" t="s">
        <v>176</v>
      </c>
      <c r="C123" s="1">
        <v>2</v>
      </c>
      <c r="D123" s="1">
        <v>895.49997998401523</v>
      </c>
      <c r="E123" s="1">
        <v>77</v>
      </c>
      <c r="F123" s="1">
        <v>3</v>
      </c>
      <c r="G123" s="1">
        <v>20</v>
      </c>
      <c r="H123">
        <f t="shared" si="21"/>
        <v>3.3540657356681072</v>
      </c>
      <c r="I123" s="1">
        <v>435.97955322265625</v>
      </c>
      <c r="J123" s="1">
        <v>39.140048980712891</v>
      </c>
      <c r="K123">
        <f t="shared" si="22"/>
        <v>0.32771933002305992</v>
      </c>
      <c r="L123">
        <f t="shared" si="23"/>
        <v>829</v>
      </c>
      <c r="M123">
        <f t="shared" si="24"/>
        <v>94.96875927646424</v>
      </c>
      <c r="N123">
        <f t="shared" si="25"/>
        <v>19.629103088378905</v>
      </c>
      <c r="O123" s="1">
        <v>84.917350769042969</v>
      </c>
      <c r="P123">
        <f t="shared" si="26"/>
        <v>29.096111297607422</v>
      </c>
      <c r="Q123" s="1">
        <v>0.83634459972381592</v>
      </c>
      <c r="R123" s="1">
        <v>7.0336651988327503E-3</v>
      </c>
      <c r="S123" s="1">
        <v>0</v>
      </c>
      <c r="T123" s="1">
        <v>0</v>
      </c>
      <c r="U123" s="1">
        <v>2</v>
      </c>
      <c r="V123" s="1">
        <v>31.073328018188477</v>
      </c>
      <c r="W123" s="1">
        <v>440.28939819335938</v>
      </c>
      <c r="X123" s="1">
        <v>39.174037933349609</v>
      </c>
      <c r="Y123" s="1">
        <v>31.044715881347656</v>
      </c>
      <c r="Z123" s="1">
        <v>29.096111297607422</v>
      </c>
      <c r="AA123" s="1">
        <v>0.13240884244441986</v>
      </c>
      <c r="AB123" s="1">
        <v>98.042510986328125</v>
      </c>
      <c r="AC123" s="1">
        <v>-196.29103088378906</v>
      </c>
      <c r="AD123" s="1">
        <v>110005</v>
      </c>
      <c r="AE123" s="1" t="s">
        <v>126</v>
      </c>
      <c r="AF123" s="1">
        <v>120</v>
      </c>
      <c r="AG123" s="1">
        <v>100</v>
      </c>
      <c r="AH123">
        <f t="shared" si="27"/>
        <v>4.0441942799214035</v>
      </c>
      <c r="AI123" s="1">
        <v>3.8407211303710938</v>
      </c>
    </row>
    <row r="124" spans="1:35" x14ac:dyDescent="0.55000000000000004">
      <c r="A124" s="1">
        <v>107</v>
      </c>
      <c r="B124" s="1" t="s">
        <v>176</v>
      </c>
      <c r="C124" s="1">
        <v>2</v>
      </c>
      <c r="D124" s="1">
        <v>895.99997997283936</v>
      </c>
      <c r="E124" s="1">
        <v>77</v>
      </c>
      <c r="F124" s="1">
        <v>4</v>
      </c>
      <c r="G124" s="1">
        <v>41</v>
      </c>
      <c r="H124" s="2">
        <f t="shared" si="21"/>
        <v>3.2886618412876598</v>
      </c>
      <c r="I124" s="1">
        <v>430</v>
      </c>
      <c r="J124" s="1">
        <v>39.140048980712891</v>
      </c>
      <c r="K124">
        <f t="shared" si="22"/>
        <v>0.32132884094608016</v>
      </c>
      <c r="L124">
        <f t="shared" si="23"/>
        <v>829</v>
      </c>
      <c r="M124">
        <f t="shared" si="24"/>
        <v>94.962232066949781</v>
      </c>
      <c r="N124">
        <f t="shared" si="25"/>
        <v>19.630746459960939</v>
      </c>
      <c r="O124" s="1">
        <v>84.915664672851563</v>
      </c>
      <c r="P124">
        <f t="shared" si="26"/>
        <v>29.098714828491211</v>
      </c>
      <c r="Q124" s="1">
        <v>0.83634459972381592</v>
      </c>
      <c r="R124" s="1">
        <v>7.0336651988327503E-3</v>
      </c>
      <c r="S124" s="1">
        <v>-1.9788487406913191E-4</v>
      </c>
      <c r="T124" s="1">
        <v>0.40641933679580688</v>
      </c>
      <c r="U124" s="1">
        <v>2</v>
      </c>
      <c r="V124" s="1">
        <v>31.073875427246094</v>
      </c>
      <c r="W124" s="1">
        <v>440.72494506835938</v>
      </c>
      <c r="X124" s="1">
        <v>39.177768707275391</v>
      </c>
      <c r="Y124" s="1">
        <v>31.046499252319336</v>
      </c>
      <c r="Z124" s="1">
        <v>29.098714828491211</v>
      </c>
      <c r="AA124" s="1">
        <v>0.30263605713844299</v>
      </c>
      <c r="AB124" s="1">
        <v>98.04119873046875</v>
      </c>
      <c r="AC124" s="1">
        <v>-196.30746459960938</v>
      </c>
      <c r="AD124" s="1">
        <v>110005</v>
      </c>
      <c r="AE124" s="1" t="s">
        <v>99</v>
      </c>
      <c r="AF124" s="1">
        <v>120</v>
      </c>
      <c r="AG124" s="1">
        <v>100</v>
      </c>
      <c r="AH124">
        <f t="shared" si="27"/>
        <v>4.0448031627461773</v>
      </c>
      <c r="AI124" s="1">
        <v>3.8410353660583496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test20180621_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2018-06-22T15:31:43Z</dcterms:created>
  <dcterms:modified xsi:type="dcterms:W3CDTF">2018-06-22T15:31:43Z</dcterms:modified>
</cp:coreProperties>
</file>